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ivotTables/pivotTable1.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docs.live.net/e492f7b7ae7e8e74/Desktop/rafael uribe uribe/VIGENCIA 2026/FORMULACIÓN/CANASTA DE PRECIOS/CONSOLIDADO CANASTA DE PRECIOS/"/>
    </mc:Choice>
  </mc:AlternateContent>
  <xr:revisionPtr revIDLastSave="0" documentId="8_{C1CD9C4E-B67D-4AFA-AA0B-5EDD7B7670D8}" xr6:coauthVersionLast="47" xr6:coauthVersionMax="47" xr10:uidLastSave="{00000000-0000-0000-0000-000000000000}"/>
  <bookViews>
    <workbookView xWindow="-98" yWindow="-98" windowWidth="21795" windowHeight="12975" activeTab="1" xr2:uid="{ADD79D69-2459-4994-82DE-59B3A4DCA07D}"/>
  </bookViews>
  <sheets>
    <sheet name="CANASTA DE PRECIOS" sheetId="6" r:id="rId1"/>
    <sheet name="HOJA DE TRABAJO" sheetId="7" r:id="rId2"/>
    <sheet name="Hoja1" sheetId="3" r:id="rId3"/>
    <sheet name="TALENTO HUMANO" sheetId="5" state="hidden" r:id="rId4"/>
  </sheets>
  <definedNames>
    <definedName name="_xlnm._FilterDatabase" localSheetId="0" hidden="1">'CANASTA DE PRECIOS'!$A$3:$AK$790</definedName>
    <definedName name="_xlnm._FilterDatabase" localSheetId="1" hidden="1">'HOJA DE TRABAJO'!$A$3:$K$790</definedName>
    <definedName name="_xlnm._FilterDatabase" localSheetId="3" hidden="1">'TALENTO HUMANO'!$A$3:$J$39</definedName>
  </definedNames>
  <calcPr calcId="191028"/>
  <pivotCaches>
    <pivotCache cacheId="15" r:id="rId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90" i="7" l="1"/>
  <c r="H789" i="7"/>
  <c r="H788" i="7"/>
  <c r="H787" i="7"/>
  <c r="H786" i="7"/>
  <c r="H785" i="7"/>
  <c r="H784" i="7"/>
  <c r="H783" i="7"/>
  <c r="H782" i="7"/>
  <c r="H781" i="7"/>
  <c r="H780" i="7"/>
  <c r="H779" i="7"/>
  <c r="H778" i="7"/>
  <c r="H777" i="7"/>
  <c r="H776" i="7"/>
  <c r="H775" i="7"/>
  <c r="H774" i="7"/>
  <c r="H773" i="7"/>
  <c r="H772" i="7"/>
  <c r="H771" i="7"/>
  <c r="H770" i="7"/>
  <c r="H769" i="7"/>
  <c r="H768" i="7"/>
  <c r="H767" i="7"/>
  <c r="H766" i="7"/>
  <c r="H765" i="7"/>
  <c r="H764" i="7"/>
  <c r="H763" i="7"/>
  <c r="H762" i="7"/>
  <c r="H761" i="7"/>
  <c r="H760" i="7"/>
  <c r="H759" i="7"/>
  <c r="H758" i="7"/>
  <c r="H757" i="7"/>
  <c r="H756" i="7"/>
  <c r="H755" i="7"/>
  <c r="H754" i="7"/>
  <c r="H753" i="7"/>
  <c r="H752" i="7"/>
  <c r="H751" i="7"/>
  <c r="H750" i="7"/>
  <c r="H749" i="7"/>
  <c r="H748" i="7"/>
  <c r="H747" i="7"/>
  <c r="H746" i="7"/>
  <c r="H745" i="7"/>
  <c r="H744" i="7"/>
  <c r="H743" i="7"/>
  <c r="H742" i="7"/>
  <c r="H741" i="7"/>
  <c r="H740" i="7"/>
  <c r="H739" i="7"/>
  <c r="H738" i="7"/>
  <c r="H737" i="7"/>
  <c r="H736" i="7"/>
  <c r="H735" i="7"/>
  <c r="H734" i="7"/>
  <c r="H733" i="7"/>
  <c r="H732" i="7"/>
  <c r="H731" i="7"/>
  <c r="H730" i="7"/>
  <c r="H729" i="7"/>
  <c r="H728" i="7"/>
  <c r="H727" i="7"/>
  <c r="H726" i="7"/>
  <c r="H725" i="7"/>
  <c r="H724" i="7"/>
  <c r="H723" i="7"/>
  <c r="H722" i="7"/>
  <c r="H721" i="7"/>
  <c r="H720" i="7"/>
  <c r="H719" i="7"/>
  <c r="H718" i="7"/>
  <c r="H717" i="7"/>
  <c r="H716" i="7"/>
  <c r="H715" i="7"/>
  <c r="H714" i="7"/>
  <c r="H713" i="7"/>
  <c r="H712" i="7"/>
  <c r="H711" i="7"/>
  <c r="H710" i="7"/>
  <c r="H709" i="7"/>
  <c r="H708" i="7"/>
  <c r="H707" i="7"/>
  <c r="H706" i="7"/>
  <c r="H705" i="7"/>
  <c r="H704" i="7"/>
  <c r="H703" i="7"/>
  <c r="H702" i="7"/>
  <c r="H701" i="7"/>
  <c r="H700" i="7"/>
  <c r="H699" i="7"/>
  <c r="H698" i="7"/>
  <c r="H697" i="7"/>
  <c r="H696" i="7"/>
  <c r="H695" i="7"/>
  <c r="H694" i="7"/>
  <c r="H693" i="7"/>
  <c r="H692" i="7"/>
  <c r="H691" i="7"/>
  <c r="H690" i="7"/>
  <c r="H689" i="7"/>
  <c r="H688" i="7"/>
  <c r="H687" i="7"/>
  <c r="H686" i="7"/>
  <c r="H685" i="7"/>
  <c r="H684" i="7"/>
  <c r="H683" i="7"/>
  <c r="H682" i="7"/>
  <c r="H681" i="7"/>
  <c r="H680" i="7"/>
  <c r="H679" i="7"/>
  <c r="H678" i="7"/>
  <c r="H677" i="7"/>
  <c r="H676" i="7"/>
  <c r="H675" i="7"/>
  <c r="H674" i="7"/>
  <c r="H673" i="7"/>
  <c r="H672" i="7"/>
  <c r="H671" i="7"/>
  <c r="H670" i="7"/>
  <c r="H669" i="7"/>
  <c r="H668" i="7"/>
  <c r="H667" i="7"/>
  <c r="H666" i="7"/>
  <c r="H665" i="7"/>
  <c r="H664" i="7"/>
  <c r="H663" i="7"/>
  <c r="H662" i="7"/>
  <c r="H661" i="7"/>
  <c r="H660" i="7"/>
  <c r="H659" i="7"/>
  <c r="H658" i="7"/>
  <c r="H657" i="7"/>
  <c r="H656" i="7"/>
  <c r="H655" i="7"/>
  <c r="H654" i="7"/>
  <c r="H653" i="7"/>
  <c r="H652" i="7"/>
  <c r="H651" i="7"/>
  <c r="H650" i="7"/>
  <c r="H649" i="7"/>
  <c r="H648" i="7"/>
  <c r="H647" i="7"/>
  <c r="H646" i="7"/>
  <c r="H645" i="7"/>
  <c r="H644" i="7"/>
  <c r="H643" i="7"/>
  <c r="H642" i="7"/>
  <c r="H641" i="7"/>
  <c r="H640" i="7"/>
  <c r="H639" i="7"/>
  <c r="H638" i="7"/>
  <c r="H637" i="7"/>
  <c r="H636" i="7"/>
  <c r="H635" i="7"/>
  <c r="H634" i="7"/>
  <c r="H633" i="7"/>
  <c r="H632" i="7"/>
  <c r="H631" i="7"/>
  <c r="H630" i="7"/>
  <c r="H629" i="7"/>
  <c r="H628" i="7"/>
  <c r="H627" i="7"/>
  <c r="H626" i="7"/>
  <c r="H625" i="7"/>
  <c r="H624" i="7"/>
  <c r="H623" i="7"/>
  <c r="H622" i="7"/>
  <c r="H621" i="7"/>
  <c r="H620" i="7"/>
  <c r="H619" i="7"/>
  <c r="H618" i="7"/>
  <c r="H617" i="7"/>
  <c r="H616" i="7"/>
  <c r="H615" i="7"/>
  <c r="H614" i="7"/>
  <c r="H613" i="7"/>
  <c r="H612" i="7"/>
  <c r="H611" i="7"/>
  <c r="H610" i="7"/>
  <c r="H609" i="7"/>
  <c r="H608" i="7"/>
  <c r="H607" i="7"/>
  <c r="H606" i="7"/>
  <c r="H605" i="7"/>
  <c r="H604" i="7"/>
  <c r="H603" i="7"/>
  <c r="H602" i="7"/>
  <c r="H601" i="7"/>
  <c r="H600" i="7"/>
  <c r="H599" i="7"/>
  <c r="H598" i="7"/>
  <c r="H597" i="7"/>
  <c r="H596" i="7"/>
  <c r="H595" i="7"/>
  <c r="H594" i="7"/>
  <c r="H593" i="7"/>
  <c r="H592" i="7"/>
  <c r="H591" i="7"/>
  <c r="H590" i="7"/>
  <c r="H589" i="7"/>
  <c r="H588" i="7"/>
  <c r="H587" i="7"/>
  <c r="H586" i="7"/>
  <c r="H585" i="7"/>
  <c r="H584" i="7"/>
  <c r="H583" i="7"/>
  <c r="H582" i="7"/>
  <c r="H581" i="7"/>
  <c r="H580" i="7"/>
  <c r="H579" i="7"/>
  <c r="H578" i="7"/>
  <c r="H577" i="7"/>
  <c r="H576" i="7"/>
  <c r="H575" i="7"/>
  <c r="H574" i="7"/>
  <c r="H573" i="7"/>
  <c r="H572" i="7"/>
  <c r="H571" i="7"/>
  <c r="H570" i="7"/>
  <c r="H569" i="7"/>
  <c r="H568" i="7"/>
  <c r="H567" i="7"/>
  <c r="H566" i="7"/>
  <c r="H565" i="7"/>
  <c r="H564" i="7"/>
  <c r="H563" i="7"/>
  <c r="H562" i="7"/>
  <c r="H561" i="7"/>
  <c r="H560" i="7"/>
  <c r="H559" i="7"/>
  <c r="H558" i="7"/>
  <c r="H557" i="7"/>
  <c r="H556" i="7"/>
  <c r="H555" i="7"/>
  <c r="H554" i="7"/>
  <c r="H553" i="7"/>
  <c r="H552" i="7"/>
  <c r="H551" i="7"/>
  <c r="H550" i="7"/>
  <c r="H549" i="7"/>
  <c r="H548" i="7"/>
  <c r="H547" i="7"/>
  <c r="H546" i="7"/>
  <c r="H545" i="7"/>
  <c r="H544" i="7"/>
  <c r="H543" i="7"/>
  <c r="H542" i="7"/>
  <c r="H541" i="7"/>
  <c r="H540" i="7"/>
  <c r="H539" i="7"/>
  <c r="H538" i="7"/>
  <c r="H537" i="7"/>
  <c r="H536" i="7"/>
  <c r="H535" i="7"/>
  <c r="H534" i="7"/>
  <c r="H533" i="7"/>
  <c r="H532" i="7"/>
  <c r="H531" i="7"/>
  <c r="H530" i="7"/>
  <c r="H529" i="7"/>
  <c r="H528" i="7"/>
  <c r="H527" i="7"/>
  <c r="H526" i="7"/>
  <c r="H525" i="7"/>
  <c r="H524" i="7"/>
  <c r="H523" i="7"/>
  <c r="H522" i="7"/>
  <c r="H521" i="7"/>
  <c r="H520" i="7"/>
  <c r="H519" i="7"/>
  <c r="H518" i="7"/>
  <c r="H517" i="7"/>
  <c r="H516" i="7"/>
  <c r="H515" i="7"/>
  <c r="H514" i="7"/>
  <c r="H513" i="7"/>
  <c r="H512" i="7"/>
  <c r="H511" i="7"/>
  <c r="H510" i="7"/>
  <c r="H509" i="7"/>
  <c r="H508" i="7"/>
  <c r="H507" i="7"/>
  <c r="H506" i="7"/>
  <c r="H505" i="7"/>
  <c r="H504" i="7"/>
  <c r="H503" i="7"/>
  <c r="H502" i="7"/>
  <c r="H501" i="7"/>
  <c r="H500" i="7"/>
  <c r="H499" i="7"/>
  <c r="H498" i="7"/>
  <c r="H497" i="7"/>
  <c r="H496" i="7"/>
  <c r="H495" i="7"/>
  <c r="H494" i="7"/>
  <c r="H493" i="7"/>
  <c r="H492" i="7"/>
  <c r="H491" i="7"/>
  <c r="H490" i="7"/>
  <c r="H489" i="7"/>
  <c r="H488" i="7"/>
  <c r="H487" i="7"/>
  <c r="H486" i="7"/>
  <c r="H485" i="7"/>
  <c r="H484" i="7"/>
  <c r="H483" i="7"/>
  <c r="H482" i="7"/>
  <c r="H481" i="7"/>
  <c r="H480" i="7"/>
  <c r="H479" i="7"/>
  <c r="H478" i="7"/>
  <c r="H477" i="7"/>
  <c r="H476" i="7"/>
  <c r="H475" i="7"/>
  <c r="H474" i="7"/>
  <c r="H473" i="7"/>
  <c r="H472" i="7"/>
  <c r="H471" i="7"/>
  <c r="H470" i="7"/>
  <c r="H469" i="7"/>
  <c r="H468" i="7"/>
  <c r="H467" i="7"/>
  <c r="H466" i="7"/>
  <c r="H465" i="7"/>
  <c r="H464" i="7"/>
  <c r="H463" i="7"/>
  <c r="H462" i="7"/>
  <c r="H461" i="7"/>
  <c r="H460" i="7"/>
  <c r="H459" i="7"/>
  <c r="H458" i="7"/>
  <c r="H457" i="7"/>
  <c r="H456" i="7"/>
  <c r="H455" i="7"/>
  <c r="H454" i="7"/>
  <c r="H453" i="7"/>
  <c r="H452" i="7"/>
  <c r="H451" i="7"/>
  <c r="H450" i="7"/>
  <c r="H449" i="7"/>
  <c r="H448" i="7"/>
  <c r="H447" i="7"/>
  <c r="H446" i="7"/>
  <c r="H445" i="7"/>
  <c r="H444" i="7"/>
  <c r="H443" i="7"/>
  <c r="H442" i="7"/>
  <c r="H441" i="7"/>
  <c r="H440" i="7"/>
  <c r="H439" i="7"/>
  <c r="H438" i="7"/>
  <c r="H437" i="7"/>
  <c r="H436" i="7"/>
  <c r="H435" i="7"/>
  <c r="H434" i="7"/>
  <c r="H433" i="7"/>
  <c r="H432" i="7"/>
  <c r="H431" i="7"/>
  <c r="H430" i="7"/>
  <c r="H429" i="7"/>
  <c r="H428" i="7"/>
  <c r="H427" i="7"/>
  <c r="H426" i="7"/>
  <c r="H425" i="7"/>
  <c r="H424" i="7"/>
  <c r="H423" i="7"/>
  <c r="H422" i="7"/>
  <c r="H421" i="7"/>
  <c r="H420" i="7"/>
  <c r="H419" i="7"/>
  <c r="H418" i="7"/>
  <c r="H417" i="7"/>
  <c r="H416" i="7"/>
  <c r="H415" i="7"/>
  <c r="H414" i="7"/>
  <c r="H413" i="7"/>
  <c r="H412" i="7"/>
  <c r="H411" i="7"/>
  <c r="H410" i="7"/>
  <c r="H409" i="7"/>
  <c r="H408" i="7"/>
  <c r="H407" i="7"/>
  <c r="H406" i="7"/>
  <c r="H405" i="7"/>
  <c r="H404" i="7"/>
  <c r="H403" i="7"/>
  <c r="H402" i="7"/>
  <c r="H401" i="7"/>
  <c r="H400" i="7"/>
  <c r="H399" i="7"/>
  <c r="H398" i="7"/>
  <c r="H397" i="7"/>
  <c r="H396" i="7"/>
  <c r="H395" i="7"/>
  <c r="H394" i="7"/>
  <c r="H393" i="7"/>
  <c r="H392" i="7"/>
  <c r="H391" i="7"/>
  <c r="H390" i="7"/>
  <c r="H389" i="7"/>
  <c r="H388" i="7"/>
  <c r="H387" i="7"/>
  <c r="H386" i="7"/>
  <c r="H385" i="7"/>
  <c r="H384" i="7"/>
  <c r="H383" i="7"/>
  <c r="H382" i="7"/>
  <c r="H381" i="7"/>
  <c r="H380" i="7"/>
  <c r="H379" i="7"/>
  <c r="H378" i="7"/>
  <c r="H377" i="7"/>
  <c r="H376" i="7"/>
  <c r="H375" i="7"/>
  <c r="H374" i="7"/>
  <c r="H373" i="7"/>
  <c r="H372" i="7"/>
  <c r="H371" i="7"/>
  <c r="H370" i="7"/>
  <c r="H369" i="7"/>
  <c r="H368" i="7"/>
  <c r="H367" i="7"/>
  <c r="H366" i="7"/>
  <c r="H365" i="7"/>
  <c r="H364" i="7"/>
  <c r="H363" i="7"/>
  <c r="H362" i="7"/>
  <c r="H361" i="7"/>
  <c r="H360" i="7"/>
  <c r="H359" i="7"/>
  <c r="H358" i="7"/>
  <c r="H357" i="7"/>
  <c r="H356" i="7"/>
  <c r="H355" i="7"/>
  <c r="H354" i="7"/>
  <c r="H353" i="7"/>
  <c r="H352" i="7"/>
  <c r="H351" i="7"/>
  <c r="H350" i="7"/>
  <c r="H349" i="7"/>
  <c r="H348" i="7"/>
  <c r="H347" i="7"/>
  <c r="H346" i="7"/>
  <c r="H345" i="7"/>
  <c r="H344" i="7"/>
  <c r="H343" i="7"/>
  <c r="H342" i="7"/>
  <c r="H341" i="7"/>
  <c r="H340" i="7"/>
  <c r="H339" i="7"/>
  <c r="H338" i="7"/>
  <c r="H337" i="7"/>
  <c r="H336" i="7"/>
  <c r="H335" i="7"/>
  <c r="H334" i="7"/>
  <c r="H333" i="7"/>
  <c r="H332" i="7"/>
  <c r="H331" i="7"/>
  <c r="H330" i="7"/>
  <c r="H329" i="7"/>
  <c r="H328" i="7"/>
  <c r="H327" i="7"/>
  <c r="H326" i="7"/>
  <c r="H325" i="7"/>
  <c r="H324" i="7"/>
  <c r="H323" i="7"/>
  <c r="H322" i="7"/>
  <c r="H321" i="7"/>
  <c r="H320" i="7"/>
  <c r="H319" i="7"/>
  <c r="H318" i="7"/>
  <c r="H317" i="7"/>
  <c r="H316" i="7"/>
  <c r="H315" i="7"/>
  <c r="H314" i="7"/>
  <c r="H313" i="7"/>
  <c r="H312" i="7"/>
  <c r="H311" i="7"/>
  <c r="H310" i="7"/>
  <c r="H309" i="7"/>
  <c r="H308" i="7"/>
  <c r="H307" i="7"/>
  <c r="H306" i="7"/>
  <c r="H305" i="7"/>
  <c r="H304" i="7"/>
  <c r="H303" i="7"/>
  <c r="H302" i="7"/>
  <c r="H301" i="7"/>
  <c r="H300" i="7"/>
  <c r="H299" i="7"/>
  <c r="H298" i="7"/>
  <c r="H297" i="7"/>
  <c r="H296" i="7"/>
  <c r="H295" i="7"/>
  <c r="H294" i="7"/>
  <c r="H293" i="7"/>
  <c r="H292" i="7"/>
  <c r="H291" i="7"/>
  <c r="H290" i="7"/>
  <c r="H289" i="7"/>
  <c r="H288" i="7"/>
  <c r="H287" i="7"/>
  <c r="H286" i="7"/>
  <c r="H285" i="7"/>
  <c r="H284" i="7"/>
  <c r="H283" i="7"/>
  <c r="H282" i="7"/>
  <c r="H281" i="7"/>
  <c r="H280" i="7"/>
  <c r="H279" i="7"/>
  <c r="H278" i="7"/>
  <c r="H277" i="7"/>
  <c r="H276" i="7"/>
  <c r="H275" i="7"/>
  <c r="H274" i="7"/>
  <c r="H273" i="7"/>
  <c r="H272" i="7"/>
  <c r="H271" i="7"/>
  <c r="H270" i="7"/>
  <c r="H269" i="7"/>
  <c r="H268" i="7"/>
  <c r="H267" i="7"/>
  <c r="H266" i="7"/>
  <c r="H265" i="7"/>
  <c r="H264" i="7"/>
  <c r="H263" i="7"/>
  <c r="H262" i="7"/>
  <c r="H261" i="7"/>
  <c r="H260" i="7"/>
  <c r="H259" i="7"/>
  <c r="H258" i="7"/>
  <c r="H257" i="7"/>
  <c r="H256" i="7"/>
  <c r="H255" i="7"/>
  <c r="H254" i="7"/>
  <c r="H253" i="7"/>
  <c r="H252" i="7"/>
  <c r="H251" i="7"/>
  <c r="H250" i="7"/>
  <c r="H249" i="7"/>
  <c r="H248" i="7"/>
  <c r="H247" i="7"/>
  <c r="H246" i="7"/>
  <c r="H245" i="7"/>
  <c r="H244" i="7"/>
  <c r="H243" i="7"/>
  <c r="H242" i="7"/>
  <c r="H241" i="7"/>
  <c r="H240" i="7"/>
  <c r="H239" i="7"/>
  <c r="H238" i="7"/>
  <c r="H237" i="7"/>
  <c r="H236" i="7"/>
  <c r="H235" i="7"/>
  <c r="H234" i="7"/>
  <c r="H233" i="7"/>
  <c r="H232" i="7"/>
  <c r="H231" i="7"/>
  <c r="H230" i="7"/>
  <c r="H229" i="7"/>
  <c r="H228" i="7"/>
  <c r="H227" i="7"/>
  <c r="H226" i="7"/>
  <c r="H225" i="7"/>
  <c r="H224" i="7"/>
  <c r="H223" i="7"/>
  <c r="H222" i="7"/>
  <c r="H221" i="7"/>
  <c r="H220" i="7"/>
  <c r="H219" i="7"/>
  <c r="H218" i="7"/>
  <c r="H217" i="7"/>
  <c r="H216" i="7"/>
  <c r="H215" i="7"/>
  <c r="H214" i="7"/>
  <c r="H213" i="7"/>
  <c r="H212" i="7"/>
  <c r="H211" i="7"/>
  <c r="H210" i="7"/>
  <c r="H209" i="7"/>
  <c r="H208" i="7"/>
  <c r="H207" i="7"/>
  <c r="H206" i="7"/>
  <c r="H205" i="7"/>
  <c r="H204" i="7"/>
  <c r="H203" i="7"/>
  <c r="H202" i="7"/>
  <c r="H201" i="7"/>
  <c r="H200" i="7"/>
  <c r="H199" i="7"/>
  <c r="H198" i="7"/>
  <c r="H197" i="7"/>
  <c r="H196" i="7"/>
  <c r="H195" i="7"/>
  <c r="H194" i="7"/>
  <c r="H193" i="7"/>
  <c r="H192" i="7"/>
  <c r="H191" i="7"/>
  <c r="H190" i="7"/>
  <c r="H189" i="7"/>
  <c r="H188" i="7"/>
  <c r="H187" i="7"/>
  <c r="H186" i="7"/>
  <c r="H185" i="7"/>
  <c r="H184" i="7"/>
  <c r="H183" i="7"/>
  <c r="H182" i="7"/>
  <c r="H181" i="7"/>
  <c r="H180" i="7"/>
  <c r="H179" i="7"/>
  <c r="H178" i="7"/>
  <c r="H177" i="7"/>
  <c r="H176" i="7"/>
  <c r="H175" i="7"/>
  <c r="H174" i="7"/>
  <c r="H173" i="7"/>
  <c r="H172" i="7"/>
  <c r="H171" i="7"/>
  <c r="H170" i="7"/>
  <c r="H169" i="7"/>
  <c r="H168" i="7"/>
  <c r="H167" i="7"/>
  <c r="H166" i="7"/>
  <c r="H165" i="7"/>
  <c r="H164" i="7"/>
  <c r="H163" i="7"/>
  <c r="H162" i="7"/>
  <c r="H161" i="7"/>
  <c r="H160" i="7"/>
  <c r="H159" i="7"/>
  <c r="H158" i="7"/>
  <c r="H157" i="7"/>
  <c r="H156" i="7"/>
  <c r="H155" i="7"/>
  <c r="H154" i="7"/>
  <c r="H153" i="7"/>
  <c r="H152" i="7"/>
  <c r="H151" i="7"/>
  <c r="H150" i="7"/>
  <c r="H149" i="7"/>
  <c r="H148" i="7"/>
  <c r="H147" i="7"/>
  <c r="H146" i="7"/>
  <c r="H145" i="7"/>
  <c r="H144" i="7"/>
  <c r="H143" i="7"/>
  <c r="H142" i="7"/>
  <c r="H141" i="7"/>
  <c r="H140" i="7"/>
  <c r="H139" i="7"/>
  <c r="H138" i="7"/>
  <c r="H137" i="7"/>
  <c r="H136" i="7"/>
  <c r="H135" i="7"/>
  <c r="H134" i="7"/>
  <c r="H133" i="7"/>
  <c r="H132" i="7"/>
  <c r="H131" i="7"/>
  <c r="H130" i="7"/>
  <c r="H129" i="7"/>
  <c r="H128" i="7"/>
  <c r="H127" i="7"/>
  <c r="H126" i="7"/>
  <c r="H125" i="7"/>
  <c r="H124" i="7"/>
  <c r="H123" i="7"/>
  <c r="H122" i="7"/>
  <c r="H121" i="7"/>
  <c r="H120" i="7"/>
  <c r="H119" i="7"/>
  <c r="H118" i="7"/>
  <c r="H117" i="7"/>
  <c r="H116" i="7"/>
  <c r="H115" i="7"/>
  <c r="H114" i="7"/>
  <c r="H113" i="7"/>
  <c r="H112" i="7"/>
  <c r="H111" i="7"/>
  <c r="H110" i="7"/>
  <c r="H109" i="7"/>
  <c r="H108" i="7"/>
  <c r="H107" i="7"/>
  <c r="H106" i="7"/>
  <c r="H105" i="7"/>
  <c r="H104" i="7"/>
  <c r="H103" i="7"/>
  <c r="H102" i="7"/>
  <c r="H101" i="7"/>
  <c r="H100" i="7"/>
  <c r="H99" i="7"/>
  <c r="H98" i="7"/>
  <c r="H97" i="7"/>
  <c r="H96" i="7"/>
  <c r="H95" i="7"/>
  <c r="H94" i="7"/>
  <c r="H93" i="7"/>
  <c r="H92" i="7"/>
  <c r="H91" i="7"/>
  <c r="H90" i="7"/>
  <c r="H89" i="7"/>
  <c r="H88" i="7"/>
  <c r="H87" i="7"/>
  <c r="H86" i="7"/>
  <c r="H85" i="7"/>
  <c r="H84" i="7"/>
  <c r="H83" i="7"/>
  <c r="H82" i="7"/>
  <c r="H81" i="7"/>
  <c r="H80" i="7"/>
  <c r="H79" i="7"/>
  <c r="H78" i="7"/>
  <c r="H77" i="7"/>
  <c r="H76" i="7"/>
  <c r="H75" i="7"/>
  <c r="H74" i="7"/>
  <c r="H73" i="7"/>
  <c r="H72" i="7"/>
  <c r="H71" i="7"/>
  <c r="H70" i="7"/>
  <c r="H69" i="7"/>
  <c r="H68" i="7"/>
  <c r="H67" i="7"/>
  <c r="H66" i="7"/>
  <c r="H65" i="7"/>
  <c r="H64" i="7"/>
  <c r="H63" i="7"/>
  <c r="H62" i="7"/>
  <c r="H61" i="7"/>
  <c r="H60" i="7"/>
  <c r="H59" i="7"/>
  <c r="H58" i="7"/>
  <c r="H57" i="7"/>
  <c r="H56" i="7"/>
  <c r="H55" i="7"/>
  <c r="H54" i="7"/>
  <c r="H53" i="7"/>
  <c r="H52" i="7"/>
  <c r="H51" i="7"/>
  <c r="H50" i="7"/>
  <c r="H49" i="7"/>
  <c r="H48" i="7"/>
  <c r="H47" i="7"/>
  <c r="H46" i="7"/>
  <c r="H45" i="7"/>
  <c r="H44" i="7"/>
  <c r="H43" i="7"/>
  <c r="H42" i="7"/>
  <c r="H41" i="7"/>
  <c r="H40" i="7"/>
  <c r="H39" i="7"/>
  <c r="H38" i="7"/>
  <c r="H37" i="7"/>
  <c r="H36" i="7"/>
  <c r="H35" i="7"/>
  <c r="H34" i="7"/>
  <c r="H33" i="7"/>
  <c r="H32" i="7"/>
  <c r="H31" i="7"/>
  <c r="H30" i="7"/>
  <c r="H29" i="7"/>
  <c r="H28" i="7"/>
  <c r="H27" i="7"/>
  <c r="H26" i="7"/>
  <c r="H25" i="7"/>
  <c r="H24" i="7"/>
  <c r="H23" i="7"/>
  <c r="H22" i="7"/>
  <c r="H21" i="7"/>
  <c r="H20" i="7"/>
  <c r="H19" i="7"/>
  <c r="H18" i="7"/>
  <c r="H17" i="7"/>
  <c r="H16" i="7"/>
  <c r="H15" i="7"/>
  <c r="H14" i="7"/>
  <c r="H13" i="7"/>
  <c r="H12" i="7"/>
  <c r="H11" i="7"/>
  <c r="H10" i="7"/>
  <c r="H9" i="7"/>
  <c r="H8" i="7"/>
  <c r="H7" i="7"/>
  <c r="H6" i="7"/>
  <c r="H5" i="7"/>
  <c r="A5" i="7"/>
  <c r="A6" i="7" s="1"/>
  <c r="A7" i="7" s="1"/>
  <c r="A8" i="7" s="1"/>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69" i="7" s="1"/>
  <c r="A170" i="7" s="1"/>
  <c r="A171" i="7" s="1"/>
  <c r="A172" i="7" s="1"/>
  <c r="A173" i="7" s="1"/>
  <c r="A174" i="7" s="1"/>
  <c r="A175" i="7" s="1"/>
  <c r="A176" i="7" s="1"/>
  <c r="A177" i="7" s="1"/>
  <c r="A178" i="7" s="1"/>
  <c r="A179" i="7" s="1"/>
  <c r="A180" i="7" s="1"/>
  <c r="A181" i="7" s="1"/>
  <c r="A182" i="7" s="1"/>
  <c r="A183" i="7" s="1"/>
  <c r="A184" i="7" s="1"/>
  <c r="A185" i="7" s="1"/>
  <c r="A186" i="7" s="1"/>
  <c r="A187" i="7" s="1"/>
  <c r="A188" i="7" s="1"/>
  <c r="A189" i="7" s="1"/>
  <c r="A190" i="7" s="1"/>
  <c r="A191" i="7" s="1"/>
  <c r="A192" i="7" s="1"/>
  <c r="A193" i="7" s="1"/>
  <c r="A194" i="7" s="1"/>
  <c r="A195" i="7" s="1"/>
  <c r="A196" i="7" s="1"/>
  <c r="A197" i="7" s="1"/>
  <c r="A198" i="7" s="1"/>
  <c r="A199" i="7" s="1"/>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239" i="7" s="1"/>
  <c r="A240" i="7" s="1"/>
  <c r="A241" i="7" s="1"/>
  <c r="A242" i="7" s="1"/>
  <c r="A243" i="7" s="1"/>
  <c r="A244" i="7" s="1"/>
  <c r="A245" i="7" s="1"/>
  <c r="A246" i="7" s="1"/>
  <c r="A247" i="7" s="1"/>
  <c r="A248" i="7" s="1"/>
  <c r="A249" i="7" s="1"/>
  <c r="A250" i="7" s="1"/>
  <c r="A251" i="7" s="1"/>
  <c r="A252" i="7" s="1"/>
  <c r="A253" i="7" s="1"/>
  <c r="A254" i="7" s="1"/>
  <c r="A255" i="7" s="1"/>
  <c r="A256" i="7" s="1"/>
  <c r="A257" i="7" s="1"/>
  <c r="A258" i="7" s="1"/>
  <c r="A259" i="7" s="1"/>
  <c r="A260" i="7" s="1"/>
  <c r="A261" i="7" s="1"/>
  <c r="A262" i="7" s="1"/>
  <c r="A263" i="7" s="1"/>
  <c r="A264" i="7" s="1"/>
  <c r="A265" i="7" s="1"/>
  <c r="A266" i="7" s="1"/>
  <c r="A267" i="7" s="1"/>
  <c r="A268" i="7" s="1"/>
  <c r="A269" i="7" s="1"/>
  <c r="A270" i="7" s="1"/>
  <c r="A271" i="7" s="1"/>
  <c r="A272" i="7" s="1"/>
  <c r="A273" i="7" s="1"/>
  <c r="A274" i="7" s="1"/>
  <c r="A275" i="7" s="1"/>
  <c r="A276" i="7" s="1"/>
  <c r="A277" i="7" s="1"/>
  <c r="A278" i="7" s="1"/>
  <c r="A279" i="7" s="1"/>
  <c r="A280" i="7" s="1"/>
  <c r="A281" i="7" s="1"/>
  <c r="A282" i="7" s="1"/>
  <c r="A283" i="7" s="1"/>
  <c r="A284" i="7" s="1"/>
  <c r="A285" i="7" s="1"/>
  <c r="A286" i="7" s="1"/>
  <c r="A287" i="7" s="1"/>
  <c r="A288" i="7" s="1"/>
  <c r="A289" i="7" s="1"/>
  <c r="A290" i="7" s="1"/>
  <c r="A291" i="7" s="1"/>
  <c r="A292" i="7" s="1"/>
  <c r="A293" i="7" s="1"/>
  <c r="A294" i="7" s="1"/>
  <c r="A295" i="7" s="1"/>
  <c r="A296" i="7" s="1"/>
  <c r="A297" i="7" s="1"/>
  <c r="A298" i="7" s="1"/>
  <c r="A299" i="7" s="1"/>
  <c r="A300" i="7" s="1"/>
  <c r="A301" i="7" s="1"/>
  <c r="A302" i="7" s="1"/>
  <c r="A303" i="7" s="1"/>
  <c r="A304" i="7" s="1"/>
  <c r="A305" i="7" s="1"/>
  <c r="A306" i="7" s="1"/>
  <c r="A307" i="7" s="1"/>
  <c r="A308" i="7" s="1"/>
  <c r="A309" i="7" s="1"/>
  <c r="A310" i="7" s="1"/>
  <c r="A311" i="7" s="1"/>
  <c r="A312" i="7" s="1"/>
  <c r="A313" i="7" s="1"/>
  <c r="A314" i="7" s="1"/>
  <c r="A315" i="7" s="1"/>
  <c r="A316" i="7" s="1"/>
  <c r="A317" i="7" s="1"/>
  <c r="A318" i="7" s="1"/>
  <c r="A319" i="7" s="1"/>
  <c r="A320" i="7" s="1"/>
  <c r="A321" i="7" s="1"/>
  <c r="A322" i="7" s="1"/>
  <c r="A323" i="7" s="1"/>
  <c r="A324" i="7" s="1"/>
  <c r="A325" i="7" s="1"/>
  <c r="A326" i="7" s="1"/>
  <c r="A327" i="7" s="1"/>
  <c r="A328" i="7" s="1"/>
  <c r="A329" i="7" s="1"/>
  <c r="A330" i="7" s="1"/>
  <c r="A331" i="7" s="1"/>
  <c r="A332" i="7" s="1"/>
  <c r="A333" i="7" s="1"/>
  <c r="A334" i="7" s="1"/>
  <c r="A335" i="7" s="1"/>
  <c r="A336" i="7" s="1"/>
  <c r="A337" i="7" s="1"/>
  <c r="A338" i="7" s="1"/>
  <c r="A339" i="7" s="1"/>
  <c r="A340" i="7" s="1"/>
  <c r="A341" i="7" s="1"/>
  <c r="A342" i="7" s="1"/>
  <c r="A343" i="7" s="1"/>
  <c r="A344" i="7" s="1"/>
  <c r="A345" i="7" s="1"/>
  <c r="A346" i="7" s="1"/>
  <c r="A347" i="7" s="1"/>
  <c r="A348" i="7" s="1"/>
  <c r="A349" i="7" s="1"/>
  <c r="A350" i="7" s="1"/>
  <c r="A351" i="7" s="1"/>
  <c r="A352" i="7" s="1"/>
  <c r="A353" i="7" s="1"/>
  <c r="A354" i="7" s="1"/>
  <c r="A355" i="7" s="1"/>
  <c r="A356" i="7" s="1"/>
  <c r="A357" i="7" s="1"/>
  <c r="A358" i="7" s="1"/>
  <c r="A359" i="7" s="1"/>
  <c r="A360" i="7" s="1"/>
  <c r="A361" i="7" s="1"/>
  <c r="A362" i="7" s="1"/>
  <c r="A363" i="7" s="1"/>
  <c r="A364" i="7" s="1"/>
  <c r="A365" i="7" s="1"/>
  <c r="A366" i="7" s="1"/>
  <c r="A367" i="7" s="1"/>
  <c r="A368" i="7" s="1"/>
  <c r="A369" i="7" s="1"/>
  <c r="A370" i="7" s="1"/>
  <c r="A371" i="7" s="1"/>
  <c r="A372" i="7" s="1"/>
  <c r="A373" i="7" s="1"/>
  <c r="A374" i="7" s="1"/>
  <c r="A375" i="7" s="1"/>
  <c r="A376" i="7" s="1"/>
  <c r="A377" i="7" s="1"/>
  <c r="A378" i="7" s="1"/>
  <c r="A379" i="7" s="1"/>
  <c r="A380" i="7" s="1"/>
  <c r="A381" i="7" s="1"/>
  <c r="A382" i="7" s="1"/>
  <c r="A383" i="7" s="1"/>
  <c r="A384" i="7" s="1"/>
  <c r="A385" i="7" s="1"/>
  <c r="A386" i="7" s="1"/>
  <c r="A387" i="7" s="1"/>
  <c r="A388" i="7" s="1"/>
  <c r="A389" i="7" s="1"/>
  <c r="A390" i="7" s="1"/>
  <c r="A391" i="7" s="1"/>
  <c r="A392" i="7" s="1"/>
  <c r="A393" i="7" s="1"/>
  <c r="A394" i="7" s="1"/>
  <c r="A395" i="7" s="1"/>
  <c r="A396" i="7" s="1"/>
  <c r="A397" i="7" s="1"/>
  <c r="A398" i="7" s="1"/>
  <c r="A399" i="7" s="1"/>
  <c r="A400" i="7" s="1"/>
  <c r="A401" i="7" s="1"/>
  <c r="A402" i="7" s="1"/>
  <c r="A403" i="7" s="1"/>
  <c r="A404" i="7" s="1"/>
  <c r="A405" i="7" s="1"/>
  <c r="A406" i="7" s="1"/>
  <c r="A407" i="7" s="1"/>
  <c r="A408" i="7" s="1"/>
  <c r="A409" i="7" s="1"/>
  <c r="A410" i="7" s="1"/>
  <c r="A411" i="7" s="1"/>
  <c r="A412" i="7" s="1"/>
  <c r="A413" i="7" s="1"/>
  <c r="A414" i="7" s="1"/>
  <c r="A415" i="7" s="1"/>
  <c r="A416" i="7" s="1"/>
  <c r="A417" i="7" s="1"/>
  <c r="A418" i="7" s="1"/>
  <c r="A419" i="7" s="1"/>
  <c r="A420" i="7" s="1"/>
  <c r="A421" i="7" s="1"/>
  <c r="A422" i="7" s="1"/>
  <c r="A423" i="7" s="1"/>
  <c r="A424" i="7" s="1"/>
  <c r="A425" i="7" s="1"/>
  <c r="A426" i="7" s="1"/>
  <c r="A427" i="7" s="1"/>
  <c r="A428" i="7" s="1"/>
  <c r="A429" i="7" s="1"/>
  <c r="A430" i="7" s="1"/>
  <c r="A431" i="7" s="1"/>
  <c r="A432" i="7" s="1"/>
  <c r="A433" i="7" s="1"/>
  <c r="A434" i="7" s="1"/>
  <c r="A435" i="7" s="1"/>
  <c r="A436" i="7" s="1"/>
  <c r="A437" i="7" s="1"/>
  <c r="A438" i="7" s="1"/>
  <c r="A439" i="7" s="1"/>
  <c r="A440" i="7" s="1"/>
  <c r="A441" i="7" s="1"/>
  <c r="A442" i="7" s="1"/>
  <c r="A443" i="7" s="1"/>
  <c r="A444" i="7" s="1"/>
  <c r="A445" i="7" s="1"/>
  <c r="A446" i="7" s="1"/>
  <c r="A447" i="7" s="1"/>
  <c r="A448" i="7" s="1"/>
  <c r="A449" i="7" s="1"/>
  <c r="A450" i="7" s="1"/>
  <c r="A451" i="7" s="1"/>
  <c r="A452" i="7" s="1"/>
  <c r="A453" i="7" s="1"/>
  <c r="A454" i="7" s="1"/>
  <c r="A455" i="7" s="1"/>
  <c r="A456" i="7" s="1"/>
  <c r="A457" i="7" s="1"/>
  <c r="A458" i="7" s="1"/>
  <c r="A459" i="7" s="1"/>
  <c r="A460" i="7" s="1"/>
  <c r="A461" i="7" s="1"/>
  <c r="A462" i="7" s="1"/>
  <c r="A463" i="7" s="1"/>
  <c r="A464" i="7" s="1"/>
  <c r="A465" i="7" s="1"/>
  <c r="A466" i="7" s="1"/>
  <c r="A467" i="7" s="1"/>
  <c r="A468" i="7" s="1"/>
  <c r="A469" i="7" s="1"/>
  <c r="A470" i="7" s="1"/>
  <c r="A471" i="7" s="1"/>
  <c r="A472" i="7" s="1"/>
  <c r="A473" i="7" s="1"/>
  <c r="A474" i="7" s="1"/>
  <c r="A475" i="7" s="1"/>
  <c r="A476" i="7" s="1"/>
  <c r="A477" i="7" s="1"/>
  <c r="A478" i="7" s="1"/>
  <c r="A479" i="7" s="1"/>
  <c r="A480" i="7" s="1"/>
  <c r="A481" i="7" s="1"/>
  <c r="A482" i="7" s="1"/>
  <c r="A483" i="7" s="1"/>
  <c r="A484" i="7" s="1"/>
  <c r="A485" i="7" s="1"/>
  <c r="A486" i="7" s="1"/>
  <c r="A487" i="7" s="1"/>
  <c r="A488" i="7" s="1"/>
  <c r="A489" i="7" s="1"/>
  <c r="A490" i="7" s="1"/>
  <c r="A491" i="7" s="1"/>
  <c r="A492" i="7" s="1"/>
  <c r="A493" i="7" s="1"/>
  <c r="A494" i="7" s="1"/>
  <c r="A495" i="7" s="1"/>
  <c r="A496" i="7" s="1"/>
  <c r="A497" i="7" s="1"/>
  <c r="A498" i="7" s="1"/>
  <c r="A499" i="7" s="1"/>
  <c r="A500" i="7" s="1"/>
  <c r="A501" i="7" s="1"/>
  <c r="A502" i="7" s="1"/>
  <c r="A503" i="7" s="1"/>
  <c r="A504" i="7" s="1"/>
  <c r="A505" i="7" s="1"/>
  <c r="A506" i="7" s="1"/>
  <c r="A507" i="7" s="1"/>
  <c r="A508" i="7" s="1"/>
  <c r="A509" i="7" s="1"/>
  <c r="A510" i="7" s="1"/>
  <c r="A511" i="7" s="1"/>
  <c r="A512" i="7" s="1"/>
  <c r="A513" i="7" s="1"/>
  <c r="A514" i="7" s="1"/>
  <c r="A515" i="7" s="1"/>
  <c r="A516" i="7" s="1"/>
  <c r="A517" i="7" s="1"/>
  <c r="A518" i="7" s="1"/>
  <c r="A519" i="7" s="1"/>
  <c r="A520" i="7" s="1"/>
  <c r="A521" i="7" s="1"/>
  <c r="A522" i="7" s="1"/>
  <c r="A523" i="7" s="1"/>
  <c r="A524" i="7" s="1"/>
  <c r="A525" i="7" s="1"/>
  <c r="A526" i="7" s="1"/>
  <c r="A527" i="7" s="1"/>
  <c r="A528" i="7" s="1"/>
  <c r="A529" i="7" s="1"/>
  <c r="A530" i="7" s="1"/>
  <c r="A531" i="7" s="1"/>
  <c r="A532" i="7" s="1"/>
  <c r="A533" i="7" s="1"/>
  <c r="A534" i="7" s="1"/>
  <c r="A535" i="7" s="1"/>
  <c r="A536" i="7" s="1"/>
  <c r="A537" i="7" s="1"/>
  <c r="A538" i="7" s="1"/>
  <c r="A539" i="7" s="1"/>
  <c r="A540" i="7" s="1"/>
  <c r="A541" i="7" s="1"/>
  <c r="A542" i="7" s="1"/>
  <c r="A543" i="7" s="1"/>
  <c r="A544" i="7" s="1"/>
  <c r="A545" i="7" s="1"/>
  <c r="A546" i="7" s="1"/>
  <c r="A547" i="7" s="1"/>
  <c r="A548" i="7" s="1"/>
  <c r="A549" i="7" s="1"/>
  <c r="A550" i="7" s="1"/>
  <c r="A551" i="7" s="1"/>
  <c r="A552" i="7" s="1"/>
  <c r="A553" i="7" s="1"/>
  <c r="A554" i="7" s="1"/>
  <c r="A555" i="7" s="1"/>
  <c r="A556" i="7" s="1"/>
  <c r="A557" i="7" s="1"/>
  <c r="A558" i="7" s="1"/>
  <c r="A559" i="7" s="1"/>
  <c r="A560" i="7" s="1"/>
  <c r="A561" i="7" s="1"/>
  <c r="A562" i="7" s="1"/>
  <c r="A563" i="7" s="1"/>
  <c r="A564" i="7" s="1"/>
  <c r="A565" i="7" s="1"/>
  <c r="A566" i="7" s="1"/>
  <c r="A567" i="7" s="1"/>
  <c r="A568" i="7" s="1"/>
  <c r="A569" i="7" s="1"/>
  <c r="A570" i="7" s="1"/>
  <c r="A571" i="7" s="1"/>
  <c r="A572" i="7" s="1"/>
  <c r="A573" i="7" s="1"/>
  <c r="A574" i="7" s="1"/>
  <c r="A575" i="7" s="1"/>
  <c r="A576" i="7" s="1"/>
  <c r="A577" i="7" s="1"/>
  <c r="A578" i="7" s="1"/>
  <c r="A579" i="7" s="1"/>
  <c r="A580" i="7" s="1"/>
  <c r="A581" i="7" s="1"/>
  <c r="A582" i="7" s="1"/>
  <c r="A583" i="7" s="1"/>
  <c r="A584" i="7" s="1"/>
  <c r="A585" i="7" s="1"/>
  <c r="A586" i="7" s="1"/>
  <c r="A587" i="7" s="1"/>
  <c r="A588" i="7" s="1"/>
  <c r="A589" i="7" s="1"/>
  <c r="A590" i="7" s="1"/>
  <c r="A591" i="7" s="1"/>
  <c r="A592" i="7" s="1"/>
  <c r="A593" i="7" s="1"/>
  <c r="A594" i="7" s="1"/>
  <c r="A595" i="7" s="1"/>
  <c r="A596" i="7" s="1"/>
  <c r="A597" i="7" s="1"/>
  <c r="A598" i="7" s="1"/>
  <c r="A599" i="7" s="1"/>
  <c r="A600" i="7" s="1"/>
  <c r="A601" i="7" s="1"/>
  <c r="A602" i="7" s="1"/>
  <c r="A603" i="7" s="1"/>
  <c r="A604" i="7" s="1"/>
  <c r="A605" i="7" s="1"/>
  <c r="A606" i="7" s="1"/>
  <c r="A607" i="7" s="1"/>
  <c r="A608" i="7" s="1"/>
  <c r="A609" i="7" s="1"/>
  <c r="A610" i="7" s="1"/>
  <c r="A611" i="7" s="1"/>
  <c r="A612" i="7" s="1"/>
  <c r="A613" i="7" s="1"/>
  <c r="A614" i="7" s="1"/>
  <c r="A615" i="7" s="1"/>
  <c r="A616" i="7" s="1"/>
  <c r="A617" i="7" s="1"/>
  <c r="A618" i="7" s="1"/>
  <c r="A619" i="7" s="1"/>
  <c r="A620" i="7" s="1"/>
  <c r="A621" i="7" s="1"/>
  <c r="A622" i="7" s="1"/>
  <c r="A623" i="7" s="1"/>
  <c r="A624" i="7" s="1"/>
  <c r="A625" i="7" s="1"/>
  <c r="A626" i="7" s="1"/>
  <c r="A627" i="7" s="1"/>
  <c r="A628" i="7" s="1"/>
  <c r="A629" i="7" s="1"/>
  <c r="A630" i="7" s="1"/>
  <c r="A631" i="7" s="1"/>
  <c r="A632" i="7" s="1"/>
  <c r="A633" i="7" s="1"/>
  <c r="A634" i="7" s="1"/>
  <c r="A635" i="7" s="1"/>
  <c r="A636" i="7" s="1"/>
  <c r="A637" i="7" s="1"/>
  <c r="A638" i="7" s="1"/>
  <c r="A639" i="7" s="1"/>
  <c r="A640" i="7" s="1"/>
  <c r="A641" i="7" s="1"/>
  <c r="A642" i="7" s="1"/>
  <c r="A643" i="7" s="1"/>
  <c r="A644" i="7" s="1"/>
  <c r="A645" i="7" s="1"/>
  <c r="A646" i="7" s="1"/>
  <c r="A647" i="7" s="1"/>
  <c r="A648" i="7" s="1"/>
  <c r="A649" i="7" s="1"/>
  <c r="A650" i="7" s="1"/>
  <c r="A651" i="7" s="1"/>
  <c r="A652" i="7" s="1"/>
  <c r="A653" i="7" s="1"/>
  <c r="A654" i="7" s="1"/>
  <c r="A655" i="7" s="1"/>
  <c r="A656" i="7" s="1"/>
  <c r="A657" i="7" s="1"/>
  <c r="A658" i="7" s="1"/>
  <c r="A659" i="7" s="1"/>
  <c r="A660" i="7" s="1"/>
  <c r="A661" i="7" s="1"/>
  <c r="A662" i="7" s="1"/>
  <c r="A663" i="7" s="1"/>
  <c r="A664" i="7" s="1"/>
  <c r="A665" i="7" s="1"/>
  <c r="A666" i="7" s="1"/>
  <c r="A667" i="7" s="1"/>
  <c r="A668" i="7" s="1"/>
  <c r="A669" i="7" s="1"/>
  <c r="A670" i="7" s="1"/>
  <c r="A671" i="7" s="1"/>
  <c r="A672" i="7" s="1"/>
  <c r="A673" i="7" s="1"/>
  <c r="A674" i="7" s="1"/>
  <c r="A675" i="7" s="1"/>
  <c r="A676" i="7" s="1"/>
  <c r="A677" i="7" s="1"/>
  <c r="A678" i="7" s="1"/>
  <c r="A679" i="7" s="1"/>
  <c r="A680" i="7" s="1"/>
  <c r="A681" i="7" s="1"/>
  <c r="A682" i="7" s="1"/>
  <c r="A683" i="7" s="1"/>
  <c r="A684" i="7" s="1"/>
  <c r="A685" i="7" s="1"/>
  <c r="A686" i="7" s="1"/>
  <c r="A687" i="7" s="1"/>
  <c r="A688" i="7" s="1"/>
  <c r="A689" i="7" s="1"/>
  <c r="A690" i="7" s="1"/>
  <c r="A691" i="7" s="1"/>
  <c r="A692" i="7" s="1"/>
  <c r="A693" i="7" s="1"/>
  <c r="A694" i="7" s="1"/>
  <c r="A695" i="7" s="1"/>
  <c r="A696" i="7" s="1"/>
  <c r="A697" i="7" s="1"/>
  <c r="A698" i="7" s="1"/>
  <c r="A699" i="7" s="1"/>
  <c r="A700" i="7" s="1"/>
  <c r="A701" i="7" s="1"/>
  <c r="A702" i="7" s="1"/>
  <c r="A703" i="7" s="1"/>
  <c r="A704" i="7" s="1"/>
  <c r="A705" i="7" s="1"/>
  <c r="A706" i="7" s="1"/>
  <c r="A707" i="7" s="1"/>
  <c r="A708" i="7" s="1"/>
  <c r="A709" i="7" s="1"/>
  <c r="A710" i="7" s="1"/>
  <c r="A711" i="7" s="1"/>
  <c r="A712" i="7" s="1"/>
  <c r="A713" i="7" s="1"/>
  <c r="A714" i="7" s="1"/>
  <c r="A715" i="7" s="1"/>
  <c r="A716" i="7" s="1"/>
  <c r="A717" i="7" s="1"/>
  <c r="A718" i="7" s="1"/>
  <c r="A719" i="7" s="1"/>
  <c r="A720" i="7" s="1"/>
  <c r="A721" i="7" s="1"/>
  <c r="A722" i="7" s="1"/>
  <c r="A723" i="7" s="1"/>
  <c r="A724" i="7" s="1"/>
  <c r="A725" i="7" s="1"/>
  <c r="A726" i="7" s="1"/>
  <c r="A727" i="7" s="1"/>
  <c r="A728" i="7" s="1"/>
  <c r="A729" i="7" s="1"/>
  <c r="A730" i="7" s="1"/>
  <c r="A731" i="7" s="1"/>
  <c r="A732" i="7" s="1"/>
  <c r="A733" i="7" s="1"/>
  <c r="A734" i="7" s="1"/>
  <c r="A735" i="7" s="1"/>
  <c r="A736" i="7" s="1"/>
  <c r="A737" i="7" s="1"/>
  <c r="A738" i="7" s="1"/>
  <c r="A739" i="7" s="1"/>
  <c r="A740" i="7" s="1"/>
  <c r="A741" i="7" s="1"/>
  <c r="A742" i="7" s="1"/>
  <c r="A743" i="7" s="1"/>
  <c r="A744" i="7" s="1"/>
  <c r="A745" i="7" s="1"/>
  <c r="A746" i="7" s="1"/>
  <c r="A747" i="7" s="1"/>
  <c r="A748" i="7" s="1"/>
  <c r="A749" i="7" s="1"/>
  <c r="A750" i="7" s="1"/>
  <c r="A751" i="7" s="1"/>
  <c r="A752" i="7" s="1"/>
  <c r="A753" i="7" s="1"/>
  <c r="A754" i="7" s="1"/>
  <c r="A755" i="7" s="1"/>
  <c r="A756" i="7" s="1"/>
  <c r="A757" i="7" s="1"/>
  <c r="A758" i="7" s="1"/>
  <c r="A759" i="7" s="1"/>
  <c r="A760" i="7" s="1"/>
  <c r="A761" i="7" s="1"/>
  <c r="A762" i="7" s="1"/>
  <c r="A763" i="7" s="1"/>
  <c r="A764" i="7" s="1"/>
  <c r="A765" i="7" s="1"/>
  <c r="A766" i="7" s="1"/>
  <c r="A767" i="7" s="1"/>
  <c r="A768" i="7" s="1"/>
  <c r="A769" i="7" s="1"/>
  <c r="A770" i="7" s="1"/>
  <c r="A771" i="7" s="1"/>
  <c r="A772" i="7" s="1"/>
  <c r="A773" i="7" s="1"/>
  <c r="A774" i="7" s="1"/>
  <c r="A775" i="7" s="1"/>
  <c r="A776" i="7" s="1"/>
  <c r="A777" i="7" s="1"/>
  <c r="A778" i="7" s="1"/>
  <c r="A779" i="7" s="1"/>
  <c r="A780" i="7" s="1"/>
  <c r="A781" i="7" s="1"/>
  <c r="A782" i="7" s="1"/>
  <c r="A783" i="7" s="1"/>
  <c r="A784" i="7" s="1"/>
  <c r="A785" i="7" s="1"/>
  <c r="A786" i="7" s="1"/>
  <c r="A787" i="7" s="1"/>
  <c r="A788" i="7" s="1"/>
  <c r="A789" i="7" s="1"/>
  <c r="A790" i="7" s="1"/>
  <c r="H4" i="7"/>
  <c r="H754" i="6"/>
  <c r="Z754" i="6" s="1"/>
  <c r="AA754" i="6" s="1"/>
  <c r="H755" i="6"/>
  <c r="W755" i="6" s="1"/>
  <c r="X755" i="6" s="1"/>
  <c r="H756" i="6"/>
  <c r="W756" i="6" s="1"/>
  <c r="X756" i="6" s="1"/>
  <c r="H757" i="6"/>
  <c r="AC757" i="6" s="1"/>
  <c r="AD757" i="6" s="1"/>
  <c r="H758" i="6"/>
  <c r="H759" i="6"/>
  <c r="N759" i="6" s="1"/>
  <c r="O759" i="6" s="1"/>
  <c r="H760" i="6"/>
  <c r="Q760" i="6" s="1"/>
  <c r="R760" i="6" s="1"/>
  <c r="H761" i="6"/>
  <c r="Q761" i="6" s="1"/>
  <c r="R761" i="6" s="1"/>
  <c r="H762" i="6"/>
  <c r="Z762" i="6" s="1"/>
  <c r="AA762" i="6" s="1"/>
  <c r="H763" i="6"/>
  <c r="AC763" i="6" s="1"/>
  <c r="AD763" i="6" s="1"/>
  <c r="H764" i="6"/>
  <c r="K764" i="6" s="1"/>
  <c r="L764" i="6" s="1"/>
  <c r="H765" i="6"/>
  <c r="N765" i="6" s="1"/>
  <c r="O765" i="6" s="1"/>
  <c r="H766" i="6"/>
  <c r="N766" i="6" s="1"/>
  <c r="O766" i="6" s="1"/>
  <c r="H767" i="6"/>
  <c r="Z767" i="6" s="1"/>
  <c r="AA767" i="6" s="1"/>
  <c r="H768" i="6"/>
  <c r="Z768" i="6" s="1"/>
  <c r="AA768" i="6" s="1"/>
  <c r="H769" i="6"/>
  <c r="Q769" i="6" s="1"/>
  <c r="R769" i="6" s="1"/>
  <c r="H770" i="6"/>
  <c r="H771" i="6"/>
  <c r="K771" i="6" s="1"/>
  <c r="L771" i="6" s="1"/>
  <c r="H772" i="6"/>
  <c r="K772" i="6" s="1"/>
  <c r="L772" i="6" s="1"/>
  <c r="H773" i="6"/>
  <c r="N773" i="6" s="1"/>
  <c r="O773" i="6" s="1"/>
  <c r="H774" i="6"/>
  <c r="Z774" i="6" s="1"/>
  <c r="AA774" i="6" s="1"/>
  <c r="H775" i="6"/>
  <c r="K775" i="6" s="1"/>
  <c r="L775" i="6" s="1"/>
  <c r="H776" i="6"/>
  <c r="K776" i="6" s="1"/>
  <c r="L776" i="6" s="1"/>
  <c r="H777" i="6"/>
  <c r="AC777" i="6" s="1"/>
  <c r="AD777" i="6" s="1"/>
  <c r="H778" i="6"/>
  <c r="Z778" i="6" s="1"/>
  <c r="AA778" i="6" s="1"/>
  <c r="H779" i="6"/>
  <c r="N779" i="6" s="1"/>
  <c r="O779" i="6" s="1"/>
  <c r="H780" i="6"/>
  <c r="Q780" i="6" s="1"/>
  <c r="R780" i="6" s="1"/>
  <c r="H781" i="6"/>
  <c r="K781" i="6" s="1"/>
  <c r="L781" i="6" s="1"/>
  <c r="H782" i="6"/>
  <c r="N782" i="6" s="1"/>
  <c r="O782" i="6" s="1"/>
  <c r="H783" i="6"/>
  <c r="Z783" i="6" s="1"/>
  <c r="AA783" i="6" s="1"/>
  <c r="H784" i="6"/>
  <c r="N784" i="6" s="1"/>
  <c r="O784" i="6" s="1"/>
  <c r="H785" i="6"/>
  <c r="N785" i="6" s="1"/>
  <c r="O785" i="6" s="1"/>
  <c r="H786" i="6"/>
  <c r="W786" i="6" s="1"/>
  <c r="X786" i="6" s="1"/>
  <c r="H787" i="6"/>
  <c r="K787" i="6" s="1"/>
  <c r="L787" i="6" s="1"/>
  <c r="H788" i="6"/>
  <c r="Q788" i="6" s="1"/>
  <c r="R788" i="6" s="1"/>
  <c r="H789" i="6"/>
  <c r="T789" i="6" s="1"/>
  <c r="U789" i="6" s="1"/>
  <c r="H790" i="6"/>
  <c r="T790" i="6" s="1"/>
  <c r="U790" i="6" s="1"/>
  <c r="W757" i="6"/>
  <c r="X757" i="6" s="1"/>
  <c r="Z760" i="6"/>
  <c r="AA760" i="6" s="1"/>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282" i="6"/>
  <c r="H283" i="6"/>
  <c r="H284" i="6"/>
  <c r="H285" i="6"/>
  <c r="H286" i="6"/>
  <c r="H287" i="6"/>
  <c r="H288" i="6"/>
  <c r="H289" i="6"/>
  <c r="H290" i="6"/>
  <c r="H291" i="6"/>
  <c r="H292" i="6"/>
  <c r="H293" i="6"/>
  <c r="H294" i="6"/>
  <c r="H295" i="6"/>
  <c r="H296" i="6"/>
  <c r="H297" i="6"/>
  <c r="H298" i="6"/>
  <c r="H299" i="6"/>
  <c r="H300" i="6"/>
  <c r="H301" i="6"/>
  <c r="H302" i="6"/>
  <c r="H303" i="6"/>
  <c r="H304" i="6"/>
  <c r="H305" i="6"/>
  <c r="H306" i="6"/>
  <c r="H307" i="6"/>
  <c r="H308" i="6"/>
  <c r="H309" i="6"/>
  <c r="H310" i="6"/>
  <c r="H311" i="6"/>
  <c r="H312" i="6"/>
  <c r="H313" i="6"/>
  <c r="H314" i="6"/>
  <c r="H315" i="6"/>
  <c r="H316" i="6"/>
  <c r="H317" i="6"/>
  <c r="H318" i="6"/>
  <c r="H319" i="6"/>
  <c r="H320" i="6"/>
  <c r="H321" i="6"/>
  <c r="H322" i="6"/>
  <c r="H323" i="6"/>
  <c r="H324" i="6"/>
  <c r="H325" i="6"/>
  <c r="H326" i="6"/>
  <c r="H327" i="6"/>
  <c r="H328" i="6"/>
  <c r="H329" i="6"/>
  <c r="H330" i="6"/>
  <c r="H331" i="6"/>
  <c r="H332" i="6"/>
  <c r="H333" i="6"/>
  <c r="H334" i="6"/>
  <c r="H335" i="6"/>
  <c r="H336" i="6"/>
  <c r="H337" i="6"/>
  <c r="H338" i="6"/>
  <c r="H339" i="6"/>
  <c r="H340" i="6"/>
  <c r="H341" i="6"/>
  <c r="H342" i="6"/>
  <c r="H343" i="6"/>
  <c r="H344" i="6"/>
  <c r="H345" i="6"/>
  <c r="H346" i="6"/>
  <c r="H347" i="6"/>
  <c r="H348" i="6"/>
  <c r="H349" i="6"/>
  <c r="H350" i="6"/>
  <c r="H351" i="6"/>
  <c r="H352" i="6"/>
  <c r="H353" i="6"/>
  <c r="H354" i="6"/>
  <c r="H355" i="6"/>
  <c r="H356" i="6"/>
  <c r="H357" i="6"/>
  <c r="H358" i="6"/>
  <c r="H359" i="6"/>
  <c r="H360" i="6"/>
  <c r="H361" i="6"/>
  <c r="H362" i="6"/>
  <c r="H363" i="6"/>
  <c r="H364" i="6"/>
  <c r="H365" i="6"/>
  <c r="H366" i="6"/>
  <c r="H367" i="6"/>
  <c r="H368" i="6"/>
  <c r="H369" i="6"/>
  <c r="H370" i="6"/>
  <c r="H371" i="6"/>
  <c r="H372" i="6"/>
  <c r="H373" i="6"/>
  <c r="H374" i="6"/>
  <c r="H375" i="6"/>
  <c r="H376" i="6"/>
  <c r="H377" i="6"/>
  <c r="H378" i="6"/>
  <c r="H379" i="6"/>
  <c r="H380" i="6"/>
  <c r="H381" i="6"/>
  <c r="H382" i="6"/>
  <c r="H383" i="6"/>
  <c r="H384" i="6"/>
  <c r="H385" i="6"/>
  <c r="H386" i="6"/>
  <c r="H387" i="6"/>
  <c r="H388" i="6"/>
  <c r="H389" i="6"/>
  <c r="H390" i="6"/>
  <c r="H391" i="6"/>
  <c r="H392" i="6"/>
  <c r="H393" i="6"/>
  <c r="H394" i="6"/>
  <c r="H395" i="6"/>
  <c r="H396" i="6"/>
  <c r="H397" i="6"/>
  <c r="H398" i="6"/>
  <c r="H399" i="6"/>
  <c r="H400" i="6"/>
  <c r="H401" i="6"/>
  <c r="H402" i="6"/>
  <c r="H403" i="6"/>
  <c r="H404" i="6"/>
  <c r="H405" i="6"/>
  <c r="H406" i="6"/>
  <c r="H407" i="6"/>
  <c r="H408" i="6"/>
  <c r="H409" i="6"/>
  <c r="H410" i="6"/>
  <c r="H411" i="6"/>
  <c r="H412" i="6"/>
  <c r="H413" i="6"/>
  <c r="H414" i="6"/>
  <c r="H415" i="6"/>
  <c r="H416" i="6"/>
  <c r="H417" i="6"/>
  <c r="H418" i="6"/>
  <c r="H419" i="6"/>
  <c r="H420" i="6"/>
  <c r="H421" i="6"/>
  <c r="H422" i="6"/>
  <c r="H423" i="6"/>
  <c r="H424" i="6"/>
  <c r="H425" i="6"/>
  <c r="H426" i="6"/>
  <c r="H427" i="6"/>
  <c r="H428" i="6"/>
  <c r="H429" i="6"/>
  <c r="H430" i="6"/>
  <c r="H431" i="6"/>
  <c r="H432" i="6"/>
  <c r="H433" i="6"/>
  <c r="H434" i="6"/>
  <c r="H435" i="6"/>
  <c r="H436" i="6"/>
  <c r="H437" i="6"/>
  <c r="H438" i="6"/>
  <c r="H439" i="6"/>
  <c r="H440" i="6"/>
  <c r="H441" i="6"/>
  <c r="H442" i="6"/>
  <c r="H443" i="6"/>
  <c r="H444" i="6"/>
  <c r="H445" i="6"/>
  <c r="H446" i="6"/>
  <c r="H447" i="6"/>
  <c r="H448" i="6"/>
  <c r="H449" i="6"/>
  <c r="H450" i="6"/>
  <c r="H451" i="6"/>
  <c r="H452" i="6"/>
  <c r="H453" i="6"/>
  <c r="H454" i="6"/>
  <c r="H455" i="6"/>
  <c r="H456" i="6"/>
  <c r="H457" i="6"/>
  <c r="H458" i="6"/>
  <c r="H459" i="6"/>
  <c r="H460" i="6"/>
  <c r="H461" i="6"/>
  <c r="H462" i="6"/>
  <c r="H463" i="6"/>
  <c r="H464" i="6"/>
  <c r="H465" i="6"/>
  <c r="H466" i="6"/>
  <c r="H467" i="6"/>
  <c r="H468" i="6"/>
  <c r="H469" i="6"/>
  <c r="H470" i="6"/>
  <c r="H471" i="6"/>
  <c r="H472" i="6"/>
  <c r="H473" i="6"/>
  <c r="H474" i="6"/>
  <c r="H475" i="6"/>
  <c r="H476" i="6"/>
  <c r="H477" i="6"/>
  <c r="H478" i="6"/>
  <c r="H479" i="6"/>
  <c r="H480" i="6"/>
  <c r="H481" i="6"/>
  <c r="H482" i="6"/>
  <c r="H483" i="6"/>
  <c r="H484" i="6"/>
  <c r="H485" i="6"/>
  <c r="H486" i="6"/>
  <c r="H487" i="6"/>
  <c r="H488" i="6"/>
  <c r="H489" i="6"/>
  <c r="H490" i="6"/>
  <c r="H491" i="6"/>
  <c r="H492" i="6"/>
  <c r="H493" i="6"/>
  <c r="H494" i="6"/>
  <c r="H495" i="6"/>
  <c r="H496" i="6"/>
  <c r="H497" i="6"/>
  <c r="H498" i="6"/>
  <c r="H499" i="6"/>
  <c r="H500" i="6"/>
  <c r="H501" i="6"/>
  <c r="H502" i="6"/>
  <c r="H503" i="6"/>
  <c r="H504" i="6"/>
  <c r="H505" i="6"/>
  <c r="H506" i="6"/>
  <c r="H507" i="6"/>
  <c r="H508" i="6"/>
  <c r="H509" i="6"/>
  <c r="H510" i="6"/>
  <c r="H511" i="6"/>
  <c r="H512" i="6"/>
  <c r="H513" i="6"/>
  <c r="H514" i="6"/>
  <c r="H515" i="6"/>
  <c r="H516" i="6"/>
  <c r="H517" i="6"/>
  <c r="H518" i="6"/>
  <c r="H519" i="6"/>
  <c r="H520" i="6"/>
  <c r="H521" i="6"/>
  <c r="H522" i="6"/>
  <c r="H523" i="6"/>
  <c r="H524" i="6"/>
  <c r="H525" i="6"/>
  <c r="H526" i="6"/>
  <c r="H527" i="6"/>
  <c r="H528" i="6"/>
  <c r="H529" i="6"/>
  <c r="H530" i="6"/>
  <c r="H531" i="6"/>
  <c r="H532" i="6"/>
  <c r="H533" i="6"/>
  <c r="H534" i="6"/>
  <c r="H535" i="6"/>
  <c r="H536" i="6"/>
  <c r="H537" i="6"/>
  <c r="H538" i="6"/>
  <c r="H539" i="6"/>
  <c r="H540" i="6"/>
  <c r="H541" i="6"/>
  <c r="H542" i="6"/>
  <c r="H543" i="6"/>
  <c r="H544" i="6"/>
  <c r="H545" i="6"/>
  <c r="H546" i="6"/>
  <c r="H547" i="6"/>
  <c r="H548" i="6"/>
  <c r="H549" i="6"/>
  <c r="H550" i="6"/>
  <c r="H551" i="6"/>
  <c r="H552" i="6"/>
  <c r="H553" i="6"/>
  <c r="H554" i="6"/>
  <c r="H555" i="6"/>
  <c r="H556" i="6"/>
  <c r="H557" i="6"/>
  <c r="H558" i="6"/>
  <c r="H559" i="6"/>
  <c r="H560" i="6"/>
  <c r="H561" i="6"/>
  <c r="H562" i="6"/>
  <c r="H563" i="6"/>
  <c r="H564" i="6"/>
  <c r="H565" i="6"/>
  <c r="H566" i="6"/>
  <c r="H567" i="6"/>
  <c r="H568" i="6"/>
  <c r="H569" i="6"/>
  <c r="H570" i="6"/>
  <c r="H571" i="6"/>
  <c r="H572" i="6"/>
  <c r="H573" i="6"/>
  <c r="H574" i="6"/>
  <c r="H575" i="6"/>
  <c r="H576" i="6"/>
  <c r="H577" i="6"/>
  <c r="H578" i="6"/>
  <c r="H579" i="6"/>
  <c r="H580" i="6"/>
  <c r="H581" i="6"/>
  <c r="H582" i="6"/>
  <c r="H583" i="6"/>
  <c r="H584" i="6"/>
  <c r="H585" i="6"/>
  <c r="H586" i="6"/>
  <c r="H587" i="6"/>
  <c r="H588" i="6"/>
  <c r="H589" i="6"/>
  <c r="H590" i="6"/>
  <c r="H591" i="6"/>
  <c r="H592" i="6"/>
  <c r="H593" i="6"/>
  <c r="H594" i="6"/>
  <c r="H595" i="6"/>
  <c r="H596" i="6"/>
  <c r="H597" i="6"/>
  <c r="H598" i="6"/>
  <c r="H599" i="6"/>
  <c r="H600" i="6"/>
  <c r="H601" i="6"/>
  <c r="H602" i="6"/>
  <c r="H603" i="6"/>
  <c r="H604" i="6"/>
  <c r="H605" i="6"/>
  <c r="H606" i="6"/>
  <c r="H607" i="6"/>
  <c r="H608" i="6"/>
  <c r="H609" i="6"/>
  <c r="H610" i="6"/>
  <c r="H611" i="6"/>
  <c r="H612" i="6"/>
  <c r="H613" i="6"/>
  <c r="H614" i="6"/>
  <c r="H615" i="6"/>
  <c r="H616" i="6"/>
  <c r="H617" i="6"/>
  <c r="H618" i="6"/>
  <c r="H619" i="6"/>
  <c r="H620" i="6"/>
  <c r="H621" i="6"/>
  <c r="H622" i="6"/>
  <c r="H623" i="6"/>
  <c r="H624" i="6"/>
  <c r="H625" i="6"/>
  <c r="H626" i="6"/>
  <c r="H627" i="6"/>
  <c r="H628" i="6"/>
  <c r="H629" i="6"/>
  <c r="H630" i="6"/>
  <c r="H631" i="6"/>
  <c r="H632" i="6"/>
  <c r="H633" i="6"/>
  <c r="H634" i="6"/>
  <c r="H635" i="6"/>
  <c r="H636" i="6"/>
  <c r="H637" i="6"/>
  <c r="H638" i="6"/>
  <c r="H639" i="6"/>
  <c r="H640" i="6"/>
  <c r="H641" i="6"/>
  <c r="H642" i="6"/>
  <c r="H643" i="6"/>
  <c r="H644" i="6"/>
  <c r="H645" i="6"/>
  <c r="H646" i="6"/>
  <c r="H647" i="6"/>
  <c r="H648" i="6"/>
  <c r="H649" i="6"/>
  <c r="H650" i="6"/>
  <c r="H651" i="6"/>
  <c r="H652" i="6"/>
  <c r="H653" i="6"/>
  <c r="H654" i="6"/>
  <c r="H655" i="6"/>
  <c r="H656" i="6"/>
  <c r="H657" i="6"/>
  <c r="H658" i="6"/>
  <c r="H659" i="6"/>
  <c r="H660" i="6"/>
  <c r="H661" i="6"/>
  <c r="H662" i="6"/>
  <c r="H663" i="6"/>
  <c r="H664" i="6"/>
  <c r="H665" i="6"/>
  <c r="H666" i="6"/>
  <c r="H667" i="6"/>
  <c r="H668" i="6"/>
  <c r="H669" i="6"/>
  <c r="H670" i="6"/>
  <c r="H671" i="6"/>
  <c r="H672" i="6"/>
  <c r="H673" i="6"/>
  <c r="H674" i="6"/>
  <c r="H675" i="6"/>
  <c r="H676" i="6"/>
  <c r="H677" i="6"/>
  <c r="H678" i="6"/>
  <c r="H679" i="6"/>
  <c r="H680" i="6"/>
  <c r="H681" i="6"/>
  <c r="H682" i="6"/>
  <c r="H683" i="6"/>
  <c r="H684" i="6"/>
  <c r="H685" i="6"/>
  <c r="H686" i="6"/>
  <c r="H687" i="6"/>
  <c r="H688" i="6"/>
  <c r="H689" i="6"/>
  <c r="H690" i="6"/>
  <c r="H691" i="6"/>
  <c r="H692" i="6"/>
  <c r="H693" i="6"/>
  <c r="H694" i="6"/>
  <c r="H695" i="6"/>
  <c r="H696" i="6"/>
  <c r="H697" i="6"/>
  <c r="H698" i="6"/>
  <c r="H699" i="6"/>
  <c r="H700" i="6"/>
  <c r="H701" i="6"/>
  <c r="H702" i="6"/>
  <c r="H703" i="6"/>
  <c r="H704" i="6"/>
  <c r="H705" i="6"/>
  <c r="H706" i="6"/>
  <c r="H707" i="6"/>
  <c r="H708" i="6"/>
  <c r="H709" i="6"/>
  <c r="H710" i="6"/>
  <c r="H711" i="6"/>
  <c r="H712" i="6"/>
  <c r="H713" i="6"/>
  <c r="H714" i="6"/>
  <c r="H715" i="6"/>
  <c r="H716" i="6"/>
  <c r="H717" i="6"/>
  <c r="H718" i="6"/>
  <c r="H719" i="6"/>
  <c r="H720" i="6"/>
  <c r="H721" i="6"/>
  <c r="H722" i="6"/>
  <c r="H723" i="6"/>
  <c r="H724" i="6"/>
  <c r="H725" i="6"/>
  <c r="H726" i="6"/>
  <c r="H727" i="6"/>
  <c r="H728" i="6"/>
  <c r="H729" i="6"/>
  <c r="H730" i="6"/>
  <c r="H731" i="6"/>
  <c r="H732" i="6"/>
  <c r="H733" i="6"/>
  <c r="H734" i="6"/>
  <c r="H735" i="6"/>
  <c r="K735" i="6" s="1"/>
  <c r="L735" i="6" s="1"/>
  <c r="H736" i="6"/>
  <c r="Z736" i="6" s="1"/>
  <c r="AA736" i="6" s="1"/>
  <c r="H737" i="6"/>
  <c r="Z737" i="6" s="1"/>
  <c r="AA737" i="6" s="1"/>
  <c r="H738" i="6"/>
  <c r="H739" i="6"/>
  <c r="H740" i="6"/>
  <c r="W740" i="6" s="1"/>
  <c r="X740" i="6" s="1"/>
  <c r="H741" i="6"/>
  <c r="H742" i="6"/>
  <c r="H743" i="6"/>
  <c r="H744" i="6"/>
  <c r="AC744" i="6" s="1"/>
  <c r="AD744" i="6" s="1"/>
  <c r="H745" i="6"/>
  <c r="H746" i="6"/>
  <c r="K746" i="6" s="1"/>
  <c r="L746" i="6" s="1"/>
  <c r="H747" i="6"/>
  <c r="H748" i="6"/>
  <c r="K748" i="6" s="1"/>
  <c r="L748" i="6" s="1"/>
  <c r="H749" i="6"/>
  <c r="K749" i="6" s="1"/>
  <c r="L749" i="6" s="1"/>
  <c r="H750" i="6"/>
  <c r="Q750" i="6" s="1"/>
  <c r="R750" i="6" s="1"/>
  <c r="H751" i="6"/>
  <c r="H752" i="6"/>
  <c r="H753" i="6"/>
  <c r="N769" i="6" l="1"/>
  <c r="O769" i="6" s="1"/>
  <c r="T768" i="6"/>
  <c r="U768" i="6" s="1"/>
  <c r="W762" i="6"/>
  <c r="X762" i="6" s="1"/>
  <c r="N757" i="6"/>
  <c r="O757" i="6" s="1"/>
  <c r="T757" i="6"/>
  <c r="U757" i="6" s="1"/>
  <c r="Z757" i="6"/>
  <c r="AA757" i="6" s="1"/>
  <c r="N760" i="6"/>
  <c r="O760" i="6" s="1"/>
  <c r="T780" i="6"/>
  <c r="U780" i="6" s="1"/>
  <c r="N780" i="6"/>
  <c r="O780" i="6" s="1"/>
  <c r="K769" i="6"/>
  <c r="L769" i="6" s="1"/>
  <c r="AC756" i="6"/>
  <c r="AD756" i="6" s="1"/>
  <c r="AC768" i="6"/>
  <c r="AD768" i="6" s="1"/>
  <c r="T756" i="6"/>
  <c r="U756" i="6" s="1"/>
  <c r="Q756" i="6"/>
  <c r="R756" i="6" s="1"/>
  <c r="N756" i="6"/>
  <c r="O756" i="6" s="1"/>
  <c r="Z763" i="6"/>
  <c r="AA763" i="6" s="1"/>
  <c r="AC787" i="6"/>
  <c r="AD787" i="6" s="1"/>
  <c r="T779" i="6"/>
  <c r="U779" i="6" s="1"/>
  <c r="Z772" i="6"/>
  <c r="AA772" i="6" s="1"/>
  <c r="W754" i="6"/>
  <c r="X754" i="6" s="1"/>
  <c r="T754" i="6"/>
  <c r="U754" i="6" s="1"/>
  <c r="Q754" i="6"/>
  <c r="R754" i="6" s="1"/>
  <c r="AC767" i="6"/>
  <c r="AD767" i="6" s="1"/>
  <c r="K754" i="6"/>
  <c r="L754" i="6" s="1"/>
  <c r="W767" i="6"/>
  <c r="X767" i="6" s="1"/>
  <c r="K767" i="6"/>
  <c r="L767" i="6" s="1"/>
  <c r="N748" i="6"/>
  <c r="O748" i="6" s="1"/>
  <c r="AC736" i="6"/>
  <c r="AD736" i="6" s="1"/>
  <c r="W736" i="6"/>
  <c r="X736" i="6" s="1"/>
  <c r="Z748" i="6"/>
  <c r="AA748" i="6" s="1"/>
  <c r="W784" i="6"/>
  <c r="X784" i="6" s="1"/>
  <c r="K745" i="6"/>
  <c r="L745" i="6" s="1"/>
  <c r="N745" i="6"/>
  <c r="O745" i="6" s="1"/>
  <c r="Q745" i="6"/>
  <c r="R745" i="6" s="1"/>
  <c r="T745" i="6"/>
  <c r="U745" i="6" s="1"/>
  <c r="W745" i="6"/>
  <c r="X745" i="6" s="1"/>
  <c r="AC745" i="6"/>
  <c r="N744" i="6"/>
  <c r="O744" i="6" s="1"/>
  <c r="T744" i="6"/>
  <c r="U744" i="6" s="1"/>
  <c r="W744" i="6"/>
  <c r="X744" i="6" s="1"/>
  <c r="Z744" i="6"/>
  <c r="AA744" i="6" s="1"/>
  <c r="Q744" i="6"/>
  <c r="R744" i="6" s="1"/>
  <c r="K744" i="6"/>
  <c r="L744" i="6" s="1"/>
  <c r="K743" i="6"/>
  <c r="L743" i="6" s="1"/>
  <c r="T743" i="6"/>
  <c r="U743" i="6" s="1"/>
  <c r="W743" i="6"/>
  <c r="X743" i="6" s="1"/>
  <c r="Z743" i="6"/>
  <c r="AA743" i="6" s="1"/>
  <c r="AC743" i="6"/>
  <c r="AD743" i="6" s="1"/>
  <c r="N743" i="6"/>
  <c r="O743" i="6" s="1"/>
  <c r="N742" i="6"/>
  <c r="O742" i="6" s="1"/>
  <c r="K742" i="6"/>
  <c r="L742" i="6" s="1"/>
  <c r="Q742" i="6"/>
  <c r="R742" i="6" s="1"/>
  <c r="T742" i="6"/>
  <c r="U742" i="6" s="1"/>
  <c r="W742" i="6"/>
  <c r="X742" i="6" s="1"/>
  <c r="Z742" i="6"/>
  <c r="AA742" i="6" s="1"/>
  <c r="AC742" i="6"/>
  <c r="AD742" i="6" s="1"/>
  <c r="W749" i="6"/>
  <c r="X749" i="6" s="1"/>
  <c r="Q743" i="6"/>
  <c r="R743" i="6" s="1"/>
  <c r="Z753" i="6"/>
  <c r="AA753" i="6" s="1"/>
  <c r="N753" i="6"/>
  <c r="O753" i="6" s="1"/>
  <c r="Q753" i="6"/>
  <c r="R753" i="6" s="1"/>
  <c r="K753" i="6"/>
  <c r="L753" i="6" s="1"/>
  <c r="T753" i="6"/>
  <c r="U753" i="6" s="1"/>
  <c r="W753" i="6"/>
  <c r="X753" i="6" s="1"/>
  <c r="W741" i="6"/>
  <c r="X741" i="6" s="1"/>
  <c r="Z741" i="6"/>
  <c r="AA741" i="6" s="1"/>
  <c r="AC741" i="6"/>
  <c r="AD741" i="6" s="1"/>
  <c r="K741" i="6"/>
  <c r="L741" i="6" s="1"/>
  <c r="N741" i="6"/>
  <c r="O741" i="6" s="1"/>
  <c r="Q741" i="6"/>
  <c r="R741" i="6" s="1"/>
  <c r="K752" i="6"/>
  <c r="L752" i="6" s="1"/>
  <c r="W752" i="6"/>
  <c r="X752" i="6" s="1"/>
  <c r="Z752" i="6"/>
  <c r="AA752" i="6" s="1"/>
  <c r="AC752" i="6"/>
  <c r="AD752" i="6" s="1"/>
  <c r="N752" i="6"/>
  <c r="O752" i="6" s="1"/>
  <c r="Q752" i="6"/>
  <c r="R752" i="6" s="1"/>
  <c r="T752" i="6"/>
  <c r="U752" i="6" s="1"/>
  <c r="Q751" i="6"/>
  <c r="R751" i="6" s="1"/>
  <c r="T751" i="6"/>
  <c r="U751" i="6" s="1"/>
  <c r="Z751" i="6"/>
  <c r="AA751" i="6" s="1"/>
  <c r="K751" i="6"/>
  <c r="L751" i="6" s="1"/>
  <c r="N751" i="6"/>
  <c r="O751" i="6" s="1"/>
  <c r="T741" i="6"/>
  <c r="U741" i="6" s="1"/>
  <c r="Z750" i="6"/>
  <c r="AA750" i="6" s="1"/>
  <c r="K750" i="6"/>
  <c r="L750" i="6" s="1"/>
  <c r="N750" i="6"/>
  <c r="O750" i="6" s="1"/>
  <c r="T750" i="6"/>
  <c r="U750" i="6" s="1"/>
  <c r="W750" i="6"/>
  <c r="X750" i="6" s="1"/>
  <c r="AC750" i="6"/>
  <c r="AD750" i="6" s="1"/>
  <c r="AC738" i="6"/>
  <c r="AD738" i="6" s="1"/>
  <c r="Q738" i="6"/>
  <c r="R738" i="6" s="1"/>
  <c r="T738" i="6"/>
  <c r="U738" i="6" s="1"/>
  <c r="K738" i="6"/>
  <c r="L738" i="6" s="1"/>
  <c r="N738" i="6"/>
  <c r="O738" i="6" s="1"/>
  <c r="Z738" i="6"/>
  <c r="AA738" i="6" s="1"/>
  <c r="AC740" i="6"/>
  <c r="AD740" i="6" s="1"/>
  <c r="Z770" i="6"/>
  <c r="AA770" i="6" s="1"/>
  <c r="T770" i="6"/>
  <c r="U770" i="6" s="1"/>
  <c r="W770" i="6"/>
  <c r="X770" i="6" s="1"/>
  <c r="W737" i="6"/>
  <c r="X737" i="6" s="1"/>
  <c r="K737" i="6"/>
  <c r="L737" i="6" s="1"/>
  <c r="N737" i="6"/>
  <c r="O737" i="6" s="1"/>
  <c r="Q737" i="6"/>
  <c r="R737" i="6" s="1"/>
  <c r="AC737" i="6"/>
  <c r="AD737" i="6" s="1"/>
  <c r="T737" i="6"/>
  <c r="U737" i="6" s="1"/>
  <c r="K739" i="6"/>
  <c r="L739" i="6" s="1"/>
  <c r="T739" i="6"/>
  <c r="U739" i="6" s="1"/>
  <c r="AC739" i="6"/>
  <c r="AD739" i="6" s="1"/>
  <c r="N739" i="6"/>
  <c r="O739" i="6" s="1"/>
  <c r="Q739" i="6"/>
  <c r="R739" i="6" s="1"/>
  <c r="W739" i="6"/>
  <c r="X739" i="6" s="1"/>
  <c r="Q749" i="6"/>
  <c r="R749" i="6" s="1"/>
  <c r="Z749" i="6"/>
  <c r="AA749" i="6" s="1"/>
  <c r="AC749" i="6"/>
  <c r="AD749" i="6" s="1"/>
  <c r="N749" i="6"/>
  <c r="O749" i="6" s="1"/>
  <c r="T749" i="6"/>
  <c r="U749" i="6" s="1"/>
  <c r="AC746" i="6"/>
  <c r="AD746" i="6" s="1"/>
  <c r="Z739" i="6"/>
  <c r="AA739" i="6" s="1"/>
  <c r="Q740" i="6"/>
  <c r="R740" i="6" s="1"/>
  <c r="Z740" i="6"/>
  <c r="AA740" i="6" s="1"/>
  <c r="K740" i="6"/>
  <c r="L740" i="6" s="1"/>
  <c r="N740" i="6"/>
  <c r="O740" i="6" s="1"/>
  <c r="T740" i="6"/>
  <c r="U740" i="6" s="1"/>
  <c r="AC758" i="6"/>
  <c r="AD758" i="6" s="1"/>
  <c r="Z758" i="6"/>
  <c r="AA758" i="6" s="1"/>
  <c r="K747" i="6"/>
  <c r="L747" i="6" s="1"/>
  <c r="N747" i="6"/>
  <c r="O747" i="6" s="1"/>
  <c r="Q747" i="6"/>
  <c r="R747" i="6" s="1"/>
  <c r="T747" i="6"/>
  <c r="U747" i="6" s="1"/>
  <c r="W747" i="6"/>
  <c r="X747" i="6" s="1"/>
  <c r="Z747" i="6"/>
  <c r="AA747" i="6" s="1"/>
  <c r="AC747" i="6"/>
  <c r="AD747" i="6" s="1"/>
  <c r="Q735" i="6"/>
  <c r="R735" i="6" s="1"/>
  <c r="Z735" i="6"/>
  <c r="AA735" i="6" s="1"/>
  <c r="AC735" i="6"/>
  <c r="AD735" i="6" s="1"/>
  <c r="N735" i="6"/>
  <c r="O735" i="6" s="1"/>
  <c r="T735" i="6"/>
  <c r="U735" i="6" s="1"/>
  <c r="W735" i="6"/>
  <c r="X735" i="6" s="1"/>
  <c r="AC751" i="6"/>
  <c r="AD751" i="6" s="1"/>
  <c r="AC753" i="6"/>
  <c r="AD753" i="6" s="1"/>
  <c r="Z746" i="6"/>
  <c r="AA746" i="6" s="1"/>
  <c r="N746" i="6"/>
  <c r="O746" i="6" s="1"/>
  <c r="Q746" i="6"/>
  <c r="R746" i="6" s="1"/>
  <c r="T746" i="6"/>
  <c r="U746" i="6" s="1"/>
  <c r="W746" i="6"/>
  <c r="X746" i="6" s="1"/>
  <c r="W751" i="6"/>
  <c r="X751" i="6" s="1"/>
  <c r="Z745" i="6"/>
  <c r="AA745" i="6" s="1"/>
  <c r="W738" i="6"/>
  <c r="X738" i="6" s="1"/>
  <c r="AC748" i="6"/>
  <c r="T736" i="6"/>
  <c r="U736" i="6" s="1"/>
  <c r="K736" i="6"/>
  <c r="L736" i="6" s="1"/>
  <c r="W748" i="6"/>
  <c r="X748" i="6" s="1"/>
  <c r="Q736" i="6"/>
  <c r="R736" i="6" s="1"/>
  <c r="T748" i="6"/>
  <c r="U748" i="6" s="1"/>
  <c r="N736" i="6"/>
  <c r="O736" i="6" s="1"/>
  <c r="Q748" i="6"/>
  <c r="R748" i="6" s="1"/>
  <c r="W780" i="6"/>
  <c r="X780" i="6" s="1"/>
  <c r="AC780" i="6"/>
  <c r="AD780" i="6" s="1"/>
  <c r="K779" i="6"/>
  <c r="L779" i="6" s="1"/>
  <c r="Z779" i="6"/>
  <c r="AA779" i="6" s="1"/>
  <c r="W779" i="6"/>
  <c r="X779" i="6" s="1"/>
  <c r="AC779" i="6"/>
  <c r="AD779" i="6" s="1"/>
  <c r="T767" i="6"/>
  <c r="U767" i="6" s="1"/>
  <c r="Q767" i="6"/>
  <c r="R767" i="6" s="1"/>
  <c r="N767" i="6"/>
  <c r="O767" i="6" s="1"/>
  <c r="N768" i="6"/>
  <c r="O768" i="6" s="1"/>
  <c r="W768" i="6"/>
  <c r="X768" i="6" s="1"/>
  <c r="K768" i="6"/>
  <c r="L768" i="6" s="1"/>
  <c r="K756" i="6"/>
  <c r="L756" i="6" s="1"/>
  <c r="T771" i="6"/>
  <c r="U771" i="6" s="1"/>
  <c r="W777" i="6"/>
  <c r="X777" i="6" s="1"/>
  <c r="K789" i="6"/>
  <c r="L789" i="6" s="1"/>
  <c r="N783" i="6"/>
  <c r="O783" i="6" s="1"/>
  <c r="Z777" i="6"/>
  <c r="AA777" i="6" s="1"/>
  <c r="AC775" i="6"/>
  <c r="AD775" i="6" s="1"/>
  <c r="Z786" i="6"/>
  <c r="AA786" i="6" s="1"/>
  <c r="W758" i="6"/>
  <c r="X758" i="6" s="1"/>
  <c r="Z781" i="6"/>
  <c r="AA781" i="6" s="1"/>
  <c r="Z771" i="6"/>
  <c r="AA771" i="6" s="1"/>
  <c r="W765" i="6"/>
  <c r="X765" i="6" s="1"/>
  <c r="Q758" i="6"/>
  <c r="R758" i="6" s="1"/>
  <c r="T781" i="6"/>
  <c r="U781" i="6" s="1"/>
  <c r="Z775" i="6"/>
  <c r="AA775" i="6" s="1"/>
  <c r="AC759" i="6"/>
  <c r="AD759" i="6" s="1"/>
  <c r="W774" i="6"/>
  <c r="X774" i="6" s="1"/>
  <c r="Z759" i="6"/>
  <c r="AA759" i="6" s="1"/>
  <c r="Q783" i="6"/>
  <c r="R783" i="6" s="1"/>
  <c r="AC771" i="6"/>
  <c r="AD771" i="6" s="1"/>
  <c r="W771" i="6"/>
  <c r="X771" i="6" s="1"/>
  <c r="K765" i="6"/>
  <c r="L765" i="6" s="1"/>
  <c r="AC789" i="6"/>
  <c r="AD789" i="6" s="1"/>
  <c r="AC764" i="6"/>
  <c r="AD764" i="6" s="1"/>
  <c r="W763" i="6"/>
  <c r="X763" i="6" s="1"/>
  <c r="Z787" i="6"/>
  <c r="AA787" i="6" s="1"/>
  <c r="Z776" i="6"/>
  <c r="AA776" i="6" s="1"/>
  <c r="T763" i="6"/>
  <c r="U763" i="6" s="1"/>
  <c r="Q762" i="6"/>
  <c r="R762" i="6" s="1"/>
  <c r="W787" i="6"/>
  <c r="X787" i="6" s="1"/>
  <c r="Q786" i="6"/>
  <c r="R786" i="6" s="1"/>
  <c r="K780" i="6"/>
  <c r="L780" i="6" s="1"/>
  <c r="T775" i="6"/>
  <c r="U775" i="6" s="1"/>
  <c r="Q774" i="6"/>
  <c r="R774" i="6" s="1"/>
  <c r="Q770" i="6"/>
  <c r="R770" i="6" s="1"/>
  <c r="W764" i="6"/>
  <c r="X764" i="6" s="1"/>
  <c r="W759" i="6"/>
  <c r="X759" i="6" s="1"/>
  <c r="T758" i="6"/>
  <c r="U758" i="6" s="1"/>
  <c r="Q757" i="6"/>
  <c r="R757" i="6" s="1"/>
  <c r="N786" i="6"/>
  <c r="O786" i="6" s="1"/>
  <c r="K783" i="6"/>
  <c r="L783" i="6" s="1"/>
  <c r="Q775" i="6"/>
  <c r="R775" i="6" s="1"/>
  <c r="T787" i="6"/>
  <c r="U787" i="6" s="1"/>
  <c r="K786" i="6"/>
  <c r="L786" i="6" s="1"/>
  <c r="T776" i="6"/>
  <c r="U776" i="6" s="1"/>
  <c r="N774" i="6"/>
  <c r="O774" i="6" s="1"/>
  <c r="Q771" i="6"/>
  <c r="R771" i="6" s="1"/>
  <c r="N770" i="6"/>
  <c r="O770" i="6" s="1"/>
  <c r="N763" i="6"/>
  <c r="O763" i="6" s="1"/>
  <c r="T759" i="6"/>
  <c r="U759" i="6" s="1"/>
  <c r="Q787" i="6"/>
  <c r="R787" i="6" s="1"/>
  <c r="N775" i="6"/>
  <c r="O775" i="6" s="1"/>
  <c r="K774" i="6"/>
  <c r="L774" i="6" s="1"/>
  <c r="N771" i="6"/>
  <c r="O771" i="6" s="1"/>
  <c r="K770" i="6"/>
  <c r="L770" i="6" s="1"/>
  <c r="Q764" i="6"/>
  <c r="R764" i="6" s="1"/>
  <c r="K763" i="6"/>
  <c r="L763" i="6" s="1"/>
  <c r="K762" i="6"/>
  <c r="L762" i="6" s="1"/>
  <c r="Q759" i="6"/>
  <c r="R759" i="6" s="1"/>
  <c r="N758" i="6"/>
  <c r="O758" i="6" s="1"/>
  <c r="K757" i="6"/>
  <c r="L757" i="6" s="1"/>
  <c r="AC773" i="6"/>
  <c r="AD773" i="6" s="1"/>
  <c r="Z780" i="6"/>
  <c r="AA780" i="6" s="1"/>
  <c r="N776" i="6"/>
  <c r="O776" i="6" s="1"/>
  <c r="AC774" i="6"/>
  <c r="AD774" i="6" s="1"/>
  <c r="AC770" i="6"/>
  <c r="AD770" i="6" s="1"/>
  <c r="AC769" i="6"/>
  <c r="AD769" i="6" s="1"/>
  <c r="Q768" i="6"/>
  <c r="R768" i="6" s="1"/>
  <c r="AC762" i="6"/>
  <c r="AD762" i="6" s="1"/>
  <c r="N761" i="6"/>
  <c r="O761" i="6" s="1"/>
  <c r="K759" i="6"/>
  <c r="L759" i="6" s="1"/>
  <c r="K758" i="6"/>
  <c r="L758" i="6" s="1"/>
  <c r="N788" i="6"/>
  <c r="O788" i="6" s="1"/>
  <c r="W783" i="6"/>
  <c r="X783" i="6" s="1"/>
  <c r="N781" i="6"/>
  <c r="O781" i="6" s="1"/>
  <c r="AC776" i="6"/>
  <c r="AD776" i="6" s="1"/>
  <c r="W775" i="6"/>
  <c r="X775" i="6" s="1"/>
  <c r="T774" i="6"/>
  <c r="U774" i="6" s="1"/>
  <c r="Z764" i="6"/>
  <c r="AA764" i="6" s="1"/>
  <c r="T762" i="6"/>
  <c r="U762" i="6" s="1"/>
  <c r="T786" i="6"/>
  <c r="U786" i="6" s="1"/>
  <c r="W776" i="6"/>
  <c r="X776" i="6" s="1"/>
  <c r="T764" i="6"/>
  <c r="U764" i="6" s="1"/>
  <c r="Q763" i="6"/>
  <c r="R763" i="6" s="1"/>
  <c r="N762" i="6"/>
  <c r="O762" i="6" s="1"/>
  <c r="Q776" i="6"/>
  <c r="R776" i="6" s="1"/>
  <c r="N764" i="6"/>
  <c r="O764" i="6" s="1"/>
  <c r="Z761" i="6"/>
  <c r="AA761" i="6" s="1"/>
  <c r="AC788" i="6"/>
  <c r="AD788" i="6" s="1"/>
  <c r="N787" i="6"/>
  <c r="O787" i="6" s="1"/>
  <c r="AC783" i="6"/>
  <c r="AD783" i="6" s="1"/>
  <c r="W769" i="6"/>
  <c r="X769" i="6" s="1"/>
  <c r="Z756" i="6"/>
  <c r="AA756" i="6" s="1"/>
  <c r="K788" i="6"/>
  <c r="L788" i="6" s="1"/>
  <c r="T772" i="6"/>
  <c r="U772" i="6" s="1"/>
  <c r="T769" i="6"/>
  <c r="U769" i="6" s="1"/>
  <c r="AC786" i="6"/>
  <c r="AD786" i="6" s="1"/>
  <c r="T783" i="6"/>
  <c r="U783" i="6" s="1"/>
  <c r="Q755" i="6"/>
  <c r="R755" i="6" s="1"/>
  <c r="K755" i="6"/>
  <c r="L755" i="6" s="1"/>
  <c r="T755" i="6"/>
  <c r="U755" i="6" s="1"/>
  <c r="Z755" i="6"/>
  <c r="AA755" i="6" s="1"/>
  <c r="N755" i="6"/>
  <c r="O755" i="6" s="1"/>
  <c r="AC755" i="6"/>
  <c r="AD755" i="6" s="1"/>
  <c r="N754" i="6"/>
  <c r="O754" i="6" s="1"/>
  <c r="AC754" i="6"/>
  <c r="AD754" i="6" s="1"/>
  <c r="Q790" i="6"/>
  <c r="R790" i="6" s="1"/>
  <c r="K790" i="6"/>
  <c r="L790" i="6" s="1"/>
  <c r="AC782" i="6"/>
  <c r="AD782" i="6" s="1"/>
  <c r="Q779" i="6"/>
  <c r="R779" i="6" s="1"/>
  <c r="T778" i="6"/>
  <c r="U778" i="6" s="1"/>
  <c r="W773" i="6"/>
  <c r="X773" i="6" s="1"/>
  <c r="W772" i="6"/>
  <c r="X772" i="6" s="1"/>
  <c r="Z769" i="6"/>
  <c r="AA769" i="6" s="1"/>
  <c r="Z766" i="6"/>
  <c r="AA766" i="6" s="1"/>
  <c r="AC765" i="6"/>
  <c r="AD765" i="6" s="1"/>
  <c r="AC760" i="6"/>
  <c r="AD760" i="6" s="1"/>
  <c r="K760" i="6"/>
  <c r="L760" i="6" s="1"/>
  <c r="N789" i="6"/>
  <c r="O789" i="6" s="1"/>
  <c r="Z785" i="6"/>
  <c r="AA785" i="6" s="1"/>
  <c r="AC784" i="6"/>
  <c r="AD784" i="6" s="1"/>
  <c r="Z782" i="6"/>
  <c r="AA782" i="6" s="1"/>
  <c r="W781" i="6"/>
  <c r="X781" i="6" s="1"/>
  <c r="W778" i="6"/>
  <c r="X778" i="6" s="1"/>
  <c r="Z773" i="6"/>
  <c r="AA773" i="6" s="1"/>
  <c r="AC766" i="6"/>
  <c r="AD766" i="6" s="1"/>
  <c r="K766" i="6"/>
  <c r="L766" i="6" s="1"/>
  <c r="K761" i="6"/>
  <c r="L761" i="6" s="1"/>
  <c r="N790" i="6"/>
  <c r="O790" i="6" s="1"/>
  <c r="Q789" i="6"/>
  <c r="R789" i="6" s="1"/>
  <c r="AC785" i="6"/>
  <c r="AD785" i="6" s="1"/>
  <c r="K785" i="6"/>
  <c r="L785" i="6" s="1"/>
  <c r="T777" i="6"/>
  <c r="U777" i="6" s="1"/>
  <c r="Q777" i="6"/>
  <c r="R777" i="6" s="1"/>
  <c r="Z765" i="6"/>
  <c r="AA765" i="6" s="1"/>
  <c r="AC761" i="6"/>
  <c r="AD761" i="6" s="1"/>
  <c r="Z784" i="6"/>
  <c r="AA784" i="6" s="1"/>
  <c r="W782" i="6"/>
  <c r="X782" i="6" s="1"/>
  <c r="N777" i="6"/>
  <c r="O777" i="6" s="1"/>
  <c r="N778" i="6"/>
  <c r="O778" i="6" s="1"/>
  <c r="Q773" i="6"/>
  <c r="R773" i="6" s="1"/>
  <c r="Q772" i="6"/>
  <c r="R772" i="6" s="1"/>
  <c r="T766" i="6"/>
  <c r="U766" i="6" s="1"/>
  <c r="W761" i="6"/>
  <c r="X761" i="6" s="1"/>
  <c r="W760" i="6"/>
  <c r="X760" i="6" s="1"/>
  <c r="AC790" i="6"/>
  <c r="AD790" i="6" s="1"/>
  <c r="Z789" i="6"/>
  <c r="AA789" i="6" s="1"/>
  <c r="Z788" i="6"/>
  <c r="AA788" i="6" s="1"/>
  <c r="T785" i="6"/>
  <c r="U785" i="6" s="1"/>
  <c r="Q784" i="6"/>
  <c r="R784" i="6" s="1"/>
  <c r="Q781" i="6"/>
  <c r="R781" i="6" s="1"/>
  <c r="Q778" i="6"/>
  <c r="R778" i="6" s="1"/>
  <c r="T773" i="6"/>
  <c r="U773" i="6" s="1"/>
  <c r="W766" i="6"/>
  <c r="X766" i="6" s="1"/>
  <c r="W785" i="6"/>
  <c r="X785" i="6" s="1"/>
  <c r="T782" i="6"/>
  <c r="U782" i="6" s="1"/>
  <c r="T765" i="6"/>
  <c r="U765" i="6" s="1"/>
  <c r="T784" i="6"/>
  <c r="U784" i="6" s="1"/>
  <c r="Q782" i="6"/>
  <c r="R782" i="6" s="1"/>
  <c r="Z790" i="6"/>
  <c r="AA790" i="6" s="1"/>
  <c r="AC778" i="6"/>
  <c r="AD778" i="6" s="1"/>
  <c r="K778" i="6"/>
  <c r="L778" i="6" s="1"/>
  <c r="K773" i="6"/>
  <c r="L773" i="6" s="1"/>
  <c r="N772" i="6"/>
  <c r="O772" i="6" s="1"/>
  <c r="Q766" i="6"/>
  <c r="R766" i="6" s="1"/>
  <c r="T761" i="6"/>
  <c r="U761" i="6" s="1"/>
  <c r="T760" i="6"/>
  <c r="U760" i="6" s="1"/>
  <c r="W790" i="6"/>
  <c r="X790" i="6" s="1"/>
  <c r="W789" i="6"/>
  <c r="X789" i="6" s="1"/>
  <c r="W788" i="6"/>
  <c r="X788" i="6" s="1"/>
  <c r="Q785" i="6"/>
  <c r="R785" i="6" s="1"/>
  <c r="K782" i="6"/>
  <c r="L782" i="6" s="1"/>
  <c r="Q765" i="6"/>
  <c r="R765" i="6" s="1"/>
  <c r="T788" i="6"/>
  <c r="U788" i="6" s="1"/>
  <c r="K784" i="6"/>
  <c r="L784" i="6" s="1"/>
  <c r="K777" i="6"/>
  <c r="L777" i="6" s="1"/>
  <c r="AC772" i="6"/>
  <c r="AD772" i="6" s="1"/>
  <c r="AC781" i="6"/>
  <c r="AD781" i="6" s="1"/>
  <c r="A8" i="5"/>
  <c r="A9" i="5"/>
  <c r="A10" i="5"/>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5" i="5"/>
  <c r="A6" i="5" s="1"/>
  <c r="A7" i="5" s="1"/>
  <c r="H4" i="6"/>
  <c r="K10" i="6"/>
  <c r="L10" i="6" s="1"/>
  <c r="T8" i="6"/>
  <c r="U8" i="6" s="1"/>
  <c r="N54" i="6"/>
  <c r="O54" i="6" s="1"/>
  <c r="N62" i="6"/>
  <c r="O62" i="6" s="1"/>
  <c r="AC61" i="6"/>
  <c r="AD61" i="6" s="1"/>
  <c r="T65" i="6"/>
  <c r="U65" i="6" s="1"/>
  <c r="K85" i="6"/>
  <c r="L85" i="6" s="1"/>
  <c r="Z94" i="6"/>
  <c r="AA94" i="6" s="1"/>
  <c r="T102" i="6"/>
  <c r="U102" i="6" s="1"/>
  <c r="T96" i="6"/>
  <c r="U96" i="6" s="1"/>
  <c r="N66" i="6"/>
  <c r="O66" i="6" s="1"/>
  <c r="Q60" i="6"/>
  <c r="R60" i="6" s="1"/>
  <c r="W18" i="6"/>
  <c r="X18" i="6" s="1"/>
  <c r="N77" i="6"/>
  <c r="O77" i="6" s="1"/>
  <c r="Z78" i="6"/>
  <c r="AA78" i="6" s="1"/>
  <c r="T79" i="6"/>
  <c r="U79" i="6" s="1"/>
  <c r="K20" i="6"/>
  <c r="L20" i="6" s="1"/>
  <c r="K44" i="6"/>
  <c r="L44" i="6" s="1"/>
  <c r="K19" i="6"/>
  <c r="L19" i="6" s="1"/>
  <c r="Z16" i="6"/>
  <c r="AA16" i="6" s="1"/>
  <c r="Z30" i="6"/>
  <c r="AA30" i="6" s="1"/>
  <c r="K28" i="6"/>
  <c r="L28" i="6" s="1"/>
  <c r="K42" i="6"/>
  <c r="L42" i="6" s="1"/>
  <c r="N25" i="6"/>
  <c r="O25" i="6" s="1"/>
  <c r="Q37" i="6"/>
  <c r="R37" i="6" s="1"/>
  <c r="Q40" i="6"/>
  <c r="R40" i="6" s="1"/>
  <c r="Q29" i="6"/>
  <c r="R29" i="6" s="1"/>
  <c r="Q98" i="6"/>
  <c r="R98" i="6" s="1"/>
  <c r="Z86" i="6"/>
  <c r="AA86" i="6" s="1"/>
  <c r="K48" i="6"/>
  <c r="L48" i="6" s="1"/>
  <c r="Q53" i="6"/>
  <c r="R53" i="6" s="1"/>
  <c r="AC110" i="6"/>
  <c r="AD110" i="6" s="1"/>
  <c r="N115" i="6"/>
  <c r="O115" i="6" s="1"/>
  <c r="N114" i="6"/>
  <c r="O114" i="6" s="1"/>
  <c r="N112" i="6"/>
  <c r="O112" i="6" s="1"/>
  <c r="AC113" i="6"/>
  <c r="AD113" i="6" s="1"/>
  <c r="Z123" i="6"/>
  <c r="AA123" i="6" s="1"/>
  <c r="K141" i="6"/>
  <c r="L141" i="6" s="1"/>
  <c r="Q126" i="6"/>
  <c r="R126" i="6" s="1"/>
  <c r="N127" i="6"/>
  <c r="O127" i="6" s="1"/>
  <c r="K131" i="6"/>
  <c r="L131" i="6" s="1"/>
  <c r="K132" i="6"/>
  <c r="L132" i="6" s="1"/>
  <c r="AC136" i="6"/>
  <c r="AD136" i="6" s="1"/>
  <c r="N139" i="6"/>
  <c r="O139" i="6" s="1"/>
  <c r="Q181" i="6"/>
  <c r="R181" i="6" s="1"/>
  <c r="Q179" i="6"/>
  <c r="R179" i="6" s="1"/>
  <c r="T162" i="6"/>
  <c r="U162" i="6" s="1"/>
  <c r="Q174" i="6"/>
  <c r="R174" i="6" s="1"/>
  <c r="Q167" i="6"/>
  <c r="R167" i="6" s="1"/>
  <c r="N173" i="6"/>
  <c r="O173" i="6" s="1"/>
  <c r="N172" i="6"/>
  <c r="O172" i="6" s="1"/>
  <c r="N279" i="6"/>
  <c r="O279" i="6" s="1"/>
  <c r="Q225" i="6"/>
  <c r="R225" i="6" s="1"/>
  <c r="K293" i="6"/>
  <c r="L293" i="6" s="1"/>
  <c r="N332" i="6"/>
  <c r="O332" i="6" s="1"/>
  <c r="T271" i="6"/>
  <c r="U271" i="6" s="1"/>
  <c r="N320" i="6"/>
  <c r="O320" i="6" s="1"/>
  <c r="T342" i="6"/>
  <c r="U342" i="6" s="1"/>
  <c r="AC274" i="6"/>
  <c r="AD274" i="6" s="1"/>
  <c r="N247" i="6"/>
  <c r="O247" i="6" s="1"/>
  <c r="K326" i="6"/>
  <c r="L326" i="6" s="1"/>
  <c r="T305" i="6"/>
  <c r="U305" i="6" s="1"/>
  <c r="Z275" i="6"/>
  <c r="AA275" i="6" s="1"/>
  <c r="T350" i="6"/>
  <c r="U350" i="6" s="1"/>
  <c r="K362" i="6"/>
  <c r="L362" i="6" s="1"/>
  <c r="W192" i="6"/>
  <c r="X192" i="6" s="1"/>
  <c r="Q205" i="6"/>
  <c r="R205" i="6" s="1"/>
  <c r="K223" i="6"/>
  <c r="L223" i="6" s="1"/>
  <c r="K369" i="6"/>
  <c r="L369" i="6" s="1"/>
  <c r="T339" i="6"/>
  <c r="U339" i="6" s="1"/>
  <c r="N198" i="6"/>
  <c r="O198" i="6" s="1"/>
  <c r="N314" i="6"/>
  <c r="O314" i="6" s="1"/>
  <c r="N234" i="6"/>
  <c r="O234" i="6" s="1"/>
  <c r="K236" i="6"/>
  <c r="L236" i="6" s="1"/>
  <c r="N195" i="6"/>
  <c r="O195" i="6" s="1"/>
  <c r="K268" i="6"/>
  <c r="L268" i="6" s="1"/>
  <c r="T353" i="6"/>
  <c r="U353" i="6" s="1"/>
  <c r="K341" i="6"/>
  <c r="L341" i="6" s="1"/>
  <c r="T199" i="6"/>
  <c r="U199" i="6" s="1"/>
  <c r="N249" i="6"/>
  <c r="O249" i="6" s="1"/>
  <c r="K265" i="6"/>
  <c r="L265" i="6" s="1"/>
  <c r="Q346" i="6"/>
  <c r="R346" i="6" s="1"/>
  <c r="Q360" i="6"/>
  <c r="R360" i="6" s="1"/>
  <c r="Q376" i="6"/>
  <c r="R376" i="6" s="1"/>
  <c r="Z219" i="6"/>
  <c r="AA219" i="6" s="1"/>
  <c r="N200" i="6"/>
  <c r="O200" i="6" s="1"/>
  <c r="N238" i="6"/>
  <c r="O238" i="6" s="1"/>
  <c r="K239" i="6"/>
  <c r="L239" i="6" s="1"/>
  <c r="Q373" i="6"/>
  <c r="R373" i="6" s="1"/>
  <c r="Q188" i="6"/>
  <c r="R188" i="6" s="1"/>
  <c r="K269" i="6"/>
  <c r="L269" i="6" s="1"/>
  <c r="N388" i="6"/>
  <c r="O388" i="6" s="1"/>
  <c r="T257" i="6"/>
  <c r="U257" i="6" s="1"/>
  <c r="N288" i="6"/>
  <c r="O288" i="6" s="1"/>
  <c r="AC309" i="6"/>
  <c r="AD309" i="6" s="1"/>
  <c r="Q310" i="6"/>
  <c r="R310" i="6" s="1"/>
  <c r="K300" i="6"/>
  <c r="L300" i="6" s="1"/>
  <c r="K394" i="6"/>
  <c r="L394" i="6" s="1"/>
  <c r="K183" i="6"/>
  <c r="L183" i="6" s="1"/>
  <c r="N209" i="6"/>
  <c r="O209" i="6" s="1"/>
  <c r="N267" i="6"/>
  <c r="O267" i="6" s="1"/>
  <c r="Q255" i="6"/>
  <c r="R255" i="6" s="1"/>
  <c r="N278" i="6"/>
  <c r="O278" i="6" s="1"/>
  <c r="Q457" i="6"/>
  <c r="R457" i="6" s="1"/>
  <c r="K478" i="6"/>
  <c r="L478" i="6" s="1"/>
  <c r="K420" i="6"/>
  <c r="L420" i="6" s="1"/>
  <c r="N431" i="6"/>
  <c r="O431" i="6" s="1"/>
  <c r="N423" i="6"/>
  <c r="O423" i="6" s="1"/>
  <c r="Z441" i="6"/>
  <c r="AA441" i="6" s="1"/>
  <c r="Z468" i="6"/>
  <c r="AA468" i="6" s="1"/>
  <c r="N477" i="6"/>
  <c r="O477" i="6" s="1"/>
  <c r="T480" i="6"/>
  <c r="U480" i="6" s="1"/>
  <c r="K452" i="6"/>
  <c r="L452" i="6" s="1"/>
  <c r="Q449" i="6"/>
  <c r="R449" i="6" s="1"/>
  <c r="Q467" i="6"/>
  <c r="R467" i="6" s="1"/>
  <c r="Q402" i="6"/>
  <c r="R402" i="6" s="1"/>
  <c r="T406" i="6"/>
  <c r="U406" i="6" s="1"/>
  <c r="K408" i="6"/>
  <c r="L408" i="6" s="1"/>
  <c r="K416" i="6"/>
  <c r="L416" i="6" s="1"/>
  <c r="K432" i="6"/>
  <c r="L432" i="6" s="1"/>
  <c r="N404" i="6"/>
  <c r="O404" i="6" s="1"/>
  <c r="K405" i="6"/>
  <c r="L405" i="6" s="1"/>
  <c r="K448" i="6"/>
  <c r="L448" i="6" s="1"/>
  <c r="K453" i="6"/>
  <c r="L453" i="6" s="1"/>
  <c r="AC488" i="6"/>
  <c r="AD488" i="6" s="1"/>
  <c r="AC483" i="6"/>
  <c r="AD483" i="6" s="1"/>
  <c r="Q413" i="6"/>
  <c r="R413" i="6" s="1"/>
  <c r="K437" i="6"/>
  <c r="L437" i="6" s="1"/>
  <c r="T434" i="6"/>
  <c r="U434" i="6" s="1"/>
  <c r="N458" i="6"/>
  <c r="O458" i="6" s="1"/>
  <c r="N460" i="6"/>
  <c r="O460" i="6" s="1"/>
  <c r="Q415" i="6"/>
  <c r="R415" i="6" s="1"/>
  <c r="T504" i="6"/>
  <c r="U504" i="6" s="1"/>
  <c r="N509" i="6"/>
  <c r="O509" i="6" s="1"/>
  <c r="AC499" i="6"/>
  <c r="AD499" i="6" s="1"/>
  <c r="N524" i="6"/>
  <c r="O524" i="6" s="1"/>
  <c r="Q526" i="6"/>
  <c r="R526" i="6" s="1"/>
  <c r="Z496" i="6"/>
  <c r="AA496" i="6" s="1"/>
  <c r="N501" i="6"/>
  <c r="O501" i="6" s="1"/>
  <c r="T500" i="6"/>
  <c r="U500" i="6" s="1"/>
  <c r="AC519" i="6"/>
  <c r="AD519" i="6" s="1"/>
  <c r="K520" i="6"/>
  <c r="L520" i="6" s="1"/>
  <c r="Q508" i="6"/>
  <c r="R508" i="6" s="1"/>
  <c r="Q532" i="6"/>
  <c r="R532" i="6" s="1"/>
  <c r="Q533" i="6"/>
  <c r="R533" i="6" s="1"/>
  <c r="K543" i="6"/>
  <c r="L543" i="6" s="1"/>
  <c r="Q556" i="6"/>
  <c r="R556" i="6" s="1"/>
  <c r="N564" i="6"/>
  <c r="O564" i="6" s="1"/>
  <c r="Q568" i="6"/>
  <c r="R568" i="6" s="1"/>
  <c r="K548" i="6"/>
  <c r="L548" i="6" s="1"/>
  <c r="Q539" i="6"/>
  <c r="R539" i="6" s="1"/>
  <c r="K571" i="6"/>
  <c r="L571" i="6" s="1"/>
  <c r="T578" i="6"/>
  <c r="U578" i="6" s="1"/>
  <c r="Q577" i="6"/>
  <c r="R577" i="6" s="1"/>
  <c r="AC612" i="6"/>
  <c r="AD612" i="6" s="1"/>
  <c r="K618" i="6"/>
  <c r="L618" i="6" s="1"/>
  <c r="AC624" i="6"/>
  <c r="AD624" i="6" s="1"/>
  <c r="N621" i="6"/>
  <c r="O621" i="6" s="1"/>
  <c r="N655" i="6"/>
  <c r="O655" i="6" s="1"/>
  <c r="T598" i="6"/>
  <c r="U598" i="6" s="1"/>
  <c r="N591" i="6"/>
  <c r="O591" i="6" s="1"/>
  <c r="T656" i="6"/>
  <c r="U656" i="6" s="1"/>
  <c r="Q654" i="6"/>
  <c r="R654" i="6" s="1"/>
  <c r="K641" i="6"/>
  <c r="L641" i="6" s="1"/>
  <c r="N648" i="6"/>
  <c r="O648" i="6" s="1"/>
  <c r="N600" i="6"/>
  <c r="O600" i="6" s="1"/>
  <c r="Q597" i="6"/>
  <c r="R597" i="6" s="1"/>
  <c r="Q602" i="6"/>
  <c r="R602" i="6" s="1"/>
  <c r="K642" i="6"/>
  <c r="L642" i="6" s="1"/>
  <c r="K599" i="6"/>
  <c r="L599" i="6" s="1"/>
  <c r="N626" i="6"/>
  <c r="O626" i="6" s="1"/>
  <c r="Q637" i="6"/>
  <c r="R637" i="6" s="1"/>
  <c r="AC640" i="6"/>
  <c r="AD640" i="6" s="1"/>
  <c r="Z659" i="6"/>
  <c r="AA659" i="6" s="1"/>
  <c r="W658" i="6"/>
  <c r="X658" i="6" s="1"/>
  <c r="N668" i="6"/>
  <c r="O668" i="6" s="1"/>
  <c r="Z670" i="6"/>
  <c r="AA670" i="6" s="1"/>
  <c r="T675" i="6"/>
  <c r="U675" i="6" s="1"/>
  <c r="K682" i="6"/>
  <c r="L682" i="6" s="1"/>
  <c r="W674" i="6"/>
  <c r="X674" i="6" s="1"/>
  <c r="T711" i="6"/>
  <c r="U711" i="6" s="1"/>
  <c r="AC708" i="6"/>
  <c r="AD708" i="6" s="1"/>
  <c r="AC723" i="6"/>
  <c r="AD723" i="6" s="1"/>
  <c r="Z721" i="6"/>
  <c r="AA721" i="6" s="1"/>
  <c r="N698" i="6"/>
  <c r="O698" i="6" s="1"/>
  <c r="N726" i="6"/>
  <c r="O726" i="6" s="1"/>
  <c r="N719" i="6"/>
  <c r="O719" i="6" s="1"/>
  <c r="T727" i="6"/>
  <c r="U727" i="6" s="1"/>
  <c r="T703" i="6"/>
  <c r="U703" i="6" s="1"/>
  <c r="N713" i="6"/>
  <c r="O713" i="6" s="1"/>
  <c r="N714" i="6"/>
  <c r="O714" i="6" s="1"/>
  <c r="AC733" i="6"/>
  <c r="AD733" i="6" s="1"/>
  <c r="AF746" i="6" l="1"/>
  <c r="I746" i="6" s="1"/>
  <c r="I746" i="7" s="1"/>
  <c r="AE743" i="6"/>
  <c r="AE754" i="6"/>
  <c r="AF767" i="6"/>
  <c r="I767" i="6" s="1"/>
  <c r="I767" i="7" s="1"/>
  <c r="AE736" i="6"/>
  <c r="AE749" i="6"/>
  <c r="AE738" i="6"/>
  <c r="AF744" i="6"/>
  <c r="I744" i="6" s="1"/>
  <c r="I744" i="7" s="1"/>
  <c r="AD748" i="6"/>
  <c r="AG748" i="6" s="1"/>
  <c r="AD745" i="6"/>
  <c r="AF745" i="6" s="1"/>
  <c r="I745" i="6" s="1"/>
  <c r="I745" i="7" s="1"/>
  <c r="AE746" i="6"/>
  <c r="AF740" i="6"/>
  <c r="I740" i="6" s="1"/>
  <c r="I740" i="7" s="1"/>
  <c r="AG743" i="6"/>
  <c r="AE741" i="6"/>
  <c r="AE771" i="6"/>
  <c r="AG780" i="6"/>
  <c r="AG753" i="6"/>
  <c r="AE735" i="6"/>
  <c r="AF751" i="6"/>
  <c r="I751" i="6" s="1"/>
  <c r="I751" i="7" s="1"/>
  <c r="AF737" i="6"/>
  <c r="I737" i="6" s="1"/>
  <c r="I737" i="7" s="1"/>
  <c r="AF752" i="6"/>
  <c r="I752" i="6" s="1"/>
  <c r="I752" i="7" s="1"/>
  <c r="AF742" i="6"/>
  <c r="I742" i="6" s="1"/>
  <c r="I742" i="7" s="1"/>
  <c r="AE739" i="6"/>
  <c r="AG738" i="6"/>
  <c r="AG747" i="6"/>
  <c r="AF750" i="6"/>
  <c r="I750" i="6" s="1"/>
  <c r="I750" i="7" s="1"/>
  <c r="AE740" i="6"/>
  <c r="AE752" i="6"/>
  <c r="AF743" i="6"/>
  <c r="AG737" i="6"/>
  <c r="AF735" i="6"/>
  <c r="I735" i="6" s="1"/>
  <c r="I735" i="7" s="1"/>
  <c r="AG740" i="6"/>
  <c r="AF756" i="6"/>
  <c r="I756" i="6" s="1"/>
  <c r="I756" i="7" s="1"/>
  <c r="AE747" i="6"/>
  <c r="AG768" i="6"/>
  <c r="AG752" i="6"/>
  <c r="AF753" i="6"/>
  <c r="I753" i="6" s="1"/>
  <c r="I753" i="7" s="1"/>
  <c r="AG750" i="6"/>
  <c r="AH750" i="6" s="1"/>
  <c r="AE753" i="6"/>
  <c r="AG736" i="6"/>
  <c r="AF736" i="6"/>
  <c r="I736" i="6" s="1"/>
  <c r="I736" i="7" s="1"/>
  <c r="AE748" i="6"/>
  <c r="AG749" i="6"/>
  <c r="AG741" i="6"/>
  <c r="AF738" i="6"/>
  <c r="I738" i="6" s="1"/>
  <c r="I738" i="7" s="1"/>
  <c r="AF749" i="6"/>
  <c r="I749" i="6" s="1"/>
  <c r="I749" i="7" s="1"/>
  <c r="AF741" i="6"/>
  <c r="I741" i="6" s="1"/>
  <c r="I741" i="7" s="1"/>
  <c r="AE750" i="6"/>
  <c r="AF739" i="6"/>
  <c r="I739" i="6" s="1"/>
  <c r="I739" i="7" s="1"/>
  <c r="AF747" i="6"/>
  <c r="I747" i="6" s="1"/>
  <c r="I747" i="7" s="1"/>
  <c r="AG739" i="6"/>
  <c r="AE744" i="6"/>
  <c r="AE751" i="6"/>
  <c r="AF780" i="6"/>
  <c r="I780" i="6" s="1"/>
  <c r="I780" i="7" s="1"/>
  <c r="AF784" i="6"/>
  <c r="I784" i="6" s="1"/>
  <c r="I784" i="7" s="1"/>
  <c r="AG779" i="6"/>
  <c r="AF783" i="6"/>
  <c r="I783" i="6" s="1"/>
  <c r="I783" i="7" s="1"/>
  <c r="AG744" i="6"/>
  <c r="AE755" i="6"/>
  <c r="AE737" i="6"/>
  <c r="AF768" i="6"/>
  <c r="I768" i="6" s="1"/>
  <c r="I768" i="7" s="1"/>
  <c r="AG746" i="6"/>
  <c r="AF754" i="6"/>
  <c r="I754" i="6" s="1"/>
  <c r="I754" i="7" s="1"/>
  <c r="AE767" i="6"/>
  <c r="AG735" i="6"/>
  <c r="AG751" i="6"/>
  <c r="AE742" i="6"/>
  <c r="AG767" i="6"/>
  <c r="AG742" i="6"/>
  <c r="AG745" i="6"/>
  <c r="AG771" i="6"/>
  <c r="AG758" i="6"/>
  <c r="AG784" i="6"/>
  <c r="AE759" i="6"/>
  <c r="AF757" i="6"/>
  <c r="I757" i="6" s="1"/>
  <c r="I757" i="7" s="1"/>
  <c r="AF785" i="6"/>
  <c r="I785" i="6" s="1"/>
  <c r="I785" i="7" s="1"/>
  <c r="AF758" i="6"/>
  <c r="I758" i="6" s="1"/>
  <c r="I758" i="7" s="1"/>
  <c r="AG754" i="6"/>
  <c r="AF771" i="6"/>
  <c r="I771" i="6" s="1"/>
  <c r="I771" i="7" s="1"/>
  <c r="AG764" i="6"/>
  <c r="AF763" i="6"/>
  <c r="I763" i="6" s="1"/>
  <c r="I763" i="7" s="1"/>
  <c r="AG763" i="6"/>
  <c r="AG783" i="6"/>
  <c r="AF766" i="6"/>
  <c r="I766" i="6" s="1"/>
  <c r="I766" i="7" s="1"/>
  <c r="AG770" i="6"/>
  <c r="AF779" i="6"/>
  <c r="I779" i="6" s="1"/>
  <c r="I779" i="7" s="1"/>
  <c r="AG788" i="6"/>
  <c r="AE762" i="6"/>
  <c r="AE760" i="6"/>
  <c r="AE761" i="6"/>
  <c r="AE763" i="6"/>
  <c r="AG781" i="6"/>
  <c r="AE786" i="6"/>
  <c r="AE779" i="6"/>
  <c r="AE773" i="6"/>
  <c r="AF769" i="6"/>
  <c r="I769" i="6" s="1"/>
  <c r="I769" i="7" s="1"/>
  <c r="AF775" i="6"/>
  <c r="I775" i="6" s="1"/>
  <c r="I775" i="7" s="1"/>
  <c r="AF787" i="6"/>
  <c r="I787" i="6" s="1"/>
  <c r="I787" i="7" s="1"/>
  <c r="AG759" i="6"/>
  <c r="AE774" i="6"/>
  <c r="AE783" i="6"/>
  <c r="AE790" i="6"/>
  <c r="AF759" i="6"/>
  <c r="I759" i="6" s="1"/>
  <c r="I759" i="7" s="1"/>
  <c r="AE784" i="6"/>
  <c r="AF776" i="6"/>
  <c r="I776" i="6" s="1"/>
  <c r="I776" i="7" s="1"/>
  <c r="AE775" i="6"/>
  <c r="AF765" i="6"/>
  <c r="I765" i="6" s="1"/>
  <c r="I765" i="7" s="1"/>
  <c r="AE777" i="6"/>
  <c r="AF764" i="6"/>
  <c r="I764" i="6" s="1"/>
  <c r="I764" i="7" s="1"/>
  <c r="AE780" i="6"/>
  <c r="AE787" i="6"/>
  <c r="AG757" i="6"/>
  <c r="AG755" i="6"/>
  <c r="AG775" i="6"/>
  <c r="AF762" i="6"/>
  <c r="I762" i="6" s="1"/>
  <c r="I762" i="7" s="1"/>
  <c r="AG762" i="6"/>
  <c r="AE764" i="6"/>
  <c r="AF770" i="6"/>
  <c r="I770" i="6" s="1"/>
  <c r="I770" i="7" s="1"/>
  <c r="AE757" i="6"/>
  <c r="AG782" i="6"/>
  <c r="AG789" i="6"/>
  <c r="AG760" i="6"/>
  <c r="AG776" i="6"/>
  <c r="AE770" i="6"/>
  <c r="AE758" i="6"/>
  <c r="AF774" i="6"/>
  <c r="I774" i="6" s="1"/>
  <c r="I774" i="7" s="1"/>
  <c r="AF778" i="6"/>
  <c r="I778" i="6" s="1"/>
  <c r="I778" i="7" s="1"/>
  <c r="AG774" i="6"/>
  <c r="AG756" i="6"/>
  <c r="AE782" i="6"/>
  <c r="AE756" i="6"/>
  <c r="AG787" i="6"/>
  <c r="AE772" i="6"/>
  <c r="AE785" i="6"/>
  <c r="AG786" i="6"/>
  <c r="AE788" i="6"/>
  <c r="AF773" i="6"/>
  <c r="I773" i="6" s="1"/>
  <c r="I773" i="7" s="1"/>
  <c r="AG777" i="6"/>
  <c r="AF786" i="6"/>
  <c r="I786" i="6" s="1"/>
  <c r="I786" i="7" s="1"/>
  <c r="AG765" i="6"/>
  <c r="AE776" i="6"/>
  <c r="AF760" i="6"/>
  <c r="I760" i="6" s="1"/>
  <c r="I760" i="7" s="1"/>
  <c r="AE768" i="6"/>
  <c r="AF755" i="6"/>
  <c r="I755" i="6" s="1"/>
  <c r="I755" i="7" s="1"/>
  <c r="AF777" i="6"/>
  <c r="I777" i="6" s="1"/>
  <c r="I777" i="7" s="1"/>
  <c r="AE769" i="6"/>
  <c r="AE781" i="6"/>
  <c r="AG769" i="6"/>
  <c r="AF788" i="6"/>
  <c r="I788" i="6" s="1"/>
  <c r="I788" i="7" s="1"/>
  <c r="AG772" i="6"/>
  <c r="AF789" i="6"/>
  <c r="I789" i="6" s="1"/>
  <c r="I789" i="7" s="1"/>
  <c r="AG785" i="6"/>
  <c r="AF772" i="6"/>
  <c r="I772" i="6" s="1"/>
  <c r="I772" i="7" s="1"/>
  <c r="AE765" i="6"/>
  <c r="AE789" i="6"/>
  <c r="AE778" i="6"/>
  <c r="AG766" i="6"/>
  <c r="AG778" i="6"/>
  <c r="AG790" i="6"/>
  <c r="AF790" i="6"/>
  <c r="I790" i="6" s="1"/>
  <c r="I790" i="7" s="1"/>
  <c r="AG761" i="6"/>
  <c r="AF782" i="6"/>
  <c r="I782" i="6" s="1"/>
  <c r="I782" i="7" s="1"/>
  <c r="AF761" i="6"/>
  <c r="I761" i="6" s="1"/>
  <c r="I761" i="7" s="1"/>
  <c r="AG773" i="6"/>
  <c r="AF781" i="6"/>
  <c r="I781" i="6" s="1"/>
  <c r="I781" i="7" s="1"/>
  <c r="AE766" i="6"/>
  <c r="N11" i="6"/>
  <c r="O11" i="6" s="1"/>
  <c r="K11" i="6"/>
  <c r="L11" i="6" s="1"/>
  <c r="Q11" i="6"/>
  <c r="R11" i="6" s="1"/>
  <c r="AC12" i="6"/>
  <c r="AD12" i="6" s="1"/>
  <c r="T12" i="6"/>
  <c r="U12" i="6" s="1"/>
  <c r="N12" i="6"/>
  <c r="O12" i="6" s="1"/>
  <c r="K12" i="6"/>
  <c r="L12" i="6" s="1"/>
  <c r="N4" i="6"/>
  <c r="O4" i="6" s="1"/>
  <c r="K4" i="6"/>
  <c r="L4" i="6" s="1"/>
  <c r="Q4" i="6"/>
  <c r="R4" i="6" s="1"/>
  <c r="Z9" i="6"/>
  <c r="AA9" i="6" s="1"/>
  <c r="T9" i="6"/>
  <c r="U9" i="6" s="1"/>
  <c r="AC7" i="6"/>
  <c r="AD7" i="6" s="1"/>
  <c r="K7" i="6"/>
  <c r="L7" i="6" s="1"/>
  <c r="W7" i="6"/>
  <c r="X7" i="6" s="1"/>
  <c r="K69" i="6"/>
  <c r="L69" i="6" s="1"/>
  <c r="T69" i="6"/>
  <c r="U69" i="6" s="1"/>
  <c r="Q69" i="6"/>
  <c r="R69" i="6" s="1"/>
  <c r="N69" i="6"/>
  <c r="O69" i="6" s="1"/>
  <c r="T55" i="6"/>
  <c r="U55" i="6" s="1"/>
  <c r="AC55" i="6"/>
  <c r="AD55" i="6" s="1"/>
  <c r="K55" i="6"/>
  <c r="L55" i="6" s="1"/>
  <c r="Z55" i="6"/>
  <c r="AA55" i="6" s="1"/>
  <c r="Q55" i="6"/>
  <c r="R55" i="6" s="1"/>
  <c r="N55" i="6"/>
  <c r="O55" i="6" s="1"/>
  <c r="K57" i="6"/>
  <c r="L57" i="6" s="1"/>
  <c r="Z57" i="6"/>
  <c r="AA57" i="6" s="1"/>
  <c r="Q57" i="6"/>
  <c r="R57" i="6" s="1"/>
  <c r="N38" i="6"/>
  <c r="O38" i="6" s="1"/>
  <c r="Q38" i="6"/>
  <c r="R38" i="6" s="1"/>
  <c r="AC38" i="6"/>
  <c r="AD38" i="6" s="1"/>
  <c r="Q15" i="6"/>
  <c r="R15" i="6" s="1"/>
  <c r="K15" i="6"/>
  <c r="L15" i="6" s="1"/>
  <c r="K64" i="6"/>
  <c r="L64" i="6" s="1"/>
  <c r="N64" i="6"/>
  <c r="O64" i="6" s="1"/>
  <c r="Z36" i="6"/>
  <c r="AA36" i="6" s="1"/>
  <c r="Q36" i="6"/>
  <c r="R36" i="6" s="1"/>
  <c r="AC36" i="6"/>
  <c r="AD36" i="6" s="1"/>
  <c r="K36" i="6"/>
  <c r="L36" i="6" s="1"/>
  <c r="AC56" i="6"/>
  <c r="AD56" i="6" s="1"/>
  <c r="K56" i="6"/>
  <c r="L56" i="6" s="1"/>
  <c r="Z56" i="6"/>
  <c r="AA56" i="6" s="1"/>
  <c r="N56" i="6"/>
  <c r="O56" i="6" s="1"/>
  <c r="AC104" i="6"/>
  <c r="AD104" i="6" s="1"/>
  <c r="K104" i="6"/>
  <c r="L104" i="6" s="1"/>
  <c r="Z31" i="6"/>
  <c r="AA31" i="6" s="1"/>
  <c r="Q31" i="6"/>
  <c r="R31" i="6" s="1"/>
  <c r="T31" i="6"/>
  <c r="U31" i="6" s="1"/>
  <c r="N31" i="6"/>
  <c r="O31" i="6" s="1"/>
  <c r="K31" i="6"/>
  <c r="L31" i="6" s="1"/>
  <c r="AC31" i="6"/>
  <c r="AD31" i="6" s="1"/>
  <c r="K35" i="6"/>
  <c r="L35" i="6" s="1"/>
  <c r="N35" i="6"/>
  <c r="O35" i="6" s="1"/>
  <c r="T75" i="6"/>
  <c r="U75" i="6" s="1"/>
  <c r="K75" i="6"/>
  <c r="L75" i="6" s="1"/>
  <c r="T76" i="6"/>
  <c r="U76" i="6" s="1"/>
  <c r="K76" i="6"/>
  <c r="L76" i="6" s="1"/>
  <c r="K88" i="6"/>
  <c r="L88" i="6" s="1"/>
  <c r="Z88" i="6"/>
  <c r="AA88" i="6" s="1"/>
  <c r="N91" i="6"/>
  <c r="O91" i="6" s="1"/>
  <c r="Z91" i="6"/>
  <c r="AA91" i="6" s="1"/>
  <c r="W46" i="6"/>
  <c r="X46" i="6" s="1"/>
  <c r="Z46" i="6"/>
  <c r="AA46" i="6" s="1"/>
  <c r="N46" i="6"/>
  <c r="O46" i="6" s="1"/>
  <c r="T47" i="6"/>
  <c r="U47" i="6" s="1"/>
  <c r="AC47" i="6"/>
  <c r="AD47" i="6" s="1"/>
  <c r="Q47" i="6"/>
  <c r="R47" i="6" s="1"/>
  <c r="Z47" i="6"/>
  <c r="AA47" i="6" s="1"/>
  <c r="N47" i="6"/>
  <c r="O47" i="6" s="1"/>
  <c r="K14" i="6"/>
  <c r="L14" i="6" s="1"/>
  <c r="N14" i="6"/>
  <c r="O14" i="6" s="1"/>
  <c r="K68" i="6"/>
  <c r="L68" i="6" s="1"/>
  <c r="N68" i="6"/>
  <c r="O68" i="6" s="1"/>
  <c r="Q68" i="6"/>
  <c r="R68" i="6" s="1"/>
  <c r="Q51" i="6"/>
  <c r="R51" i="6" s="1"/>
  <c r="N51" i="6"/>
  <c r="O51" i="6" s="1"/>
  <c r="Q71" i="6"/>
  <c r="R71" i="6" s="1"/>
  <c r="K71" i="6"/>
  <c r="L71" i="6" s="1"/>
  <c r="K92" i="6"/>
  <c r="L92" i="6" s="1"/>
  <c r="Q92" i="6"/>
  <c r="R92" i="6" s="1"/>
  <c r="N92" i="6"/>
  <c r="O92" i="6" s="1"/>
  <c r="W87" i="6"/>
  <c r="X87" i="6" s="1"/>
  <c r="N87" i="6"/>
  <c r="O87" i="6" s="1"/>
  <c r="T87" i="6"/>
  <c r="U87" i="6" s="1"/>
  <c r="K87" i="6"/>
  <c r="L87" i="6" s="1"/>
  <c r="AC108" i="6"/>
  <c r="AD108" i="6" s="1"/>
  <c r="K108" i="6"/>
  <c r="L108" i="6" s="1"/>
  <c r="AC107" i="6"/>
  <c r="AD107" i="6" s="1"/>
  <c r="K107" i="6"/>
  <c r="L107" i="6" s="1"/>
  <c r="T107" i="6"/>
  <c r="U107" i="6" s="1"/>
  <c r="K106" i="6"/>
  <c r="L106" i="6" s="1"/>
  <c r="N106" i="6"/>
  <c r="O106" i="6" s="1"/>
  <c r="Z52" i="6"/>
  <c r="AA52" i="6" s="1"/>
  <c r="K52" i="6"/>
  <c r="L52" i="6" s="1"/>
  <c r="T52" i="6"/>
  <c r="U52" i="6" s="1"/>
  <c r="Z97" i="6"/>
  <c r="AA97" i="6" s="1"/>
  <c r="AC97" i="6"/>
  <c r="AD97" i="6" s="1"/>
  <c r="W83" i="6"/>
  <c r="X83" i="6" s="1"/>
  <c r="AC83" i="6"/>
  <c r="AD83" i="6" s="1"/>
  <c r="N21" i="6"/>
  <c r="O21" i="6" s="1"/>
  <c r="K21" i="6"/>
  <c r="L21" i="6" s="1"/>
  <c r="N90" i="6"/>
  <c r="O90" i="6" s="1"/>
  <c r="K90" i="6"/>
  <c r="L90" i="6" s="1"/>
  <c r="N22" i="6"/>
  <c r="O22" i="6" s="1"/>
  <c r="T22" i="6"/>
  <c r="U22" i="6" s="1"/>
  <c r="W13" i="6"/>
  <c r="X13" i="6" s="1"/>
  <c r="K13" i="6"/>
  <c r="L13" i="6" s="1"/>
  <c r="AC13" i="6"/>
  <c r="AD13" i="6" s="1"/>
  <c r="N23" i="6"/>
  <c r="O23" i="6" s="1"/>
  <c r="AC23" i="6"/>
  <c r="AD23" i="6" s="1"/>
  <c r="W23" i="6"/>
  <c r="X23" i="6" s="1"/>
  <c r="N58" i="6"/>
  <c r="O58" i="6" s="1"/>
  <c r="K58" i="6"/>
  <c r="L58" i="6" s="1"/>
  <c r="Z100" i="6"/>
  <c r="AA100" i="6" s="1"/>
  <c r="Q100" i="6"/>
  <c r="R100" i="6" s="1"/>
  <c r="Q89" i="6"/>
  <c r="R89" i="6" s="1"/>
  <c r="T89" i="6"/>
  <c r="U89" i="6" s="1"/>
  <c r="K24" i="6"/>
  <c r="L24" i="6" s="1"/>
  <c r="Q24" i="6"/>
  <c r="R24" i="6" s="1"/>
  <c r="T24" i="6"/>
  <c r="U24" i="6" s="1"/>
  <c r="Z74" i="6"/>
  <c r="AA74" i="6" s="1"/>
  <c r="Q74" i="6"/>
  <c r="R74" i="6" s="1"/>
  <c r="AC74" i="6"/>
  <c r="AD74" i="6" s="1"/>
  <c r="T74" i="6"/>
  <c r="U74" i="6" s="1"/>
  <c r="Z27" i="6"/>
  <c r="AA27" i="6" s="1"/>
  <c r="AC27" i="6"/>
  <c r="AD27" i="6" s="1"/>
  <c r="K27" i="6"/>
  <c r="L27" i="6" s="1"/>
  <c r="Q45" i="6"/>
  <c r="R45" i="6" s="1"/>
  <c r="K45" i="6"/>
  <c r="L45" i="6" s="1"/>
  <c r="Q32" i="6"/>
  <c r="R32" i="6" s="1"/>
  <c r="N32" i="6"/>
  <c r="O32" i="6" s="1"/>
  <c r="K32" i="6"/>
  <c r="L32" i="6" s="1"/>
  <c r="Q33" i="6"/>
  <c r="R33" i="6" s="1"/>
  <c r="N33" i="6"/>
  <c r="O33" i="6" s="1"/>
  <c r="K34" i="6"/>
  <c r="L34" i="6" s="1"/>
  <c r="N34" i="6"/>
  <c r="O34" i="6" s="1"/>
  <c r="N70" i="6"/>
  <c r="O70" i="6" s="1"/>
  <c r="T70" i="6"/>
  <c r="U70" i="6" s="1"/>
  <c r="K70" i="6"/>
  <c r="L70" i="6" s="1"/>
  <c r="K80" i="6"/>
  <c r="L80" i="6" s="1"/>
  <c r="AC80" i="6"/>
  <c r="AD80" i="6" s="1"/>
  <c r="Z80" i="6"/>
  <c r="AA80" i="6" s="1"/>
  <c r="Q80" i="6"/>
  <c r="R80" i="6" s="1"/>
  <c r="T80" i="6"/>
  <c r="U80" i="6" s="1"/>
  <c r="AC101" i="6"/>
  <c r="AD101" i="6" s="1"/>
  <c r="N101" i="6"/>
  <c r="O101" i="6" s="1"/>
  <c r="K101" i="6"/>
  <c r="L101" i="6" s="1"/>
  <c r="K84" i="6"/>
  <c r="L84" i="6" s="1"/>
  <c r="N84" i="6"/>
  <c r="O84" i="6" s="1"/>
  <c r="W63" i="6"/>
  <c r="X63" i="6" s="1"/>
  <c r="K63" i="6"/>
  <c r="L63" i="6" s="1"/>
  <c r="AC109" i="6"/>
  <c r="AD109" i="6" s="1"/>
  <c r="K109" i="6"/>
  <c r="L109" i="6" s="1"/>
  <c r="K117" i="6"/>
  <c r="L117" i="6" s="1"/>
  <c r="T117" i="6"/>
  <c r="U117" i="6" s="1"/>
  <c r="Q116" i="6"/>
  <c r="R116" i="6" s="1"/>
  <c r="T116" i="6"/>
  <c r="U116" i="6" s="1"/>
  <c r="T119" i="6"/>
  <c r="U119" i="6" s="1"/>
  <c r="N119" i="6"/>
  <c r="O119" i="6" s="1"/>
  <c r="Z120" i="6"/>
  <c r="AA120" i="6" s="1"/>
  <c r="AC120" i="6"/>
  <c r="AD120" i="6" s="1"/>
  <c r="K140" i="6"/>
  <c r="L140" i="6" s="1"/>
  <c r="Z140" i="6"/>
  <c r="AA140" i="6" s="1"/>
  <c r="N145" i="6"/>
  <c r="O145" i="6" s="1"/>
  <c r="Q145" i="6"/>
  <c r="R145" i="6" s="1"/>
  <c r="Q124" i="6"/>
  <c r="R124" i="6" s="1"/>
  <c r="K124" i="6"/>
  <c r="L124" i="6" s="1"/>
  <c r="W143" i="6"/>
  <c r="X143" i="6" s="1"/>
  <c r="K143" i="6"/>
  <c r="L143" i="6" s="1"/>
  <c r="AC134" i="6"/>
  <c r="AD134" i="6" s="1"/>
  <c r="K134" i="6"/>
  <c r="L134" i="6" s="1"/>
  <c r="Q134" i="6"/>
  <c r="R134" i="6" s="1"/>
  <c r="W134" i="6"/>
  <c r="X134" i="6" s="1"/>
  <c r="T133" i="6"/>
  <c r="U133" i="6" s="1"/>
  <c r="K133" i="6"/>
  <c r="L133" i="6" s="1"/>
  <c r="N142" i="6"/>
  <c r="O142" i="6" s="1"/>
  <c r="T142" i="6"/>
  <c r="U142" i="6" s="1"/>
  <c r="N125" i="6"/>
  <c r="O125" i="6" s="1"/>
  <c r="T125" i="6"/>
  <c r="U125" i="6" s="1"/>
  <c r="K147" i="6"/>
  <c r="L147" i="6" s="1"/>
  <c r="W147" i="6"/>
  <c r="X147" i="6" s="1"/>
  <c r="K128" i="6"/>
  <c r="L128" i="6" s="1"/>
  <c r="N128" i="6"/>
  <c r="O128" i="6" s="1"/>
  <c r="N161" i="6"/>
  <c r="O161" i="6" s="1"/>
  <c r="K161" i="6"/>
  <c r="L161" i="6" s="1"/>
  <c r="Q161" i="6"/>
  <c r="R161" i="6" s="1"/>
  <c r="Q175" i="6"/>
  <c r="R175" i="6" s="1"/>
  <c r="N175" i="6"/>
  <c r="O175" i="6" s="1"/>
  <c r="K170" i="6"/>
  <c r="L170" i="6" s="1"/>
  <c r="N170" i="6"/>
  <c r="O170" i="6" s="1"/>
  <c r="T170" i="6"/>
  <c r="U170" i="6" s="1"/>
  <c r="K165" i="6"/>
  <c r="L165" i="6" s="1"/>
  <c r="Z165" i="6"/>
  <c r="AA165" i="6" s="1"/>
  <c r="N165" i="6"/>
  <c r="O165" i="6" s="1"/>
  <c r="T165" i="6"/>
  <c r="U165" i="6" s="1"/>
  <c r="Z166" i="6"/>
  <c r="AA166" i="6" s="1"/>
  <c r="T166" i="6"/>
  <c r="U166" i="6" s="1"/>
  <c r="K166" i="6"/>
  <c r="L166" i="6" s="1"/>
  <c r="K150" i="6"/>
  <c r="L150" i="6" s="1"/>
  <c r="T150" i="6"/>
  <c r="U150" i="6" s="1"/>
  <c r="K152" i="6"/>
  <c r="L152" i="6" s="1"/>
  <c r="AC152" i="6"/>
  <c r="AD152" i="6" s="1"/>
  <c r="AC180" i="6"/>
  <c r="AD180" i="6" s="1"/>
  <c r="W180" i="6"/>
  <c r="X180" i="6" s="1"/>
  <c r="AC154" i="6"/>
  <c r="AD154" i="6" s="1"/>
  <c r="K154" i="6"/>
  <c r="L154" i="6" s="1"/>
  <c r="W154" i="6"/>
  <c r="X154" i="6" s="1"/>
  <c r="AC178" i="6"/>
  <c r="AD178" i="6" s="1"/>
  <c r="K178" i="6"/>
  <c r="L178" i="6" s="1"/>
  <c r="AC168" i="6"/>
  <c r="AD168" i="6" s="1"/>
  <c r="Q168" i="6"/>
  <c r="R168" i="6" s="1"/>
  <c r="K168" i="6"/>
  <c r="L168" i="6" s="1"/>
  <c r="Q169" i="6"/>
  <c r="R169" i="6" s="1"/>
  <c r="T169" i="6"/>
  <c r="U169" i="6" s="1"/>
  <c r="N169" i="6"/>
  <c r="O169" i="6" s="1"/>
  <c r="K169" i="6"/>
  <c r="L169" i="6" s="1"/>
  <c r="T164" i="6"/>
  <c r="U164" i="6" s="1"/>
  <c r="N164" i="6"/>
  <c r="O164" i="6" s="1"/>
  <c r="Q164" i="6"/>
  <c r="R164" i="6" s="1"/>
  <c r="Z153" i="6"/>
  <c r="AA153" i="6" s="1"/>
  <c r="N153" i="6"/>
  <c r="O153" i="6" s="1"/>
  <c r="Z158" i="6"/>
  <c r="AA158" i="6" s="1"/>
  <c r="N158" i="6"/>
  <c r="O158" i="6" s="1"/>
  <c r="T277" i="6"/>
  <c r="U277" i="6" s="1"/>
  <c r="N277" i="6"/>
  <c r="O277" i="6" s="1"/>
  <c r="Q277" i="6"/>
  <c r="R277" i="6" s="1"/>
  <c r="K303" i="6"/>
  <c r="L303" i="6" s="1"/>
  <c r="Q303" i="6"/>
  <c r="R303" i="6" s="1"/>
  <c r="K259" i="6"/>
  <c r="L259" i="6" s="1"/>
  <c r="Q259" i="6"/>
  <c r="R259" i="6" s="1"/>
  <c r="Q301" i="6"/>
  <c r="R301" i="6" s="1"/>
  <c r="K301" i="6"/>
  <c r="L301" i="6" s="1"/>
  <c r="N319" i="6"/>
  <c r="O319" i="6" s="1"/>
  <c r="K319" i="6"/>
  <c r="L319" i="6" s="1"/>
  <c r="Z287" i="6"/>
  <c r="AA287" i="6" s="1"/>
  <c r="T287" i="6"/>
  <c r="U287" i="6" s="1"/>
  <c r="W304" i="6"/>
  <c r="X304" i="6" s="1"/>
  <c r="N304" i="6"/>
  <c r="O304" i="6" s="1"/>
  <c r="AC304" i="6"/>
  <c r="AD304" i="6" s="1"/>
  <c r="T304" i="6"/>
  <c r="U304" i="6" s="1"/>
  <c r="N368" i="6"/>
  <c r="O368" i="6" s="1"/>
  <c r="Q368" i="6"/>
  <c r="R368" i="6" s="1"/>
  <c r="N385" i="6"/>
  <c r="O385" i="6" s="1"/>
  <c r="Q385" i="6"/>
  <c r="R385" i="6" s="1"/>
  <c r="K385" i="6"/>
  <c r="L385" i="6" s="1"/>
  <c r="AC386" i="6"/>
  <c r="AD386" i="6" s="1"/>
  <c r="K386" i="6"/>
  <c r="L386" i="6" s="1"/>
  <c r="AC381" i="6"/>
  <c r="AD381" i="6" s="1"/>
  <c r="Q381" i="6"/>
  <c r="R381" i="6" s="1"/>
  <c r="N371" i="6"/>
  <c r="O371" i="6" s="1"/>
  <c r="Q371" i="6"/>
  <c r="R371" i="6" s="1"/>
  <c r="K371" i="6"/>
  <c r="L371" i="6" s="1"/>
  <c r="K210" i="6"/>
  <c r="L210" i="6" s="1"/>
  <c r="T210" i="6"/>
  <c r="U210" i="6" s="1"/>
  <c r="Z226" i="6"/>
  <c r="AA226" i="6" s="1"/>
  <c r="N226" i="6"/>
  <c r="O226" i="6" s="1"/>
  <c r="T226" i="6"/>
  <c r="U226" i="6" s="1"/>
  <c r="Q226" i="6"/>
  <c r="R226" i="6" s="1"/>
  <c r="K262" i="6"/>
  <c r="L262" i="6" s="1"/>
  <c r="Z262" i="6"/>
  <c r="AA262" i="6" s="1"/>
  <c r="N262" i="6"/>
  <c r="O262" i="6" s="1"/>
  <c r="T359" i="6"/>
  <c r="U359" i="6" s="1"/>
  <c r="N359" i="6"/>
  <c r="O359" i="6" s="1"/>
  <c r="K215" i="6"/>
  <c r="L215" i="6" s="1"/>
  <c r="N215" i="6"/>
  <c r="O215" i="6" s="1"/>
  <c r="N187" i="6"/>
  <c r="O187" i="6" s="1"/>
  <c r="AC187" i="6"/>
  <c r="AD187" i="6" s="1"/>
  <c r="Q187" i="6"/>
  <c r="R187" i="6" s="1"/>
  <c r="AC184" i="6"/>
  <c r="AD184" i="6" s="1"/>
  <c r="Q184" i="6"/>
  <c r="R184" i="6" s="1"/>
  <c r="K184" i="6"/>
  <c r="L184" i="6" s="1"/>
  <c r="T258" i="6"/>
  <c r="U258" i="6" s="1"/>
  <c r="K258" i="6"/>
  <c r="L258" i="6" s="1"/>
  <c r="N258" i="6"/>
  <c r="O258" i="6" s="1"/>
  <c r="T248" i="6"/>
  <c r="U248" i="6" s="1"/>
  <c r="N248" i="6"/>
  <c r="O248" i="6" s="1"/>
  <c r="N194" i="6"/>
  <c r="O194" i="6" s="1"/>
  <c r="W194" i="6"/>
  <c r="X194" i="6" s="1"/>
  <c r="N372" i="6"/>
  <c r="O372" i="6" s="1"/>
  <c r="W372" i="6"/>
  <c r="X372" i="6" s="1"/>
  <c r="T351" i="6"/>
  <c r="U351" i="6" s="1"/>
  <c r="AC351" i="6"/>
  <c r="AD351" i="6" s="1"/>
  <c r="K351" i="6"/>
  <c r="L351" i="6" s="1"/>
  <c r="AC211" i="6"/>
  <c r="AD211" i="6" s="1"/>
  <c r="Z211" i="6"/>
  <c r="AA211" i="6" s="1"/>
  <c r="N211" i="6"/>
  <c r="O211" i="6" s="1"/>
  <c r="Q211" i="6"/>
  <c r="R211" i="6" s="1"/>
  <c r="AC280" i="6"/>
  <c r="AD280" i="6" s="1"/>
  <c r="Q280" i="6"/>
  <c r="R280" i="6" s="1"/>
  <c r="K280" i="6"/>
  <c r="L280" i="6" s="1"/>
  <c r="T280" i="6"/>
  <c r="U280" i="6" s="1"/>
  <c r="N280" i="6"/>
  <c r="O280" i="6" s="1"/>
  <c r="Z280" i="6"/>
  <c r="AA280" i="6" s="1"/>
  <c r="K286" i="6"/>
  <c r="L286" i="6" s="1"/>
  <c r="Q286" i="6"/>
  <c r="R286" i="6" s="1"/>
  <c r="T286" i="6"/>
  <c r="U286" i="6" s="1"/>
  <c r="N244" i="6"/>
  <c r="O244" i="6" s="1"/>
  <c r="K244" i="6"/>
  <c r="L244" i="6" s="1"/>
  <c r="Z244" i="6"/>
  <c r="AA244" i="6" s="1"/>
  <c r="W244" i="6"/>
  <c r="X244" i="6" s="1"/>
  <c r="Q389" i="6"/>
  <c r="R389" i="6" s="1"/>
  <c r="K389" i="6"/>
  <c r="L389" i="6" s="1"/>
  <c r="Z389" i="6"/>
  <c r="AA389" i="6" s="1"/>
  <c r="Q256" i="6"/>
  <c r="R256" i="6" s="1"/>
  <c r="K256" i="6"/>
  <c r="L256" i="6" s="1"/>
  <c r="N251" i="6"/>
  <c r="O251" i="6" s="1"/>
  <c r="T251" i="6"/>
  <c r="U251" i="6" s="1"/>
  <c r="T189" i="6"/>
  <c r="U189" i="6" s="1"/>
  <c r="N189" i="6"/>
  <c r="O189" i="6" s="1"/>
  <c r="Z189" i="6"/>
  <c r="AA189" i="6" s="1"/>
  <c r="Q323" i="6"/>
  <c r="R323" i="6" s="1"/>
  <c r="N323" i="6"/>
  <c r="O323" i="6" s="1"/>
  <c r="Z323" i="6"/>
  <c r="AA323" i="6" s="1"/>
  <c r="K263" i="6"/>
  <c r="L263" i="6" s="1"/>
  <c r="N263" i="6"/>
  <c r="O263" i="6" s="1"/>
  <c r="T263" i="6"/>
  <c r="U263" i="6" s="1"/>
  <c r="K224" i="6"/>
  <c r="L224" i="6" s="1"/>
  <c r="Q224" i="6"/>
  <c r="R224" i="6" s="1"/>
  <c r="Q345" i="6"/>
  <c r="R345" i="6" s="1"/>
  <c r="Z345" i="6"/>
  <c r="AA345" i="6" s="1"/>
  <c r="Z201" i="6"/>
  <c r="AA201" i="6" s="1"/>
  <c r="K201" i="6"/>
  <c r="L201" i="6" s="1"/>
  <c r="N327" i="6"/>
  <c r="O327" i="6" s="1"/>
  <c r="K327" i="6"/>
  <c r="L327" i="6" s="1"/>
  <c r="N306" i="6"/>
  <c r="O306" i="6" s="1"/>
  <c r="K306" i="6"/>
  <c r="L306" i="6" s="1"/>
  <c r="T294" i="6"/>
  <c r="U294" i="6" s="1"/>
  <c r="N294" i="6"/>
  <c r="O294" i="6" s="1"/>
  <c r="K207" i="6"/>
  <c r="L207" i="6" s="1"/>
  <c r="N207" i="6"/>
  <c r="O207" i="6" s="1"/>
  <c r="T207" i="6"/>
  <c r="U207" i="6" s="1"/>
  <c r="Z336" i="6"/>
  <c r="AA336" i="6" s="1"/>
  <c r="T336" i="6"/>
  <c r="U336" i="6" s="1"/>
  <c r="Q328" i="6"/>
  <c r="R328" i="6" s="1"/>
  <c r="N328" i="6"/>
  <c r="O328" i="6" s="1"/>
  <c r="Q348" i="6"/>
  <c r="R348" i="6" s="1"/>
  <c r="T348" i="6"/>
  <c r="U348" i="6" s="1"/>
  <c r="N348" i="6"/>
  <c r="O348" i="6" s="1"/>
  <c r="N356" i="6"/>
  <c r="O356" i="6" s="1"/>
  <c r="K356" i="6"/>
  <c r="L356" i="6" s="1"/>
  <c r="N186" i="6"/>
  <c r="O186" i="6" s="1"/>
  <c r="AC186" i="6"/>
  <c r="AD186" i="6" s="1"/>
  <c r="N229" i="6"/>
  <c r="O229" i="6" s="1"/>
  <c r="K229" i="6"/>
  <c r="L229" i="6" s="1"/>
  <c r="T296" i="6"/>
  <c r="U296" i="6" s="1"/>
  <c r="AC296" i="6"/>
  <c r="AD296" i="6" s="1"/>
  <c r="Q296" i="6"/>
  <c r="R296" i="6" s="1"/>
  <c r="AC321" i="6"/>
  <c r="AD321" i="6" s="1"/>
  <c r="Q321" i="6"/>
  <c r="R321" i="6" s="1"/>
  <c r="W297" i="6"/>
  <c r="X297" i="6" s="1"/>
  <c r="T297" i="6"/>
  <c r="U297" i="6" s="1"/>
  <c r="T214" i="6"/>
  <c r="U214" i="6" s="1"/>
  <c r="AC214" i="6"/>
  <c r="AD214" i="6" s="1"/>
  <c r="K214" i="6"/>
  <c r="L214" i="6" s="1"/>
  <c r="N214" i="6"/>
  <c r="O214" i="6" s="1"/>
  <c r="T230" i="6"/>
  <c r="U230" i="6" s="1"/>
  <c r="AC230" i="6"/>
  <c r="AD230" i="6" s="1"/>
  <c r="Z230" i="6"/>
  <c r="AA230" i="6" s="1"/>
  <c r="K230" i="6"/>
  <c r="L230" i="6" s="1"/>
  <c r="N191" i="6"/>
  <c r="O191" i="6" s="1"/>
  <c r="T191" i="6"/>
  <c r="U191" i="6" s="1"/>
  <c r="N325" i="6"/>
  <c r="O325" i="6" s="1"/>
  <c r="K325" i="6"/>
  <c r="L325" i="6" s="1"/>
  <c r="T325" i="6"/>
  <c r="U325" i="6" s="1"/>
  <c r="K190" i="6"/>
  <c r="L190" i="6" s="1"/>
  <c r="Z190" i="6"/>
  <c r="AA190" i="6" s="1"/>
  <c r="W252" i="6"/>
  <c r="X252" i="6" s="1"/>
  <c r="Z252" i="6"/>
  <c r="AA252" i="6" s="1"/>
  <c r="K315" i="6"/>
  <c r="L315" i="6" s="1"/>
  <c r="N315" i="6"/>
  <c r="O315" i="6" s="1"/>
  <c r="Q315" i="6"/>
  <c r="R315" i="6" s="1"/>
  <c r="N390" i="6"/>
  <c r="O390" i="6" s="1"/>
  <c r="K390" i="6"/>
  <c r="L390" i="6" s="1"/>
  <c r="Q370" i="6"/>
  <c r="R370" i="6" s="1"/>
  <c r="T370" i="6"/>
  <c r="U370" i="6" s="1"/>
  <c r="N254" i="6"/>
  <c r="O254" i="6" s="1"/>
  <c r="T254" i="6"/>
  <c r="U254" i="6" s="1"/>
  <c r="Q260" i="6"/>
  <c r="R260" i="6" s="1"/>
  <c r="W260" i="6"/>
  <c r="X260" i="6" s="1"/>
  <c r="N260" i="6"/>
  <c r="O260" i="6" s="1"/>
  <c r="T260" i="6"/>
  <c r="U260" i="6" s="1"/>
  <c r="W266" i="6"/>
  <c r="X266" i="6" s="1"/>
  <c r="T266" i="6"/>
  <c r="U266" i="6" s="1"/>
  <c r="T245" i="6"/>
  <c r="U245" i="6" s="1"/>
  <c r="W245" i="6"/>
  <c r="X245" i="6" s="1"/>
  <c r="N245" i="6"/>
  <c r="O245" i="6" s="1"/>
  <c r="AC276" i="6"/>
  <c r="AD276" i="6" s="1"/>
  <c r="K276" i="6"/>
  <c r="L276" i="6" s="1"/>
  <c r="N276" i="6"/>
  <c r="O276" i="6" s="1"/>
  <c r="K383" i="6"/>
  <c r="L383" i="6" s="1"/>
  <c r="Q383" i="6"/>
  <c r="R383" i="6" s="1"/>
  <c r="AC235" i="6"/>
  <c r="AD235" i="6" s="1"/>
  <c r="K235" i="6"/>
  <c r="L235" i="6" s="1"/>
  <c r="Z382" i="6"/>
  <c r="AA382" i="6" s="1"/>
  <c r="AC382" i="6"/>
  <c r="AD382" i="6" s="1"/>
  <c r="K382" i="6"/>
  <c r="L382" i="6" s="1"/>
  <c r="Z349" i="6"/>
  <c r="AA349" i="6" s="1"/>
  <c r="AC349" i="6"/>
  <c r="AD349" i="6" s="1"/>
  <c r="K349" i="6"/>
  <c r="L349" i="6" s="1"/>
  <c r="K338" i="6"/>
  <c r="L338" i="6" s="1"/>
  <c r="AC338" i="6"/>
  <c r="AD338" i="6" s="1"/>
  <c r="T363" i="6"/>
  <c r="U363" i="6" s="1"/>
  <c r="Q363" i="6"/>
  <c r="R363" i="6" s="1"/>
  <c r="N363" i="6"/>
  <c r="O363" i="6" s="1"/>
  <c r="N357" i="6"/>
  <c r="O357" i="6" s="1"/>
  <c r="Q357" i="6"/>
  <c r="R357" i="6" s="1"/>
  <c r="T357" i="6"/>
  <c r="U357" i="6" s="1"/>
  <c r="Z193" i="6"/>
  <c r="AA193" i="6" s="1"/>
  <c r="Q193" i="6"/>
  <c r="R193" i="6" s="1"/>
  <c r="N193" i="6"/>
  <c r="O193" i="6" s="1"/>
  <c r="K232" i="6"/>
  <c r="L232" i="6" s="1"/>
  <c r="T232" i="6"/>
  <c r="U232" i="6" s="1"/>
  <c r="N232" i="6"/>
  <c r="O232" i="6" s="1"/>
  <c r="K241" i="6"/>
  <c r="L241" i="6" s="1"/>
  <c r="N241" i="6"/>
  <c r="O241" i="6" s="1"/>
  <c r="Q358" i="6"/>
  <c r="R358" i="6" s="1"/>
  <c r="Z358" i="6"/>
  <c r="AA358" i="6" s="1"/>
  <c r="K344" i="6"/>
  <c r="L344" i="6" s="1"/>
  <c r="AC344" i="6"/>
  <c r="AD344" i="6" s="1"/>
  <c r="K308" i="6"/>
  <c r="L308" i="6" s="1"/>
  <c r="Q308" i="6"/>
  <c r="R308" i="6" s="1"/>
  <c r="K289" i="6"/>
  <c r="L289" i="6" s="1"/>
  <c r="Q289" i="6"/>
  <c r="R289" i="6" s="1"/>
  <c r="AC289" i="6"/>
  <c r="AD289" i="6" s="1"/>
  <c r="N311" i="6"/>
  <c r="O311" i="6" s="1"/>
  <c r="W311" i="6"/>
  <c r="X311" i="6" s="1"/>
  <c r="T311" i="6"/>
  <c r="U311" i="6" s="1"/>
  <c r="T298" i="6"/>
  <c r="U298" i="6" s="1"/>
  <c r="K298" i="6"/>
  <c r="L298" i="6" s="1"/>
  <c r="N298" i="6"/>
  <c r="O298" i="6" s="1"/>
  <c r="Q298" i="6"/>
  <c r="R298" i="6" s="1"/>
  <c r="K284" i="6"/>
  <c r="L284" i="6" s="1"/>
  <c r="Z284" i="6"/>
  <c r="AA284" i="6" s="1"/>
  <c r="N284" i="6"/>
  <c r="O284" i="6" s="1"/>
  <c r="Z299" i="6"/>
  <c r="AA299" i="6" s="1"/>
  <c r="N299" i="6"/>
  <c r="O299" i="6" s="1"/>
  <c r="K285" i="6"/>
  <c r="L285" i="6" s="1"/>
  <c r="Q285" i="6"/>
  <c r="R285" i="6" s="1"/>
  <c r="N285" i="6"/>
  <c r="O285" i="6" s="1"/>
  <c r="N212" i="6"/>
  <c r="O212" i="6" s="1"/>
  <c r="Q212" i="6"/>
  <c r="R212" i="6" s="1"/>
  <c r="K212" i="6"/>
  <c r="L212" i="6" s="1"/>
  <c r="AC233" i="6"/>
  <c r="AD233" i="6" s="1"/>
  <c r="K233" i="6"/>
  <c r="L233" i="6" s="1"/>
  <c r="N272" i="6"/>
  <c r="O272" i="6" s="1"/>
  <c r="Q272" i="6"/>
  <c r="R272" i="6" s="1"/>
  <c r="N243" i="6"/>
  <c r="O243" i="6" s="1"/>
  <c r="Q243" i="6"/>
  <c r="R243" i="6" s="1"/>
  <c r="AC243" i="6"/>
  <c r="AD243" i="6" s="1"/>
  <c r="T313" i="6"/>
  <c r="U313" i="6" s="1"/>
  <c r="N313" i="6"/>
  <c r="O313" i="6" s="1"/>
  <c r="K281" i="6"/>
  <c r="L281" i="6" s="1"/>
  <c r="T281" i="6"/>
  <c r="U281" i="6" s="1"/>
  <c r="AC281" i="6"/>
  <c r="AD281" i="6" s="1"/>
  <c r="N281" i="6"/>
  <c r="O281" i="6" s="1"/>
  <c r="Z204" i="6"/>
  <c r="AA204" i="6" s="1"/>
  <c r="N204" i="6"/>
  <c r="O204" i="6" s="1"/>
  <c r="T208" i="6"/>
  <c r="U208" i="6" s="1"/>
  <c r="AC208" i="6"/>
  <c r="AD208" i="6" s="1"/>
  <c r="K208" i="6"/>
  <c r="L208" i="6" s="1"/>
  <c r="T364" i="6"/>
  <c r="U364" i="6" s="1"/>
  <c r="Q364" i="6"/>
  <c r="R364" i="6" s="1"/>
  <c r="AC364" i="6"/>
  <c r="AD364" i="6" s="1"/>
  <c r="N364" i="6"/>
  <c r="O364" i="6" s="1"/>
  <c r="N302" i="6"/>
  <c r="O302" i="6" s="1"/>
  <c r="K302" i="6"/>
  <c r="L302" i="6" s="1"/>
  <c r="AC246" i="6"/>
  <c r="AD246" i="6" s="1"/>
  <c r="Q246" i="6"/>
  <c r="R246" i="6" s="1"/>
  <c r="AC355" i="6"/>
  <c r="AD355" i="6" s="1"/>
  <c r="Q355" i="6"/>
  <c r="R355" i="6" s="1"/>
  <c r="Q395" i="6"/>
  <c r="R395" i="6" s="1"/>
  <c r="K395" i="6"/>
  <c r="L395" i="6" s="1"/>
  <c r="N391" i="6"/>
  <c r="O391" i="6" s="1"/>
  <c r="Q391" i="6"/>
  <c r="R391" i="6" s="1"/>
  <c r="K391" i="6"/>
  <c r="L391" i="6" s="1"/>
  <c r="N343" i="6"/>
  <c r="O343" i="6" s="1"/>
  <c r="AC343" i="6"/>
  <c r="AD343" i="6" s="1"/>
  <c r="T436" i="6"/>
  <c r="U436" i="6" s="1"/>
  <c r="Z436" i="6"/>
  <c r="AA436" i="6" s="1"/>
  <c r="K436" i="6"/>
  <c r="L436" i="6" s="1"/>
  <c r="T425" i="6"/>
  <c r="U425" i="6" s="1"/>
  <c r="Z425" i="6"/>
  <c r="AA425" i="6" s="1"/>
  <c r="N425" i="6"/>
  <c r="O425" i="6" s="1"/>
  <c r="Q410" i="6"/>
  <c r="R410" i="6" s="1"/>
  <c r="K410" i="6"/>
  <c r="L410" i="6" s="1"/>
  <c r="N410" i="6"/>
  <c r="O410" i="6" s="1"/>
  <c r="T424" i="6"/>
  <c r="U424" i="6" s="1"/>
  <c r="K424" i="6"/>
  <c r="L424" i="6" s="1"/>
  <c r="AC435" i="6"/>
  <c r="AD435" i="6" s="1"/>
  <c r="W435" i="6"/>
  <c r="X435" i="6" s="1"/>
  <c r="Q435" i="6"/>
  <c r="R435" i="6" s="1"/>
  <c r="K490" i="6"/>
  <c r="L490" i="6" s="1"/>
  <c r="N490" i="6"/>
  <c r="O490" i="6" s="1"/>
  <c r="Q438" i="6"/>
  <c r="R438" i="6" s="1"/>
  <c r="N438" i="6"/>
  <c r="O438" i="6" s="1"/>
  <c r="K438" i="6"/>
  <c r="L438" i="6" s="1"/>
  <c r="Z442" i="6"/>
  <c r="AA442" i="6" s="1"/>
  <c r="N442" i="6"/>
  <c r="O442" i="6" s="1"/>
  <c r="K450" i="6"/>
  <c r="L450" i="6" s="1"/>
  <c r="Q450" i="6"/>
  <c r="R450" i="6" s="1"/>
  <c r="K465" i="6"/>
  <c r="L465" i="6" s="1"/>
  <c r="W465" i="6"/>
  <c r="X465" i="6" s="1"/>
  <c r="Q427" i="6"/>
  <c r="R427" i="6" s="1"/>
  <c r="N427" i="6"/>
  <c r="O427" i="6" s="1"/>
  <c r="K473" i="6"/>
  <c r="L473" i="6" s="1"/>
  <c r="Q473" i="6"/>
  <c r="R473" i="6" s="1"/>
  <c r="N459" i="6"/>
  <c r="O459" i="6" s="1"/>
  <c r="T459" i="6"/>
  <c r="U459" i="6" s="1"/>
  <c r="AC459" i="6"/>
  <c r="AD459" i="6" s="1"/>
  <c r="Q464" i="6"/>
  <c r="R464" i="6" s="1"/>
  <c r="AC464" i="6"/>
  <c r="AD464" i="6" s="1"/>
  <c r="W464" i="6"/>
  <c r="X464" i="6" s="1"/>
  <c r="K466" i="6"/>
  <c r="L466" i="6" s="1"/>
  <c r="W466" i="6"/>
  <c r="X466" i="6" s="1"/>
  <c r="K487" i="6"/>
  <c r="L487" i="6" s="1"/>
  <c r="N487" i="6"/>
  <c r="O487" i="6" s="1"/>
  <c r="T484" i="6"/>
  <c r="U484" i="6" s="1"/>
  <c r="N484" i="6"/>
  <c r="O484" i="6" s="1"/>
  <c r="K484" i="6"/>
  <c r="L484" i="6" s="1"/>
  <c r="T485" i="6"/>
  <c r="U485" i="6" s="1"/>
  <c r="N485" i="6"/>
  <c r="O485" i="6" s="1"/>
  <c r="K481" i="6"/>
  <c r="L481" i="6" s="1"/>
  <c r="Z481" i="6"/>
  <c r="AA481" i="6" s="1"/>
  <c r="Q443" i="6"/>
  <c r="R443" i="6" s="1"/>
  <c r="N443" i="6"/>
  <c r="O443" i="6" s="1"/>
  <c r="K443" i="6"/>
  <c r="L443" i="6" s="1"/>
  <c r="K414" i="6"/>
  <c r="L414" i="6" s="1"/>
  <c r="N414" i="6"/>
  <c r="O414" i="6" s="1"/>
  <c r="K397" i="6"/>
  <c r="L397" i="6" s="1"/>
  <c r="N397" i="6"/>
  <c r="O397" i="6" s="1"/>
  <c r="Q489" i="6"/>
  <c r="R489" i="6" s="1"/>
  <c r="K489" i="6"/>
  <c r="L489" i="6" s="1"/>
  <c r="N489" i="6"/>
  <c r="O489" i="6" s="1"/>
  <c r="K426" i="6"/>
  <c r="L426" i="6" s="1"/>
  <c r="N426" i="6"/>
  <c r="O426" i="6" s="1"/>
  <c r="Q401" i="6"/>
  <c r="R401" i="6" s="1"/>
  <c r="T401" i="6"/>
  <c r="U401" i="6" s="1"/>
  <c r="K409" i="6"/>
  <c r="L409" i="6" s="1"/>
  <c r="Z409" i="6"/>
  <c r="AA409" i="6" s="1"/>
  <c r="T428" i="6"/>
  <c r="U428" i="6" s="1"/>
  <c r="Z428" i="6"/>
  <c r="AA428" i="6" s="1"/>
  <c r="Z454" i="6"/>
  <c r="AA454" i="6" s="1"/>
  <c r="T454" i="6"/>
  <c r="U454" i="6" s="1"/>
  <c r="Q454" i="6"/>
  <c r="R454" i="6" s="1"/>
  <c r="AC454" i="6"/>
  <c r="AD454" i="6" s="1"/>
  <c r="W412" i="6"/>
  <c r="X412" i="6" s="1"/>
  <c r="AC412" i="6"/>
  <c r="AD412" i="6" s="1"/>
  <c r="N430" i="6"/>
  <c r="O430" i="6" s="1"/>
  <c r="AC430" i="6"/>
  <c r="AD430" i="6" s="1"/>
  <c r="K471" i="6"/>
  <c r="L471" i="6" s="1"/>
  <c r="AC471" i="6"/>
  <c r="AD471" i="6" s="1"/>
  <c r="N422" i="6"/>
  <c r="O422" i="6" s="1"/>
  <c r="AC422" i="6"/>
  <c r="AD422" i="6" s="1"/>
  <c r="Q463" i="6"/>
  <c r="R463" i="6" s="1"/>
  <c r="N463" i="6"/>
  <c r="O463" i="6" s="1"/>
  <c r="T463" i="6"/>
  <c r="U463" i="6" s="1"/>
  <c r="K463" i="6"/>
  <c r="L463" i="6" s="1"/>
  <c r="Q451" i="6"/>
  <c r="R451" i="6" s="1"/>
  <c r="N451" i="6"/>
  <c r="O451" i="6" s="1"/>
  <c r="K451" i="6"/>
  <c r="L451" i="6" s="1"/>
  <c r="Q429" i="6"/>
  <c r="R429" i="6" s="1"/>
  <c r="N429" i="6"/>
  <c r="O429" i="6" s="1"/>
  <c r="K429" i="6"/>
  <c r="L429" i="6" s="1"/>
  <c r="T518" i="6"/>
  <c r="U518" i="6" s="1"/>
  <c r="AC518" i="6"/>
  <c r="AD518" i="6" s="1"/>
  <c r="N497" i="6"/>
  <c r="O497" i="6" s="1"/>
  <c r="K497" i="6"/>
  <c r="L497" i="6" s="1"/>
  <c r="Q494" i="6"/>
  <c r="R494" i="6" s="1"/>
  <c r="K494" i="6"/>
  <c r="L494" i="6" s="1"/>
  <c r="Q491" i="6"/>
  <c r="R491" i="6" s="1"/>
  <c r="Z491" i="6"/>
  <c r="AA491" i="6" s="1"/>
  <c r="K491" i="6"/>
  <c r="L491" i="6" s="1"/>
  <c r="N507" i="6"/>
  <c r="O507" i="6" s="1"/>
  <c r="W507" i="6"/>
  <c r="X507" i="6" s="1"/>
  <c r="K507" i="6"/>
  <c r="L507" i="6" s="1"/>
  <c r="N510" i="6"/>
  <c r="O510" i="6" s="1"/>
  <c r="K510" i="6"/>
  <c r="L510" i="6" s="1"/>
  <c r="T514" i="6"/>
  <c r="U514" i="6" s="1"/>
  <c r="N514" i="6"/>
  <c r="O514" i="6" s="1"/>
  <c r="Q514" i="6"/>
  <c r="R514" i="6" s="1"/>
  <c r="K511" i="6"/>
  <c r="L511" i="6" s="1"/>
  <c r="N511" i="6"/>
  <c r="O511" i="6" s="1"/>
  <c r="Q511" i="6"/>
  <c r="R511" i="6" s="1"/>
  <c r="T511" i="6"/>
  <c r="U511" i="6" s="1"/>
  <c r="Q502" i="6"/>
  <c r="R502" i="6" s="1"/>
  <c r="T502" i="6"/>
  <c r="U502" i="6" s="1"/>
  <c r="Q505" i="6"/>
  <c r="R505" i="6" s="1"/>
  <c r="N505" i="6"/>
  <c r="O505" i="6" s="1"/>
  <c r="AC515" i="6"/>
  <c r="AD515" i="6" s="1"/>
  <c r="N515" i="6"/>
  <c r="O515" i="6" s="1"/>
  <c r="Q492" i="6"/>
  <c r="R492" i="6" s="1"/>
  <c r="W492" i="6"/>
  <c r="X492" i="6" s="1"/>
  <c r="AC492" i="6"/>
  <c r="AD492" i="6" s="1"/>
  <c r="N512" i="6"/>
  <c r="O512" i="6" s="1"/>
  <c r="AC512" i="6"/>
  <c r="AD512" i="6" s="1"/>
  <c r="K512" i="6"/>
  <c r="L512" i="6" s="1"/>
  <c r="N495" i="6"/>
  <c r="O495" i="6" s="1"/>
  <c r="K495" i="6"/>
  <c r="L495" i="6" s="1"/>
  <c r="T513" i="6"/>
  <c r="U513" i="6" s="1"/>
  <c r="N513" i="6"/>
  <c r="O513" i="6" s="1"/>
  <c r="K513" i="6"/>
  <c r="L513" i="6" s="1"/>
  <c r="Q513" i="6"/>
  <c r="R513" i="6" s="1"/>
  <c r="T529" i="6"/>
  <c r="U529" i="6" s="1"/>
  <c r="K529" i="6"/>
  <c r="L529" i="6" s="1"/>
  <c r="N530" i="6"/>
  <c r="O530" i="6" s="1"/>
  <c r="W530" i="6"/>
  <c r="X530" i="6" s="1"/>
  <c r="T534" i="6"/>
  <c r="U534" i="6" s="1"/>
  <c r="N534" i="6"/>
  <c r="O534" i="6" s="1"/>
  <c r="Z536" i="6"/>
  <c r="AA536" i="6" s="1"/>
  <c r="Q536" i="6"/>
  <c r="R536" i="6" s="1"/>
  <c r="T536" i="6"/>
  <c r="U536" i="6" s="1"/>
  <c r="N536" i="6"/>
  <c r="O536" i="6" s="1"/>
  <c r="Q535" i="6"/>
  <c r="R535" i="6" s="1"/>
  <c r="Z535" i="6"/>
  <c r="AA535" i="6" s="1"/>
  <c r="K535" i="6"/>
  <c r="L535" i="6" s="1"/>
  <c r="N535" i="6"/>
  <c r="O535" i="6" s="1"/>
  <c r="K537" i="6"/>
  <c r="L537" i="6" s="1"/>
  <c r="T537" i="6"/>
  <c r="U537" i="6" s="1"/>
  <c r="T563" i="6"/>
  <c r="U563" i="6" s="1"/>
  <c r="Z563" i="6"/>
  <c r="AA563" i="6" s="1"/>
  <c r="K553" i="6"/>
  <c r="L553" i="6" s="1"/>
  <c r="Z553" i="6"/>
  <c r="AA553" i="6" s="1"/>
  <c r="Q551" i="6"/>
  <c r="R551" i="6" s="1"/>
  <c r="AC551" i="6"/>
  <c r="AD551" i="6" s="1"/>
  <c r="K551" i="6"/>
  <c r="L551" i="6" s="1"/>
  <c r="W559" i="6"/>
  <c r="X559" i="6" s="1"/>
  <c r="AC559" i="6"/>
  <c r="AD559" i="6" s="1"/>
  <c r="K559" i="6"/>
  <c r="L559" i="6" s="1"/>
  <c r="AC558" i="6"/>
  <c r="AD558" i="6" s="1"/>
  <c r="N558" i="6"/>
  <c r="O558" i="6" s="1"/>
  <c r="Q557" i="6"/>
  <c r="R557" i="6" s="1"/>
  <c r="T557" i="6"/>
  <c r="U557" i="6" s="1"/>
  <c r="N555" i="6"/>
  <c r="O555" i="6" s="1"/>
  <c r="Q555" i="6"/>
  <c r="R555" i="6" s="1"/>
  <c r="T555" i="6"/>
  <c r="U555" i="6" s="1"/>
  <c r="N550" i="6"/>
  <c r="O550" i="6" s="1"/>
  <c r="Q550" i="6"/>
  <c r="R550" i="6" s="1"/>
  <c r="T547" i="6"/>
  <c r="U547" i="6" s="1"/>
  <c r="N547" i="6"/>
  <c r="O547" i="6" s="1"/>
  <c r="Q547" i="6"/>
  <c r="R547" i="6" s="1"/>
  <c r="W562" i="6"/>
  <c r="X562" i="6" s="1"/>
  <c r="N562" i="6"/>
  <c r="O562" i="6" s="1"/>
  <c r="Q562" i="6"/>
  <c r="R562" i="6" s="1"/>
  <c r="N561" i="6"/>
  <c r="O561" i="6" s="1"/>
  <c r="K561" i="6"/>
  <c r="L561" i="6" s="1"/>
  <c r="Q561" i="6"/>
  <c r="R561" i="6" s="1"/>
  <c r="AC538" i="6"/>
  <c r="AD538" i="6" s="1"/>
  <c r="K538" i="6"/>
  <c r="L538" i="6" s="1"/>
  <c r="T538" i="6"/>
  <c r="U538" i="6" s="1"/>
  <c r="K566" i="6"/>
  <c r="L566" i="6" s="1"/>
  <c r="T566" i="6"/>
  <c r="U566" i="6" s="1"/>
  <c r="AC540" i="6"/>
  <c r="AD540" i="6" s="1"/>
  <c r="K540" i="6"/>
  <c r="L540" i="6" s="1"/>
  <c r="K569" i="6"/>
  <c r="L569" i="6" s="1"/>
  <c r="N569" i="6"/>
  <c r="O569" i="6" s="1"/>
  <c r="T569" i="6"/>
  <c r="U569" i="6" s="1"/>
  <c r="Z573" i="6"/>
  <c r="AA573" i="6" s="1"/>
  <c r="Q573" i="6"/>
  <c r="R573" i="6" s="1"/>
  <c r="T572" i="6"/>
  <c r="U572" i="6" s="1"/>
  <c r="N572" i="6"/>
  <c r="O572" i="6" s="1"/>
  <c r="K572" i="6"/>
  <c r="L572" i="6" s="1"/>
  <c r="Q631" i="6"/>
  <c r="R631" i="6" s="1"/>
  <c r="Z631" i="6"/>
  <c r="AA631" i="6" s="1"/>
  <c r="N632" i="6"/>
  <c r="O632" i="6" s="1"/>
  <c r="K632" i="6"/>
  <c r="L632" i="6" s="1"/>
  <c r="K605" i="6"/>
  <c r="L605" i="6" s="1"/>
  <c r="N605" i="6"/>
  <c r="O605" i="6" s="1"/>
  <c r="N662" i="6"/>
  <c r="O662" i="6" s="1"/>
  <c r="Q662" i="6"/>
  <c r="R662" i="6" s="1"/>
  <c r="N646" i="6"/>
  <c r="O646" i="6" s="1"/>
  <c r="K646" i="6"/>
  <c r="L646" i="6" s="1"/>
  <c r="Z646" i="6"/>
  <c r="AA646" i="6" s="1"/>
  <c r="AC646" i="6"/>
  <c r="AD646" i="6" s="1"/>
  <c r="Q586" i="6"/>
  <c r="R586" i="6" s="1"/>
  <c r="W586" i="6"/>
  <c r="X586" i="6" s="1"/>
  <c r="AC616" i="6"/>
  <c r="AD616" i="6" s="1"/>
  <c r="K616" i="6"/>
  <c r="L616" i="6" s="1"/>
  <c r="Q616" i="6"/>
  <c r="R616" i="6" s="1"/>
  <c r="Z616" i="6"/>
  <c r="AA616" i="6" s="1"/>
  <c r="N616" i="6"/>
  <c r="O616" i="6" s="1"/>
  <c r="T616" i="6"/>
  <c r="U616" i="6" s="1"/>
  <c r="T617" i="6"/>
  <c r="U617" i="6" s="1"/>
  <c r="K617" i="6"/>
  <c r="L617" i="6" s="1"/>
  <c r="N617" i="6"/>
  <c r="O617" i="6" s="1"/>
  <c r="T620" i="6"/>
  <c r="U620" i="6" s="1"/>
  <c r="Q620" i="6"/>
  <c r="R620" i="6" s="1"/>
  <c r="T583" i="6"/>
  <c r="U583" i="6" s="1"/>
  <c r="K583" i="6"/>
  <c r="L583" i="6" s="1"/>
  <c r="T581" i="6"/>
  <c r="U581" i="6" s="1"/>
  <c r="K581" i="6"/>
  <c r="L581" i="6" s="1"/>
  <c r="K575" i="6"/>
  <c r="L575" i="6" s="1"/>
  <c r="N575" i="6"/>
  <c r="O575" i="6" s="1"/>
  <c r="K588" i="6"/>
  <c r="L588" i="6" s="1"/>
  <c r="N588" i="6"/>
  <c r="O588" i="6" s="1"/>
  <c r="W588" i="6"/>
  <c r="X588" i="6" s="1"/>
  <c r="Q647" i="6"/>
  <c r="R647" i="6" s="1"/>
  <c r="N647" i="6"/>
  <c r="O647" i="6" s="1"/>
  <c r="N633" i="6"/>
  <c r="O633" i="6" s="1"/>
  <c r="AC633" i="6"/>
  <c r="AD633" i="6" s="1"/>
  <c r="T634" i="6"/>
  <c r="U634" i="6" s="1"/>
  <c r="AC634" i="6"/>
  <c r="AD634" i="6" s="1"/>
  <c r="Q660" i="6"/>
  <c r="R660" i="6" s="1"/>
  <c r="T660" i="6"/>
  <c r="U660" i="6" s="1"/>
  <c r="T590" i="6"/>
  <c r="U590" i="6" s="1"/>
  <c r="N590" i="6"/>
  <c r="O590" i="6" s="1"/>
  <c r="K590" i="6"/>
  <c r="L590" i="6" s="1"/>
  <c r="AC590" i="6"/>
  <c r="AD590" i="6" s="1"/>
  <c r="T576" i="6"/>
  <c r="U576" i="6" s="1"/>
  <c r="N576" i="6"/>
  <c r="O576" i="6" s="1"/>
  <c r="Z576" i="6"/>
  <c r="AA576" i="6" s="1"/>
  <c r="AC576" i="6"/>
  <c r="AD576" i="6" s="1"/>
  <c r="K576" i="6"/>
  <c r="L576" i="6" s="1"/>
  <c r="Q576" i="6"/>
  <c r="R576" i="6" s="1"/>
  <c r="T610" i="6"/>
  <c r="U610" i="6" s="1"/>
  <c r="K610" i="6"/>
  <c r="L610" i="6" s="1"/>
  <c r="Z610" i="6"/>
  <c r="AA610" i="6" s="1"/>
  <c r="Q610" i="6"/>
  <c r="R610" i="6" s="1"/>
  <c r="Z611" i="6"/>
  <c r="AA611" i="6" s="1"/>
  <c r="T611" i="6"/>
  <c r="U611" i="6" s="1"/>
  <c r="K611" i="6"/>
  <c r="L611" i="6" s="1"/>
  <c r="Q606" i="6"/>
  <c r="R606" i="6" s="1"/>
  <c r="N606" i="6"/>
  <c r="O606" i="6" s="1"/>
  <c r="AC606" i="6"/>
  <c r="AD606" i="6" s="1"/>
  <c r="AC651" i="6"/>
  <c r="AD651" i="6" s="1"/>
  <c r="Z651" i="6"/>
  <c r="AA651" i="6" s="1"/>
  <c r="K651" i="6"/>
  <c r="L651" i="6" s="1"/>
  <c r="T651" i="6"/>
  <c r="U651" i="6" s="1"/>
  <c r="W614" i="6"/>
  <c r="X614" i="6" s="1"/>
  <c r="T614" i="6"/>
  <c r="U614" i="6" s="1"/>
  <c r="K614" i="6"/>
  <c r="L614" i="6" s="1"/>
  <c r="N614" i="6"/>
  <c r="O614" i="6" s="1"/>
  <c r="T594" i="6"/>
  <c r="U594" i="6" s="1"/>
  <c r="K594" i="6"/>
  <c r="L594" i="6" s="1"/>
  <c r="N594" i="6"/>
  <c r="O594" i="6" s="1"/>
  <c r="K592" i="6"/>
  <c r="L592" i="6" s="1"/>
  <c r="T592" i="6"/>
  <c r="U592" i="6" s="1"/>
  <c r="N592" i="6"/>
  <c r="O592" i="6" s="1"/>
  <c r="W665" i="6"/>
  <c r="X665" i="6" s="1"/>
  <c r="K665" i="6"/>
  <c r="L665" i="6" s="1"/>
  <c r="N665" i="6"/>
  <c r="O665" i="6" s="1"/>
  <c r="T667" i="6"/>
  <c r="U667" i="6" s="1"/>
  <c r="K667" i="6"/>
  <c r="L667" i="6" s="1"/>
  <c r="T661" i="6"/>
  <c r="U661" i="6" s="1"/>
  <c r="Q661" i="6"/>
  <c r="R661" i="6" s="1"/>
  <c r="N635" i="6"/>
  <c r="O635" i="6" s="1"/>
  <c r="Q635" i="6"/>
  <c r="R635" i="6" s="1"/>
  <c r="K636" i="6"/>
  <c r="L636" i="6" s="1"/>
  <c r="Q636" i="6"/>
  <c r="R636" i="6" s="1"/>
  <c r="AC638" i="6"/>
  <c r="AD638" i="6" s="1"/>
  <c r="Q638" i="6"/>
  <c r="R638" i="6" s="1"/>
  <c r="K639" i="6"/>
  <c r="L639" i="6" s="1"/>
  <c r="Q639" i="6"/>
  <c r="R639" i="6" s="1"/>
  <c r="K608" i="6"/>
  <c r="L608" i="6" s="1"/>
  <c r="T608" i="6"/>
  <c r="U608" i="6" s="1"/>
  <c r="N608" i="6"/>
  <c r="O608" i="6" s="1"/>
  <c r="W608" i="6"/>
  <c r="X608" i="6" s="1"/>
  <c r="AC666" i="6"/>
  <c r="AD666" i="6" s="1"/>
  <c r="T666" i="6"/>
  <c r="U666" i="6" s="1"/>
  <c r="K666" i="6"/>
  <c r="L666" i="6" s="1"/>
  <c r="N666" i="6"/>
  <c r="O666" i="6" s="1"/>
  <c r="T664" i="6"/>
  <c r="U664" i="6" s="1"/>
  <c r="N664" i="6"/>
  <c r="O664" i="6" s="1"/>
  <c r="K643" i="6"/>
  <c r="L643" i="6" s="1"/>
  <c r="N643" i="6"/>
  <c r="O643" i="6" s="1"/>
  <c r="K663" i="6"/>
  <c r="L663" i="6" s="1"/>
  <c r="T663" i="6"/>
  <c r="U663" i="6" s="1"/>
  <c r="N587" i="6"/>
  <c r="O587" i="6" s="1"/>
  <c r="AC587" i="6"/>
  <c r="AD587" i="6" s="1"/>
  <c r="K603" i="6"/>
  <c r="L603" i="6" s="1"/>
  <c r="Q603" i="6"/>
  <c r="R603" i="6" s="1"/>
  <c r="AC603" i="6"/>
  <c r="AD603" i="6" s="1"/>
  <c r="N676" i="6"/>
  <c r="O676" i="6" s="1"/>
  <c r="Q676" i="6"/>
  <c r="R676" i="6" s="1"/>
  <c r="K676" i="6"/>
  <c r="L676" i="6" s="1"/>
  <c r="T672" i="6"/>
  <c r="U672" i="6" s="1"/>
  <c r="Z672" i="6"/>
  <c r="AA672" i="6" s="1"/>
  <c r="K672" i="6"/>
  <c r="L672" i="6" s="1"/>
  <c r="AC672" i="6"/>
  <c r="AD672" i="6" s="1"/>
  <c r="W681" i="6"/>
  <c r="X681" i="6" s="1"/>
  <c r="N681" i="6"/>
  <c r="O681" i="6" s="1"/>
  <c r="Z681" i="6"/>
  <c r="AA681" i="6" s="1"/>
  <c r="Q681" i="6"/>
  <c r="R681" i="6" s="1"/>
  <c r="AC681" i="6"/>
  <c r="AD681" i="6" s="1"/>
  <c r="K681" i="6"/>
  <c r="L681" i="6" s="1"/>
  <c r="T681" i="6"/>
  <c r="U681" i="6" s="1"/>
  <c r="Z673" i="6"/>
  <c r="AA673" i="6" s="1"/>
  <c r="Q673" i="6"/>
  <c r="R673" i="6" s="1"/>
  <c r="N673" i="6"/>
  <c r="O673" i="6" s="1"/>
  <c r="Z679" i="6"/>
  <c r="AA679" i="6" s="1"/>
  <c r="K679" i="6"/>
  <c r="L679" i="6" s="1"/>
  <c r="N677" i="6"/>
  <c r="O677" i="6" s="1"/>
  <c r="K677" i="6"/>
  <c r="L677" i="6" s="1"/>
  <c r="T669" i="6"/>
  <c r="U669" i="6" s="1"/>
  <c r="N669" i="6"/>
  <c r="O669" i="6" s="1"/>
  <c r="T678" i="6"/>
  <c r="U678" i="6" s="1"/>
  <c r="AC678" i="6"/>
  <c r="AD678" i="6" s="1"/>
  <c r="AC671" i="6"/>
  <c r="AD671" i="6" s="1"/>
  <c r="T671" i="6"/>
  <c r="U671" i="6" s="1"/>
  <c r="N685" i="6"/>
  <c r="O685" i="6" s="1"/>
  <c r="W685" i="6"/>
  <c r="X685" i="6" s="1"/>
  <c r="K689" i="6"/>
  <c r="L689" i="6" s="1"/>
  <c r="Q689" i="6"/>
  <c r="R689" i="6" s="1"/>
  <c r="N692" i="6"/>
  <c r="O692" i="6" s="1"/>
  <c r="T692" i="6"/>
  <c r="U692" i="6" s="1"/>
  <c r="N691" i="6"/>
  <c r="O691" i="6" s="1"/>
  <c r="T691" i="6"/>
  <c r="U691" i="6" s="1"/>
  <c r="Q691" i="6"/>
  <c r="R691" i="6" s="1"/>
  <c r="N695" i="6"/>
  <c r="O695" i="6" s="1"/>
  <c r="K695" i="6"/>
  <c r="L695" i="6" s="1"/>
  <c r="W693" i="6"/>
  <c r="X693" i="6" s="1"/>
  <c r="N693" i="6"/>
  <c r="O693" i="6" s="1"/>
  <c r="T693" i="6"/>
  <c r="U693" i="6" s="1"/>
  <c r="K693" i="6"/>
  <c r="L693" i="6" s="1"/>
  <c r="Q693" i="6"/>
  <c r="R693" i="6" s="1"/>
  <c r="Q694" i="6"/>
  <c r="R694" i="6" s="1"/>
  <c r="T694" i="6"/>
  <c r="U694" i="6" s="1"/>
  <c r="N694" i="6"/>
  <c r="O694" i="6" s="1"/>
  <c r="Z716" i="6"/>
  <c r="AA716" i="6" s="1"/>
  <c r="K716" i="6"/>
  <c r="L716" i="6" s="1"/>
  <c r="Z707" i="6"/>
  <c r="AA707" i="6" s="1"/>
  <c r="N707" i="6"/>
  <c r="O707" i="6" s="1"/>
  <c r="T707" i="6"/>
  <c r="U707" i="6" s="1"/>
  <c r="K707" i="6"/>
  <c r="L707" i="6" s="1"/>
  <c r="AC700" i="6"/>
  <c r="AD700" i="6" s="1"/>
  <c r="Q700" i="6"/>
  <c r="R700" i="6" s="1"/>
  <c r="Z700" i="6"/>
  <c r="AA700" i="6" s="1"/>
  <c r="Q729" i="6"/>
  <c r="R729" i="6" s="1"/>
  <c r="W729" i="6"/>
  <c r="X729" i="6" s="1"/>
  <c r="AC729" i="6"/>
  <c r="AD729" i="6" s="1"/>
  <c r="K729" i="6"/>
  <c r="L729" i="6" s="1"/>
  <c r="T709" i="6"/>
  <c r="U709" i="6" s="1"/>
  <c r="K709" i="6"/>
  <c r="L709" i="6" s="1"/>
  <c r="Q724" i="6"/>
  <c r="R724" i="6" s="1"/>
  <c r="N724" i="6"/>
  <c r="O724" i="6" s="1"/>
  <c r="K724" i="6"/>
  <c r="L724" i="6" s="1"/>
  <c r="N712" i="6"/>
  <c r="O712" i="6" s="1"/>
  <c r="T712" i="6"/>
  <c r="U712" i="6" s="1"/>
  <c r="Q712" i="6"/>
  <c r="R712" i="6" s="1"/>
  <c r="Q720" i="6"/>
  <c r="R720" i="6" s="1"/>
  <c r="T720" i="6"/>
  <c r="U720" i="6" s="1"/>
  <c r="N722" i="6"/>
  <c r="O722" i="6" s="1"/>
  <c r="Q722" i="6"/>
  <c r="R722" i="6" s="1"/>
  <c r="K722" i="6"/>
  <c r="L722" i="6" s="1"/>
  <c r="AC696" i="6"/>
  <c r="AD696" i="6" s="1"/>
  <c r="Z696" i="6"/>
  <c r="AA696" i="6" s="1"/>
  <c r="K696" i="6"/>
  <c r="L696" i="6" s="1"/>
  <c r="N718" i="6"/>
  <c r="O718" i="6" s="1"/>
  <c r="Z718" i="6"/>
  <c r="AA718" i="6" s="1"/>
  <c r="K718" i="6"/>
  <c r="L718" i="6" s="1"/>
  <c r="T725" i="6"/>
  <c r="U725" i="6" s="1"/>
  <c r="Q725" i="6"/>
  <c r="R725" i="6" s="1"/>
  <c r="K725" i="6"/>
  <c r="L725" i="6" s="1"/>
  <c r="T730" i="6"/>
  <c r="U730" i="6" s="1"/>
  <c r="N730" i="6"/>
  <c r="O730" i="6" s="1"/>
  <c r="K730" i="6"/>
  <c r="L730" i="6" s="1"/>
  <c r="AC732" i="6"/>
  <c r="AD732" i="6" s="1"/>
  <c r="K732" i="6"/>
  <c r="L732" i="6" s="1"/>
  <c r="N731" i="6"/>
  <c r="O731" i="6" s="1"/>
  <c r="K731" i="6"/>
  <c r="L731" i="6" s="1"/>
  <c r="T710" i="6"/>
  <c r="U710" i="6" s="1"/>
  <c r="Q710" i="6"/>
  <c r="R710" i="6" s="1"/>
  <c r="AC710" i="6"/>
  <c r="AD710" i="6" s="1"/>
  <c r="N710" i="6"/>
  <c r="O710" i="6" s="1"/>
  <c r="K710" i="6"/>
  <c r="L710" i="6" s="1"/>
  <c r="Z710" i="6"/>
  <c r="AA710" i="6" s="1"/>
  <c r="W589" i="6"/>
  <c r="X589" i="6" s="1"/>
  <c r="T589" i="6"/>
  <c r="U589" i="6" s="1"/>
  <c r="Z589" i="6"/>
  <c r="AA589" i="6" s="1"/>
  <c r="AC589" i="6"/>
  <c r="AD589" i="6" s="1"/>
  <c r="N589" i="6"/>
  <c r="O589" i="6" s="1"/>
  <c r="Q589" i="6"/>
  <c r="R589" i="6" s="1"/>
  <c r="K589" i="6"/>
  <c r="L589" i="6" s="1"/>
  <c r="Z544" i="6"/>
  <c r="AA544" i="6" s="1"/>
  <c r="AC544" i="6"/>
  <c r="AD544" i="6" s="1"/>
  <c r="N544" i="6"/>
  <c r="O544" i="6" s="1"/>
  <c r="Q544" i="6"/>
  <c r="R544" i="6" s="1"/>
  <c r="T544" i="6"/>
  <c r="U544" i="6" s="1"/>
  <c r="K544" i="6"/>
  <c r="L544" i="6" s="1"/>
  <c r="AC421" i="6"/>
  <c r="AD421" i="6" s="1"/>
  <c r="Z421" i="6"/>
  <c r="AA421" i="6" s="1"/>
  <c r="K421" i="6"/>
  <c r="L421" i="6" s="1"/>
  <c r="W421" i="6"/>
  <c r="X421" i="6" s="1"/>
  <c r="Q421" i="6"/>
  <c r="R421" i="6" s="1"/>
  <c r="N421" i="6"/>
  <c r="O421" i="6" s="1"/>
  <c r="T421" i="6"/>
  <c r="U421" i="6" s="1"/>
  <c r="Z574" i="6"/>
  <c r="AA574" i="6" s="1"/>
  <c r="T574" i="6"/>
  <c r="U574" i="6" s="1"/>
  <c r="N574" i="6"/>
  <c r="O574" i="6" s="1"/>
  <c r="W574" i="6"/>
  <c r="X574" i="6" s="1"/>
  <c r="K574" i="6"/>
  <c r="L574" i="6" s="1"/>
  <c r="AC574" i="6"/>
  <c r="AD574" i="6" s="1"/>
  <c r="Q574" i="6"/>
  <c r="R574" i="6" s="1"/>
  <c r="T601" i="6"/>
  <c r="U601" i="6" s="1"/>
  <c r="AC601" i="6"/>
  <c r="AD601" i="6" s="1"/>
  <c r="Q601" i="6"/>
  <c r="R601" i="6" s="1"/>
  <c r="K601" i="6"/>
  <c r="L601" i="6" s="1"/>
  <c r="N601" i="6"/>
  <c r="O601" i="6" s="1"/>
  <c r="W601" i="6"/>
  <c r="X601" i="6" s="1"/>
  <c r="W522" i="6"/>
  <c r="X522" i="6" s="1"/>
  <c r="T522" i="6"/>
  <c r="U522" i="6" s="1"/>
  <c r="Q522" i="6"/>
  <c r="R522" i="6" s="1"/>
  <c r="Z522" i="6"/>
  <c r="AA522" i="6" s="1"/>
  <c r="K522" i="6"/>
  <c r="L522" i="6" s="1"/>
  <c r="N522" i="6"/>
  <c r="O522" i="6" s="1"/>
  <c r="AC522" i="6"/>
  <c r="AD522" i="6" s="1"/>
  <c r="W418" i="6"/>
  <c r="X418" i="6" s="1"/>
  <c r="Z418" i="6"/>
  <c r="AA418" i="6" s="1"/>
  <c r="T418" i="6"/>
  <c r="U418" i="6" s="1"/>
  <c r="AC418" i="6"/>
  <c r="AD418" i="6" s="1"/>
  <c r="N418" i="6"/>
  <c r="O418" i="6" s="1"/>
  <c r="K418" i="6"/>
  <c r="L418" i="6" s="1"/>
  <c r="Q418" i="6"/>
  <c r="R418" i="6" s="1"/>
  <c r="AC399" i="6"/>
  <c r="AD399" i="6" s="1"/>
  <c r="T399" i="6"/>
  <c r="U399" i="6" s="1"/>
  <c r="W399" i="6"/>
  <c r="X399" i="6" s="1"/>
  <c r="Z399" i="6"/>
  <c r="AA399" i="6" s="1"/>
  <c r="N399" i="6"/>
  <c r="O399" i="6" s="1"/>
  <c r="K399" i="6"/>
  <c r="L399" i="6" s="1"/>
  <c r="T322" i="6"/>
  <c r="U322" i="6" s="1"/>
  <c r="K322" i="6"/>
  <c r="L322" i="6" s="1"/>
  <c r="W322" i="6"/>
  <c r="X322" i="6" s="1"/>
  <c r="Z322" i="6"/>
  <c r="AA322" i="6" s="1"/>
  <c r="AC322" i="6"/>
  <c r="AD322" i="6" s="1"/>
  <c r="Q322" i="6"/>
  <c r="R322" i="6" s="1"/>
  <c r="N322" i="6"/>
  <c r="O322" i="6" s="1"/>
  <c r="K387" i="6"/>
  <c r="L387" i="6" s="1"/>
  <c r="T387" i="6"/>
  <c r="U387" i="6" s="1"/>
  <c r="AC387" i="6"/>
  <c r="AD387" i="6" s="1"/>
  <c r="W387" i="6"/>
  <c r="X387" i="6" s="1"/>
  <c r="Z387" i="6"/>
  <c r="AA387" i="6" s="1"/>
  <c r="N387" i="6"/>
  <c r="O387" i="6" s="1"/>
  <c r="Q387" i="6"/>
  <c r="R387" i="6" s="1"/>
  <c r="K250" i="6"/>
  <c r="L250" i="6" s="1"/>
  <c r="T250" i="6"/>
  <c r="U250" i="6" s="1"/>
  <c r="W250" i="6"/>
  <c r="X250" i="6" s="1"/>
  <c r="Z250" i="6"/>
  <c r="AA250" i="6" s="1"/>
  <c r="Q250" i="6"/>
  <c r="R250" i="6" s="1"/>
  <c r="N250" i="6"/>
  <c r="O250" i="6" s="1"/>
  <c r="AC250" i="6"/>
  <c r="AD250" i="6" s="1"/>
  <c r="N728" i="6"/>
  <c r="O728" i="6" s="1"/>
  <c r="K728" i="6"/>
  <c r="L728" i="6" s="1"/>
  <c r="AC728" i="6"/>
  <c r="AD728" i="6" s="1"/>
  <c r="Z728" i="6"/>
  <c r="AA728" i="6" s="1"/>
  <c r="W728" i="6"/>
  <c r="X728" i="6" s="1"/>
  <c r="Q728" i="6"/>
  <c r="R728" i="6" s="1"/>
  <c r="T728" i="6"/>
  <c r="U728" i="6" s="1"/>
  <c r="N686" i="6"/>
  <c r="O686" i="6" s="1"/>
  <c r="AC686" i="6"/>
  <c r="AD686" i="6" s="1"/>
  <c r="W686" i="6"/>
  <c r="X686" i="6" s="1"/>
  <c r="T686" i="6"/>
  <c r="U686" i="6" s="1"/>
  <c r="K686" i="6"/>
  <c r="L686" i="6" s="1"/>
  <c r="Z686" i="6"/>
  <c r="AA686" i="6" s="1"/>
  <c r="Q686" i="6"/>
  <c r="R686" i="6" s="1"/>
  <c r="Z622" i="6"/>
  <c r="AA622" i="6" s="1"/>
  <c r="N622" i="6"/>
  <c r="O622" i="6" s="1"/>
  <c r="K622" i="6"/>
  <c r="L622" i="6" s="1"/>
  <c r="Q622" i="6"/>
  <c r="R622" i="6" s="1"/>
  <c r="AC622" i="6"/>
  <c r="AD622" i="6" s="1"/>
  <c r="T622" i="6"/>
  <c r="U622" i="6" s="1"/>
  <c r="W622" i="6"/>
  <c r="X622" i="6" s="1"/>
  <c r="N613" i="6"/>
  <c r="O613" i="6" s="1"/>
  <c r="K613" i="6"/>
  <c r="L613" i="6" s="1"/>
  <c r="Q613" i="6"/>
  <c r="R613" i="6" s="1"/>
  <c r="Z613" i="6"/>
  <c r="AA613" i="6" s="1"/>
  <c r="T613" i="6"/>
  <c r="U613" i="6" s="1"/>
  <c r="AC613" i="6"/>
  <c r="AD613" i="6" s="1"/>
  <c r="W613" i="6"/>
  <c r="X613" i="6" s="1"/>
  <c r="N645" i="6"/>
  <c r="O645" i="6" s="1"/>
  <c r="K645" i="6"/>
  <c r="L645" i="6" s="1"/>
  <c r="Z645" i="6"/>
  <c r="AA645" i="6" s="1"/>
  <c r="T645" i="6"/>
  <c r="U645" i="6" s="1"/>
  <c r="AC645" i="6"/>
  <c r="AD645" i="6" s="1"/>
  <c r="Q645" i="6"/>
  <c r="R645" i="6" s="1"/>
  <c r="W645" i="6"/>
  <c r="X645" i="6" s="1"/>
  <c r="W567" i="6"/>
  <c r="X567" i="6" s="1"/>
  <c r="N567" i="6"/>
  <c r="O567" i="6" s="1"/>
  <c r="K567" i="6"/>
  <c r="L567" i="6" s="1"/>
  <c r="Z567" i="6"/>
  <c r="AA567" i="6" s="1"/>
  <c r="T567" i="6"/>
  <c r="U567" i="6" s="1"/>
  <c r="Q567" i="6"/>
  <c r="R567" i="6" s="1"/>
  <c r="AC567" i="6"/>
  <c r="AD567" i="6" s="1"/>
  <c r="N549" i="6"/>
  <c r="O549" i="6" s="1"/>
  <c r="K549" i="6"/>
  <c r="L549" i="6" s="1"/>
  <c r="AC549" i="6"/>
  <c r="AD549" i="6" s="1"/>
  <c r="T549" i="6"/>
  <c r="U549" i="6" s="1"/>
  <c r="W549" i="6"/>
  <c r="X549" i="6" s="1"/>
  <c r="Q549" i="6"/>
  <c r="R549" i="6" s="1"/>
  <c r="Z549" i="6"/>
  <c r="AA549" i="6" s="1"/>
  <c r="N521" i="6"/>
  <c r="O521" i="6" s="1"/>
  <c r="Q521" i="6"/>
  <c r="R521" i="6" s="1"/>
  <c r="K521" i="6"/>
  <c r="L521" i="6" s="1"/>
  <c r="T521" i="6"/>
  <c r="U521" i="6" s="1"/>
  <c r="W521" i="6"/>
  <c r="X521" i="6" s="1"/>
  <c r="Z521" i="6"/>
  <c r="AA521" i="6" s="1"/>
  <c r="AC521" i="6"/>
  <c r="AD521" i="6" s="1"/>
  <c r="N447" i="6"/>
  <c r="O447" i="6" s="1"/>
  <c r="AC447" i="6"/>
  <c r="AD447" i="6" s="1"/>
  <c r="K447" i="6"/>
  <c r="L447" i="6" s="1"/>
  <c r="Q447" i="6"/>
  <c r="R447" i="6" s="1"/>
  <c r="Z447" i="6"/>
  <c r="AA447" i="6" s="1"/>
  <c r="T447" i="6"/>
  <c r="U447" i="6" s="1"/>
  <c r="W447" i="6"/>
  <c r="X447" i="6" s="1"/>
  <c r="N475" i="6"/>
  <c r="O475" i="6" s="1"/>
  <c r="K475" i="6"/>
  <c r="L475" i="6" s="1"/>
  <c r="T475" i="6"/>
  <c r="U475" i="6" s="1"/>
  <c r="Q475" i="6"/>
  <c r="R475" i="6" s="1"/>
  <c r="AC475" i="6"/>
  <c r="AD475" i="6" s="1"/>
  <c r="Z475" i="6"/>
  <c r="AA475" i="6" s="1"/>
  <c r="W475" i="6"/>
  <c r="X475" i="6" s="1"/>
  <c r="K670" i="6"/>
  <c r="L670" i="6" s="1"/>
  <c r="Z524" i="6"/>
  <c r="AA524" i="6" s="1"/>
  <c r="K480" i="6"/>
  <c r="L480" i="6" s="1"/>
  <c r="Z601" i="6"/>
  <c r="AA601" i="6" s="1"/>
  <c r="T717" i="6"/>
  <c r="U717" i="6" s="1"/>
  <c r="Z717" i="6"/>
  <c r="AA717" i="6" s="1"/>
  <c r="K717" i="6"/>
  <c r="L717" i="6" s="1"/>
  <c r="N717" i="6"/>
  <c r="O717" i="6" s="1"/>
  <c r="Q717" i="6"/>
  <c r="R717" i="6" s="1"/>
  <c r="AC717" i="6"/>
  <c r="AD717" i="6" s="1"/>
  <c r="Z683" i="6"/>
  <c r="AA683" i="6" s="1"/>
  <c r="AC683" i="6"/>
  <c r="AD683" i="6" s="1"/>
  <c r="T683" i="6"/>
  <c r="U683" i="6" s="1"/>
  <c r="K683" i="6"/>
  <c r="L683" i="6" s="1"/>
  <c r="Q683" i="6"/>
  <c r="R683" i="6" s="1"/>
  <c r="N683" i="6"/>
  <c r="O683" i="6" s="1"/>
  <c r="Z644" i="6"/>
  <c r="AA644" i="6" s="1"/>
  <c r="T644" i="6"/>
  <c r="U644" i="6" s="1"/>
  <c r="K644" i="6"/>
  <c r="L644" i="6" s="1"/>
  <c r="N644" i="6"/>
  <c r="O644" i="6" s="1"/>
  <c r="Q644" i="6"/>
  <c r="R644" i="6" s="1"/>
  <c r="AC644" i="6"/>
  <c r="AD644" i="6" s="1"/>
  <c r="Z628" i="6"/>
  <c r="AA628" i="6" s="1"/>
  <c r="Q628" i="6"/>
  <c r="R628" i="6" s="1"/>
  <c r="T628" i="6"/>
  <c r="U628" i="6" s="1"/>
  <c r="N628" i="6"/>
  <c r="O628" i="6" s="1"/>
  <c r="K628" i="6"/>
  <c r="L628" i="6" s="1"/>
  <c r="AC628" i="6"/>
  <c r="AD628" i="6" s="1"/>
  <c r="T543" i="6"/>
  <c r="U543" i="6" s="1"/>
  <c r="Q543" i="6"/>
  <c r="R543" i="6" s="1"/>
  <c r="Z543" i="6"/>
  <c r="AA543" i="6" s="1"/>
  <c r="N543" i="6"/>
  <c r="O543" i="6" s="1"/>
  <c r="AC543" i="6"/>
  <c r="AD543" i="6" s="1"/>
  <c r="N523" i="6"/>
  <c r="O523" i="6" s="1"/>
  <c r="AC523" i="6"/>
  <c r="AD523" i="6" s="1"/>
  <c r="T523" i="6"/>
  <c r="U523" i="6" s="1"/>
  <c r="Z523" i="6"/>
  <c r="AA523" i="6" s="1"/>
  <c r="Q523" i="6"/>
  <c r="R523" i="6" s="1"/>
  <c r="K523" i="6"/>
  <c r="L523" i="6" s="1"/>
  <c r="Z446" i="6"/>
  <c r="AA446" i="6" s="1"/>
  <c r="AC446" i="6"/>
  <c r="AD446" i="6" s="1"/>
  <c r="T446" i="6"/>
  <c r="U446" i="6" s="1"/>
  <c r="K446" i="6"/>
  <c r="L446" i="6" s="1"/>
  <c r="N446" i="6"/>
  <c r="O446" i="6" s="1"/>
  <c r="Q446" i="6"/>
  <c r="R446" i="6" s="1"/>
  <c r="W706" i="6"/>
  <c r="X706" i="6" s="1"/>
  <c r="AC706" i="6"/>
  <c r="AD706" i="6" s="1"/>
  <c r="T706" i="6"/>
  <c r="U706" i="6" s="1"/>
  <c r="Z706" i="6"/>
  <c r="AA706" i="6" s="1"/>
  <c r="N706" i="6"/>
  <c r="O706" i="6" s="1"/>
  <c r="Q706" i="6"/>
  <c r="R706" i="6" s="1"/>
  <c r="K706" i="6"/>
  <c r="L706" i="6" s="1"/>
  <c r="Q684" i="6"/>
  <c r="R684" i="6" s="1"/>
  <c r="AC684" i="6"/>
  <c r="AD684" i="6" s="1"/>
  <c r="W684" i="6"/>
  <c r="X684" i="6" s="1"/>
  <c r="T684" i="6"/>
  <c r="U684" i="6" s="1"/>
  <c r="Z684" i="6"/>
  <c r="AA684" i="6" s="1"/>
  <c r="N684" i="6"/>
  <c r="O684" i="6" s="1"/>
  <c r="K684" i="6"/>
  <c r="L684" i="6" s="1"/>
  <c r="AC626" i="6"/>
  <c r="AD626" i="6" s="1"/>
  <c r="T626" i="6"/>
  <c r="U626" i="6" s="1"/>
  <c r="Q626" i="6"/>
  <c r="R626" i="6" s="1"/>
  <c r="W626" i="6"/>
  <c r="X626" i="6" s="1"/>
  <c r="Z582" i="6"/>
  <c r="AA582" i="6" s="1"/>
  <c r="W582" i="6"/>
  <c r="X582" i="6" s="1"/>
  <c r="T582" i="6"/>
  <c r="U582" i="6" s="1"/>
  <c r="K582" i="6"/>
  <c r="L582" i="6" s="1"/>
  <c r="AC582" i="6"/>
  <c r="AD582" i="6" s="1"/>
  <c r="N582" i="6"/>
  <c r="O582" i="6" s="1"/>
  <c r="Q582" i="6"/>
  <c r="R582" i="6" s="1"/>
  <c r="W580" i="6"/>
  <c r="X580" i="6" s="1"/>
  <c r="T580" i="6"/>
  <c r="U580" i="6" s="1"/>
  <c r="AC580" i="6"/>
  <c r="AD580" i="6" s="1"/>
  <c r="Q580" i="6"/>
  <c r="R580" i="6" s="1"/>
  <c r="N580" i="6"/>
  <c r="O580" i="6" s="1"/>
  <c r="Z580" i="6"/>
  <c r="AA580" i="6" s="1"/>
  <c r="T542" i="6"/>
  <c r="U542" i="6" s="1"/>
  <c r="AC542" i="6"/>
  <c r="AD542" i="6" s="1"/>
  <c r="Q542" i="6"/>
  <c r="R542" i="6" s="1"/>
  <c r="K542" i="6"/>
  <c r="L542" i="6" s="1"/>
  <c r="W542" i="6"/>
  <c r="X542" i="6" s="1"/>
  <c r="Z542" i="6"/>
  <c r="AA542" i="6" s="1"/>
  <c r="Z531" i="6"/>
  <c r="AA531" i="6" s="1"/>
  <c r="T531" i="6"/>
  <c r="U531" i="6" s="1"/>
  <c r="Q531" i="6"/>
  <c r="R531" i="6" s="1"/>
  <c r="AC531" i="6"/>
  <c r="AD531" i="6" s="1"/>
  <c r="N531" i="6"/>
  <c r="O531" i="6" s="1"/>
  <c r="K531" i="6"/>
  <c r="L531" i="6" s="1"/>
  <c r="W531" i="6"/>
  <c r="X531" i="6" s="1"/>
  <c r="W461" i="6"/>
  <c r="X461" i="6" s="1"/>
  <c r="T461" i="6"/>
  <c r="U461" i="6" s="1"/>
  <c r="K461" i="6"/>
  <c r="L461" i="6" s="1"/>
  <c r="Z461" i="6"/>
  <c r="AA461" i="6" s="1"/>
  <c r="Q461" i="6"/>
  <c r="R461" i="6" s="1"/>
  <c r="N461" i="6"/>
  <c r="O461" i="6" s="1"/>
  <c r="AC461" i="6"/>
  <c r="AD461" i="6" s="1"/>
  <c r="T444" i="6"/>
  <c r="U444" i="6" s="1"/>
  <c r="AC444" i="6"/>
  <c r="AD444" i="6" s="1"/>
  <c r="Z444" i="6"/>
  <c r="AA444" i="6" s="1"/>
  <c r="K444" i="6"/>
  <c r="L444" i="6" s="1"/>
  <c r="W444" i="6"/>
  <c r="X444" i="6" s="1"/>
  <c r="N444" i="6"/>
  <c r="O444" i="6" s="1"/>
  <c r="Q444" i="6"/>
  <c r="R444" i="6" s="1"/>
  <c r="T312" i="6"/>
  <c r="U312" i="6" s="1"/>
  <c r="N312" i="6"/>
  <c r="O312" i="6" s="1"/>
  <c r="W312" i="6"/>
  <c r="X312" i="6" s="1"/>
  <c r="AC312" i="6"/>
  <c r="AD312" i="6" s="1"/>
  <c r="Z312" i="6"/>
  <c r="AA312" i="6" s="1"/>
  <c r="K312" i="6"/>
  <c r="L312" i="6" s="1"/>
  <c r="Q312" i="6"/>
  <c r="R312" i="6" s="1"/>
  <c r="AC704" i="6"/>
  <c r="AD704" i="6" s="1"/>
  <c r="T704" i="6"/>
  <c r="U704" i="6" s="1"/>
  <c r="Z704" i="6"/>
  <c r="AA704" i="6" s="1"/>
  <c r="Q704" i="6"/>
  <c r="R704" i="6" s="1"/>
  <c r="N704" i="6"/>
  <c r="O704" i="6" s="1"/>
  <c r="K704" i="6"/>
  <c r="L704" i="6" s="1"/>
  <c r="AC697" i="6"/>
  <c r="AD697" i="6" s="1"/>
  <c r="N697" i="6"/>
  <c r="O697" i="6" s="1"/>
  <c r="Z697" i="6"/>
  <c r="AA697" i="6" s="1"/>
  <c r="T697" i="6"/>
  <c r="U697" i="6" s="1"/>
  <c r="K697" i="6"/>
  <c r="L697" i="6" s="1"/>
  <c r="Q697" i="6"/>
  <c r="R697" i="6" s="1"/>
  <c r="AC699" i="6"/>
  <c r="AD699" i="6" s="1"/>
  <c r="Q699" i="6"/>
  <c r="R699" i="6" s="1"/>
  <c r="Z699" i="6"/>
  <c r="AA699" i="6" s="1"/>
  <c r="N699" i="6"/>
  <c r="O699" i="6" s="1"/>
  <c r="T699" i="6"/>
  <c r="U699" i="6" s="1"/>
  <c r="K699" i="6"/>
  <c r="L699" i="6" s="1"/>
  <c r="AC690" i="6"/>
  <c r="AD690" i="6" s="1"/>
  <c r="Z690" i="6"/>
  <c r="AA690" i="6" s="1"/>
  <c r="T690" i="6"/>
  <c r="U690" i="6" s="1"/>
  <c r="Q690" i="6"/>
  <c r="R690" i="6" s="1"/>
  <c r="N690" i="6"/>
  <c r="O690" i="6" s="1"/>
  <c r="K690" i="6"/>
  <c r="L690" i="6" s="1"/>
  <c r="AC670" i="6"/>
  <c r="AD670" i="6" s="1"/>
  <c r="N670" i="6"/>
  <c r="O670" i="6" s="1"/>
  <c r="T670" i="6"/>
  <c r="U670" i="6" s="1"/>
  <c r="Q670" i="6"/>
  <c r="R670" i="6" s="1"/>
  <c r="AC593" i="6"/>
  <c r="AD593" i="6" s="1"/>
  <c r="Q593" i="6"/>
  <c r="R593" i="6" s="1"/>
  <c r="Z593" i="6"/>
  <c r="AA593" i="6" s="1"/>
  <c r="N593" i="6"/>
  <c r="O593" i="6" s="1"/>
  <c r="K593" i="6"/>
  <c r="L593" i="6" s="1"/>
  <c r="AC607" i="6"/>
  <c r="AD607" i="6" s="1"/>
  <c r="W607" i="6"/>
  <c r="X607" i="6" s="1"/>
  <c r="Z607" i="6"/>
  <c r="AA607" i="6" s="1"/>
  <c r="K607" i="6"/>
  <c r="L607" i="6" s="1"/>
  <c r="Q607" i="6"/>
  <c r="R607" i="6" s="1"/>
  <c r="N607" i="6"/>
  <c r="O607" i="6" s="1"/>
  <c r="T607" i="6"/>
  <c r="U607" i="6" s="1"/>
  <c r="AC609" i="6"/>
  <c r="AD609" i="6" s="1"/>
  <c r="Z609" i="6"/>
  <c r="AA609" i="6" s="1"/>
  <c r="K609" i="6"/>
  <c r="L609" i="6" s="1"/>
  <c r="T609" i="6"/>
  <c r="U609" i="6" s="1"/>
  <c r="N609" i="6"/>
  <c r="O609" i="6" s="1"/>
  <c r="Q609" i="6"/>
  <c r="R609" i="6" s="1"/>
  <c r="AC604" i="6"/>
  <c r="AD604" i="6" s="1"/>
  <c r="N604" i="6"/>
  <c r="O604" i="6" s="1"/>
  <c r="T604" i="6"/>
  <c r="U604" i="6" s="1"/>
  <c r="K604" i="6"/>
  <c r="L604" i="6" s="1"/>
  <c r="Q604" i="6"/>
  <c r="R604" i="6" s="1"/>
  <c r="Z604" i="6"/>
  <c r="AA604" i="6" s="1"/>
  <c r="W584" i="6"/>
  <c r="X584" i="6" s="1"/>
  <c r="AC584" i="6"/>
  <c r="AD584" i="6" s="1"/>
  <c r="N584" i="6"/>
  <c r="O584" i="6" s="1"/>
  <c r="K584" i="6"/>
  <c r="L584" i="6" s="1"/>
  <c r="Q584" i="6"/>
  <c r="R584" i="6" s="1"/>
  <c r="T584" i="6"/>
  <c r="U584" i="6" s="1"/>
  <c r="Z584" i="6"/>
  <c r="AA584" i="6" s="1"/>
  <c r="AC627" i="6"/>
  <c r="AD627" i="6" s="1"/>
  <c r="T627" i="6"/>
  <c r="U627" i="6" s="1"/>
  <c r="Z627" i="6"/>
  <c r="AA627" i="6" s="1"/>
  <c r="K627" i="6"/>
  <c r="L627" i="6" s="1"/>
  <c r="N627" i="6"/>
  <c r="O627" i="6" s="1"/>
  <c r="Q627" i="6"/>
  <c r="R627" i="6" s="1"/>
  <c r="AC653" i="6"/>
  <c r="AD653" i="6" s="1"/>
  <c r="T653" i="6"/>
  <c r="U653" i="6" s="1"/>
  <c r="Q653" i="6"/>
  <c r="R653" i="6" s="1"/>
  <c r="K653" i="6"/>
  <c r="L653" i="6" s="1"/>
  <c r="Z653" i="6"/>
  <c r="AA653" i="6" s="1"/>
  <c r="N653" i="6"/>
  <c r="O653" i="6" s="1"/>
  <c r="AC652" i="6"/>
  <c r="AD652" i="6" s="1"/>
  <c r="N652" i="6"/>
  <c r="O652" i="6" s="1"/>
  <c r="T652" i="6"/>
  <c r="U652" i="6" s="1"/>
  <c r="Z652" i="6"/>
  <c r="AA652" i="6" s="1"/>
  <c r="Q652" i="6"/>
  <c r="R652" i="6" s="1"/>
  <c r="K652" i="6"/>
  <c r="L652" i="6" s="1"/>
  <c r="AC570" i="6"/>
  <c r="AD570" i="6" s="1"/>
  <c r="W570" i="6"/>
  <c r="X570" i="6" s="1"/>
  <c r="Z570" i="6"/>
  <c r="AA570" i="6" s="1"/>
  <c r="K570" i="6"/>
  <c r="L570" i="6" s="1"/>
  <c r="N570" i="6"/>
  <c r="O570" i="6" s="1"/>
  <c r="Q570" i="6"/>
  <c r="R570" i="6" s="1"/>
  <c r="T570" i="6"/>
  <c r="U570" i="6" s="1"/>
  <c r="W541" i="6"/>
  <c r="X541" i="6" s="1"/>
  <c r="AC541" i="6"/>
  <c r="AD541" i="6" s="1"/>
  <c r="Q541" i="6"/>
  <c r="R541" i="6" s="1"/>
  <c r="T541" i="6"/>
  <c r="U541" i="6" s="1"/>
  <c r="Z541" i="6"/>
  <c r="AA541" i="6" s="1"/>
  <c r="N541" i="6"/>
  <c r="O541" i="6" s="1"/>
  <c r="K541" i="6"/>
  <c r="L541" i="6" s="1"/>
  <c r="AC552" i="6"/>
  <c r="AD552" i="6" s="1"/>
  <c r="Z552" i="6"/>
  <c r="AA552" i="6" s="1"/>
  <c r="N552" i="6"/>
  <c r="O552" i="6" s="1"/>
  <c r="T552" i="6"/>
  <c r="U552" i="6" s="1"/>
  <c r="Q552" i="6"/>
  <c r="R552" i="6" s="1"/>
  <c r="K552" i="6"/>
  <c r="L552" i="6" s="1"/>
  <c r="AC533" i="6"/>
  <c r="AD533" i="6" s="1"/>
  <c r="N533" i="6"/>
  <c r="O533" i="6" s="1"/>
  <c r="Z533" i="6"/>
  <c r="AA533" i="6" s="1"/>
  <c r="T533" i="6"/>
  <c r="U533" i="6" s="1"/>
  <c r="K533" i="6"/>
  <c r="L533" i="6" s="1"/>
  <c r="W503" i="6"/>
  <c r="X503" i="6" s="1"/>
  <c r="AC503" i="6"/>
  <c r="AD503" i="6" s="1"/>
  <c r="Q503" i="6"/>
  <c r="R503" i="6" s="1"/>
  <c r="T503" i="6"/>
  <c r="U503" i="6" s="1"/>
  <c r="N503" i="6"/>
  <c r="O503" i="6" s="1"/>
  <c r="Z503" i="6"/>
  <c r="AA503" i="6" s="1"/>
  <c r="K503" i="6"/>
  <c r="L503" i="6" s="1"/>
  <c r="AC516" i="6"/>
  <c r="AD516" i="6" s="1"/>
  <c r="Q516" i="6"/>
  <c r="R516" i="6" s="1"/>
  <c r="K516" i="6"/>
  <c r="L516" i="6" s="1"/>
  <c r="N516" i="6"/>
  <c r="O516" i="6" s="1"/>
  <c r="Z516" i="6"/>
  <c r="AA516" i="6" s="1"/>
  <c r="T516" i="6"/>
  <c r="U516" i="6" s="1"/>
  <c r="AC493" i="6"/>
  <c r="AD493" i="6" s="1"/>
  <c r="Z493" i="6"/>
  <c r="AA493" i="6" s="1"/>
  <c r="Q493" i="6"/>
  <c r="R493" i="6" s="1"/>
  <c r="N493" i="6"/>
  <c r="O493" i="6" s="1"/>
  <c r="K493" i="6"/>
  <c r="L493" i="6" s="1"/>
  <c r="T493" i="6"/>
  <c r="U493" i="6" s="1"/>
  <c r="AC433" i="6"/>
  <c r="AD433" i="6" s="1"/>
  <c r="N433" i="6"/>
  <c r="O433" i="6" s="1"/>
  <c r="Z433" i="6"/>
  <c r="AA433" i="6" s="1"/>
  <c r="Q433" i="6"/>
  <c r="R433" i="6" s="1"/>
  <c r="W433" i="6"/>
  <c r="X433" i="6" s="1"/>
  <c r="K433" i="6"/>
  <c r="L433" i="6" s="1"/>
  <c r="AC398" i="6"/>
  <c r="AD398" i="6" s="1"/>
  <c r="Z398" i="6"/>
  <c r="AA398" i="6" s="1"/>
  <c r="K398" i="6"/>
  <c r="L398" i="6" s="1"/>
  <c r="Q398" i="6"/>
  <c r="R398" i="6" s="1"/>
  <c r="T398" i="6"/>
  <c r="U398" i="6" s="1"/>
  <c r="AC455" i="6"/>
  <c r="AD455" i="6" s="1"/>
  <c r="W455" i="6"/>
  <c r="X455" i="6" s="1"/>
  <c r="T455" i="6"/>
  <c r="U455" i="6" s="1"/>
  <c r="Z455" i="6"/>
  <c r="AA455" i="6" s="1"/>
  <c r="Q455" i="6"/>
  <c r="R455" i="6" s="1"/>
  <c r="N455" i="6"/>
  <c r="O455" i="6" s="1"/>
  <c r="K455" i="6"/>
  <c r="L455" i="6" s="1"/>
  <c r="AC453" i="6"/>
  <c r="AD453" i="6" s="1"/>
  <c r="Q453" i="6"/>
  <c r="R453" i="6" s="1"/>
  <c r="T453" i="6"/>
  <c r="U453" i="6" s="1"/>
  <c r="Z453" i="6"/>
  <c r="AA453" i="6" s="1"/>
  <c r="AC456" i="6"/>
  <c r="AD456" i="6" s="1"/>
  <c r="T456" i="6"/>
  <c r="U456" i="6" s="1"/>
  <c r="K456" i="6"/>
  <c r="L456" i="6" s="1"/>
  <c r="Z456" i="6"/>
  <c r="AA456" i="6" s="1"/>
  <c r="N456" i="6"/>
  <c r="O456" i="6" s="1"/>
  <c r="Q456" i="6"/>
  <c r="R456" i="6" s="1"/>
  <c r="AC474" i="6"/>
  <c r="AD474" i="6" s="1"/>
  <c r="W474" i="6"/>
  <c r="X474" i="6" s="1"/>
  <c r="Z474" i="6"/>
  <c r="AA474" i="6" s="1"/>
  <c r="K474" i="6"/>
  <c r="L474" i="6" s="1"/>
  <c r="Q474" i="6"/>
  <c r="R474" i="6" s="1"/>
  <c r="N474" i="6"/>
  <c r="O474" i="6" s="1"/>
  <c r="T474" i="6"/>
  <c r="U474" i="6" s="1"/>
  <c r="AC424" i="6"/>
  <c r="AD424" i="6" s="1"/>
  <c r="Q424" i="6"/>
  <c r="R424" i="6" s="1"/>
  <c r="N424" i="6"/>
  <c r="O424" i="6" s="1"/>
  <c r="Z424" i="6"/>
  <c r="AA424" i="6" s="1"/>
  <c r="AC457" i="6"/>
  <c r="AD457" i="6" s="1"/>
  <c r="Z457" i="6"/>
  <c r="AA457" i="6" s="1"/>
  <c r="T457" i="6"/>
  <c r="U457" i="6" s="1"/>
  <c r="K457" i="6"/>
  <c r="L457" i="6" s="1"/>
  <c r="N457" i="6"/>
  <c r="O457" i="6" s="1"/>
  <c r="AC222" i="6"/>
  <c r="AD222" i="6" s="1"/>
  <c r="N222" i="6"/>
  <c r="O222" i="6" s="1"/>
  <c r="T222" i="6"/>
  <c r="U222" i="6" s="1"/>
  <c r="K222" i="6"/>
  <c r="L222" i="6" s="1"/>
  <c r="Z222" i="6"/>
  <c r="AA222" i="6" s="1"/>
  <c r="Q222" i="6"/>
  <c r="R222" i="6" s="1"/>
  <c r="AC240" i="6"/>
  <c r="AD240" i="6" s="1"/>
  <c r="Z240" i="6"/>
  <c r="AA240" i="6" s="1"/>
  <c r="Q240" i="6"/>
  <c r="R240" i="6" s="1"/>
  <c r="T240" i="6"/>
  <c r="U240" i="6" s="1"/>
  <c r="N240" i="6"/>
  <c r="O240" i="6" s="1"/>
  <c r="K240" i="6"/>
  <c r="L240" i="6" s="1"/>
  <c r="AC283" i="6"/>
  <c r="AD283" i="6" s="1"/>
  <c r="W283" i="6"/>
  <c r="X283" i="6" s="1"/>
  <c r="K283" i="6"/>
  <c r="L283" i="6" s="1"/>
  <c r="Z283" i="6"/>
  <c r="AA283" i="6" s="1"/>
  <c r="T283" i="6"/>
  <c r="U283" i="6" s="1"/>
  <c r="N283" i="6"/>
  <c r="O283" i="6" s="1"/>
  <c r="Q283" i="6"/>
  <c r="R283" i="6" s="1"/>
  <c r="AC333" i="6"/>
  <c r="AD333" i="6" s="1"/>
  <c r="Z333" i="6"/>
  <c r="AA333" i="6" s="1"/>
  <c r="N333" i="6"/>
  <c r="O333" i="6" s="1"/>
  <c r="T333" i="6"/>
  <c r="U333" i="6" s="1"/>
  <c r="Q333" i="6"/>
  <c r="R333" i="6" s="1"/>
  <c r="K333" i="6"/>
  <c r="L333" i="6" s="1"/>
  <c r="AC378" i="6"/>
  <c r="AD378" i="6" s="1"/>
  <c r="Z378" i="6"/>
  <c r="AA378" i="6" s="1"/>
  <c r="N378" i="6"/>
  <c r="O378" i="6" s="1"/>
  <c r="K378" i="6"/>
  <c r="L378" i="6" s="1"/>
  <c r="Q378" i="6"/>
  <c r="R378" i="6" s="1"/>
  <c r="T378" i="6"/>
  <c r="U378" i="6" s="1"/>
  <c r="AC238" i="6"/>
  <c r="AD238" i="6" s="1"/>
  <c r="Z238" i="6"/>
  <c r="AA238" i="6" s="1"/>
  <c r="T238" i="6"/>
  <c r="U238" i="6" s="1"/>
  <c r="K238" i="6"/>
  <c r="L238" i="6" s="1"/>
  <c r="Q238" i="6"/>
  <c r="R238" i="6" s="1"/>
  <c r="AC253" i="6"/>
  <c r="AD253" i="6" s="1"/>
  <c r="T253" i="6"/>
  <c r="U253" i="6" s="1"/>
  <c r="Z253" i="6"/>
  <c r="AA253" i="6" s="1"/>
  <c r="N253" i="6"/>
  <c r="O253" i="6" s="1"/>
  <c r="Q253" i="6"/>
  <c r="R253" i="6" s="1"/>
  <c r="K253" i="6"/>
  <c r="L253" i="6" s="1"/>
  <c r="W376" i="6"/>
  <c r="X376" i="6" s="1"/>
  <c r="AC376" i="6"/>
  <c r="AD376" i="6" s="1"/>
  <c r="T376" i="6"/>
  <c r="U376" i="6" s="1"/>
  <c r="K376" i="6"/>
  <c r="L376" i="6" s="1"/>
  <c r="Z376" i="6"/>
  <c r="AA376" i="6" s="1"/>
  <c r="N376" i="6"/>
  <c r="O376" i="6" s="1"/>
  <c r="AC365" i="6"/>
  <c r="AD365" i="6" s="1"/>
  <c r="Q365" i="6"/>
  <c r="R365" i="6" s="1"/>
  <c r="Z365" i="6"/>
  <c r="AA365" i="6" s="1"/>
  <c r="T365" i="6"/>
  <c r="U365" i="6" s="1"/>
  <c r="N365" i="6"/>
  <c r="O365" i="6" s="1"/>
  <c r="K365" i="6"/>
  <c r="L365" i="6" s="1"/>
  <c r="N453" i="6"/>
  <c r="O453" i="6" s="1"/>
  <c r="Z445" i="6"/>
  <c r="AA445" i="6" s="1"/>
  <c r="T445" i="6"/>
  <c r="U445" i="6" s="1"/>
  <c r="AC445" i="6"/>
  <c r="AD445" i="6" s="1"/>
  <c r="K445" i="6"/>
  <c r="L445" i="6" s="1"/>
  <c r="N445" i="6"/>
  <c r="O445" i="6" s="1"/>
  <c r="W445" i="6"/>
  <c r="X445" i="6" s="1"/>
  <c r="Q445" i="6"/>
  <c r="R445" i="6" s="1"/>
  <c r="Z619" i="6"/>
  <c r="AA619" i="6" s="1"/>
  <c r="K619" i="6"/>
  <c r="L619" i="6" s="1"/>
  <c r="T619" i="6"/>
  <c r="U619" i="6" s="1"/>
  <c r="AC619" i="6"/>
  <c r="AD619" i="6" s="1"/>
  <c r="N619" i="6"/>
  <c r="O619" i="6" s="1"/>
  <c r="Q619" i="6"/>
  <c r="R619" i="6" s="1"/>
  <c r="K525" i="6"/>
  <c r="L525" i="6" s="1"/>
  <c r="AC525" i="6"/>
  <c r="AD525" i="6" s="1"/>
  <c r="N525" i="6"/>
  <c r="O525" i="6" s="1"/>
  <c r="Q525" i="6"/>
  <c r="R525" i="6" s="1"/>
  <c r="T525" i="6"/>
  <c r="U525" i="6" s="1"/>
  <c r="Z525" i="6"/>
  <c r="AA525" i="6" s="1"/>
  <c r="AC470" i="6"/>
  <c r="AD470" i="6" s="1"/>
  <c r="Q470" i="6"/>
  <c r="R470" i="6" s="1"/>
  <c r="N470" i="6"/>
  <c r="O470" i="6" s="1"/>
  <c r="T470" i="6"/>
  <c r="U470" i="6" s="1"/>
  <c r="Z470" i="6"/>
  <c r="AA470" i="6" s="1"/>
  <c r="K470" i="6"/>
  <c r="L470" i="6" s="1"/>
  <c r="AC440" i="6"/>
  <c r="AD440" i="6" s="1"/>
  <c r="Z440" i="6"/>
  <c r="AA440" i="6" s="1"/>
  <c r="N440" i="6"/>
  <c r="O440" i="6" s="1"/>
  <c r="K440" i="6"/>
  <c r="L440" i="6" s="1"/>
  <c r="T440" i="6"/>
  <c r="U440" i="6" s="1"/>
  <c r="Q440" i="6"/>
  <c r="R440" i="6" s="1"/>
  <c r="Z406" i="6"/>
  <c r="AA406" i="6" s="1"/>
  <c r="W406" i="6"/>
  <c r="X406" i="6" s="1"/>
  <c r="AC406" i="6"/>
  <c r="AD406" i="6" s="1"/>
  <c r="Q406" i="6"/>
  <c r="R406" i="6" s="1"/>
  <c r="N406" i="6"/>
  <c r="O406" i="6" s="1"/>
  <c r="K406" i="6"/>
  <c r="L406" i="6" s="1"/>
  <c r="Z480" i="6"/>
  <c r="AA480" i="6" s="1"/>
  <c r="AC480" i="6"/>
  <c r="AD480" i="6" s="1"/>
  <c r="Q480" i="6"/>
  <c r="R480" i="6" s="1"/>
  <c r="N480" i="6"/>
  <c r="O480" i="6" s="1"/>
  <c r="T472" i="6"/>
  <c r="U472" i="6" s="1"/>
  <c r="Q472" i="6"/>
  <c r="R472" i="6" s="1"/>
  <c r="AC472" i="6"/>
  <c r="AD472" i="6" s="1"/>
  <c r="Z472" i="6"/>
  <c r="AA472" i="6" s="1"/>
  <c r="K472" i="6"/>
  <c r="L472" i="6" s="1"/>
  <c r="N472" i="6"/>
  <c r="O472" i="6" s="1"/>
  <c r="AC217" i="6"/>
  <c r="AD217" i="6" s="1"/>
  <c r="N217" i="6"/>
  <c r="O217" i="6" s="1"/>
  <c r="Z217" i="6"/>
  <c r="AA217" i="6" s="1"/>
  <c r="Q217" i="6"/>
  <c r="R217" i="6" s="1"/>
  <c r="K217" i="6"/>
  <c r="L217" i="6" s="1"/>
  <c r="T217" i="6"/>
  <c r="U217" i="6" s="1"/>
  <c r="N183" i="6"/>
  <c r="O183" i="6" s="1"/>
  <c r="T183" i="6"/>
  <c r="U183" i="6" s="1"/>
  <c r="AC183" i="6"/>
  <c r="AD183" i="6" s="1"/>
  <c r="Z183" i="6"/>
  <c r="AA183" i="6" s="1"/>
  <c r="Q183" i="6"/>
  <c r="R183" i="6" s="1"/>
  <c r="AC330" i="6"/>
  <c r="AD330" i="6" s="1"/>
  <c r="Q330" i="6"/>
  <c r="R330" i="6" s="1"/>
  <c r="T330" i="6"/>
  <c r="U330" i="6" s="1"/>
  <c r="Z330" i="6"/>
  <c r="AA330" i="6" s="1"/>
  <c r="K330" i="6"/>
  <c r="L330" i="6" s="1"/>
  <c r="N330" i="6"/>
  <c r="O330" i="6" s="1"/>
  <c r="W257" i="6"/>
  <c r="X257" i="6" s="1"/>
  <c r="Q257" i="6"/>
  <c r="R257" i="6" s="1"/>
  <c r="K257" i="6"/>
  <c r="L257" i="6" s="1"/>
  <c r="Z257" i="6"/>
  <c r="AA257" i="6" s="1"/>
  <c r="N257" i="6"/>
  <c r="O257" i="6" s="1"/>
  <c r="AC257" i="6"/>
  <c r="AD257" i="6" s="1"/>
  <c r="Z354" i="6"/>
  <c r="AA354" i="6" s="1"/>
  <c r="AC354" i="6"/>
  <c r="AD354" i="6" s="1"/>
  <c r="Q354" i="6"/>
  <c r="R354" i="6" s="1"/>
  <c r="K354" i="6"/>
  <c r="L354" i="6" s="1"/>
  <c r="T354" i="6"/>
  <c r="U354" i="6" s="1"/>
  <c r="N354" i="6"/>
  <c r="O354" i="6" s="1"/>
  <c r="T231" i="6"/>
  <c r="U231" i="6" s="1"/>
  <c r="W231" i="6"/>
  <c r="X231" i="6" s="1"/>
  <c r="N231" i="6"/>
  <c r="O231" i="6" s="1"/>
  <c r="Z231" i="6"/>
  <c r="AA231" i="6" s="1"/>
  <c r="AC231" i="6"/>
  <c r="AD231" i="6" s="1"/>
  <c r="K231" i="6"/>
  <c r="L231" i="6" s="1"/>
  <c r="Z307" i="6"/>
  <c r="AA307" i="6" s="1"/>
  <c r="T307" i="6"/>
  <c r="U307" i="6" s="1"/>
  <c r="AC307" i="6"/>
  <c r="AD307" i="6" s="1"/>
  <c r="Q307" i="6"/>
  <c r="R307" i="6" s="1"/>
  <c r="N307" i="6"/>
  <c r="O307" i="6" s="1"/>
  <c r="K307" i="6"/>
  <c r="L307" i="6" s="1"/>
  <c r="Z379" i="6"/>
  <c r="AA379" i="6" s="1"/>
  <c r="Q379" i="6"/>
  <c r="R379" i="6" s="1"/>
  <c r="AC379" i="6"/>
  <c r="AD379" i="6" s="1"/>
  <c r="N379" i="6"/>
  <c r="O379" i="6" s="1"/>
  <c r="T379" i="6"/>
  <c r="U379" i="6" s="1"/>
  <c r="K379" i="6"/>
  <c r="L379" i="6" s="1"/>
  <c r="Q182" i="6"/>
  <c r="R182" i="6" s="1"/>
  <c r="Z182" i="6"/>
  <c r="AA182" i="6" s="1"/>
  <c r="T182" i="6"/>
  <c r="U182" i="6" s="1"/>
  <c r="K182" i="6"/>
  <c r="L182" i="6" s="1"/>
  <c r="N182" i="6"/>
  <c r="O182" i="6" s="1"/>
  <c r="AC182" i="6"/>
  <c r="AD182" i="6" s="1"/>
  <c r="AC352" i="6"/>
  <c r="AD352" i="6" s="1"/>
  <c r="Z352" i="6"/>
  <c r="AA352" i="6" s="1"/>
  <c r="K352" i="6"/>
  <c r="L352" i="6" s="1"/>
  <c r="T352" i="6"/>
  <c r="U352" i="6" s="1"/>
  <c r="N352" i="6"/>
  <c r="O352" i="6" s="1"/>
  <c r="Q352" i="6"/>
  <c r="R352" i="6" s="1"/>
  <c r="Z264" i="6"/>
  <c r="AA264" i="6" s="1"/>
  <c r="AC264" i="6"/>
  <c r="AD264" i="6" s="1"/>
  <c r="K264" i="6"/>
  <c r="L264" i="6" s="1"/>
  <c r="N264" i="6"/>
  <c r="O264" i="6" s="1"/>
  <c r="T264" i="6"/>
  <c r="U264" i="6" s="1"/>
  <c r="Q264" i="6"/>
  <c r="R264" i="6" s="1"/>
  <c r="T369" i="6"/>
  <c r="U369" i="6" s="1"/>
  <c r="Q369" i="6"/>
  <c r="R369" i="6" s="1"/>
  <c r="Z369" i="6"/>
  <c r="AA369" i="6" s="1"/>
  <c r="N369" i="6"/>
  <c r="O369" i="6" s="1"/>
  <c r="AC369" i="6"/>
  <c r="AD369" i="6" s="1"/>
  <c r="AC205" i="6"/>
  <c r="AD205" i="6" s="1"/>
  <c r="Z205" i="6"/>
  <c r="AA205" i="6" s="1"/>
  <c r="T205" i="6"/>
  <c r="U205" i="6" s="1"/>
  <c r="K205" i="6"/>
  <c r="L205" i="6" s="1"/>
  <c r="N205" i="6"/>
  <c r="O205" i="6" s="1"/>
  <c r="N282" i="6"/>
  <c r="O282" i="6" s="1"/>
  <c r="Z282" i="6"/>
  <c r="AA282" i="6" s="1"/>
  <c r="T282" i="6"/>
  <c r="U282" i="6" s="1"/>
  <c r="AC282" i="6"/>
  <c r="AD282" i="6" s="1"/>
  <c r="Q282" i="6"/>
  <c r="R282" i="6" s="1"/>
  <c r="K282" i="6"/>
  <c r="L282" i="6" s="1"/>
  <c r="Q380" i="6"/>
  <c r="R380" i="6" s="1"/>
  <c r="W380" i="6"/>
  <c r="X380" i="6" s="1"/>
  <c r="AC380" i="6"/>
  <c r="AD380" i="6" s="1"/>
  <c r="N380" i="6"/>
  <c r="O380" i="6" s="1"/>
  <c r="K380" i="6"/>
  <c r="L380" i="6" s="1"/>
  <c r="T380" i="6"/>
  <c r="U380" i="6" s="1"/>
  <c r="Z380" i="6"/>
  <c r="AA380" i="6" s="1"/>
  <c r="K220" i="6"/>
  <c r="L220" i="6" s="1"/>
  <c r="T220" i="6"/>
  <c r="U220" i="6" s="1"/>
  <c r="Q220" i="6"/>
  <c r="R220" i="6" s="1"/>
  <c r="Z220" i="6"/>
  <c r="AA220" i="6" s="1"/>
  <c r="AC220" i="6"/>
  <c r="AD220" i="6" s="1"/>
  <c r="Z295" i="6"/>
  <c r="AA295" i="6" s="1"/>
  <c r="AC295" i="6"/>
  <c r="AD295" i="6" s="1"/>
  <c r="Q295" i="6"/>
  <c r="R295" i="6" s="1"/>
  <c r="N295" i="6"/>
  <c r="O295" i="6" s="1"/>
  <c r="T295" i="6"/>
  <c r="U295" i="6" s="1"/>
  <c r="K295" i="6"/>
  <c r="L295" i="6" s="1"/>
  <c r="T279" i="6"/>
  <c r="U279" i="6" s="1"/>
  <c r="Q279" i="6"/>
  <c r="R279" i="6" s="1"/>
  <c r="Z279" i="6"/>
  <c r="AA279" i="6" s="1"/>
  <c r="AC279" i="6"/>
  <c r="AD279" i="6" s="1"/>
  <c r="K279" i="6"/>
  <c r="L279" i="6" s="1"/>
  <c r="Z159" i="6"/>
  <c r="AA159" i="6" s="1"/>
  <c r="K159" i="6"/>
  <c r="L159" i="6" s="1"/>
  <c r="T159" i="6"/>
  <c r="U159" i="6" s="1"/>
  <c r="AC159" i="6"/>
  <c r="AD159" i="6" s="1"/>
  <c r="Q159" i="6"/>
  <c r="R159" i="6" s="1"/>
  <c r="N159" i="6"/>
  <c r="O159" i="6" s="1"/>
  <c r="AC171" i="6"/>
  <c r="AD171" i="6" s="1"/>
  <c r="Q171" i="6"/>
  <c r="R171" i="6" s="1"/>
  <c r="K171" i="6"/>
  <c r="L171" i="6" s="1"/>
  <c r="T171" i="6"/>
  <c r="U171" i="6" s="1"/>
  <c r="Z171" i="6"/>
  <c r="AA171" i="6" s="1"/>
  <c r="N171" i="6"/>
  <c r="O171" i="6" s="1"/>
  <c r="Z122" i="6"/>
  <c r="AA122" i="6" s="1"/>
  <c r="T122" i="6"/>
  <c r="U122" i="6" s="1"/>
  <c r="AC122" i="6"/>
  <c r="AD122" i="6" s="1"/>
  <c r="K122" i="6"/>
  <c r="L122" i="6" s="1"/>
  <c r="N122" i="6"/>
  <c r="O122" i="6" s="1"/>
  <c r="Q122" i="6"/>
  <c r="R122" i="6" s="1"/>
  <c r="AC137" i="6"/>
  <c r="AD137" i="6" s="1"/>
  <c r="Z137" i="6"/>
  <c r="AA137" i="6" s="1"/>
  <c r="K137" i="6"/>
  <c r="L137" i="6" s="1"/>
  <c r="T137" i="6"/>
  <c r="U137" i="6" s="1"/>
  <c r="Q137" i="6"/>
  <c r="R137" i="6" s="1"/>
  <c r="N137" i="6"/>
  <c r="O137" i="6" s="1"/>
  <c r="W135" i="6"/>
  <c r="X135" i="6" s="1"/>
  <c r="Z135" i="6"/>
  <c r="AA135" i="6" s="1"/>
  <c r="AC135" i="6"/>
  <c r="AD135" i="6" s="1"/>
  <c r="Q135" i="6"/>
  <c r="R135" i="6" s="1"/>
  <c r="K135" i="6"/>
  <c r="L135" i="6" s="1"/>
  <c r="N135" i="6"/>
  <c r="O135" i="6" s="1"/>
  <c r="T135" i="6"/>
  <c r="U135" i="6" s="1"/>
  <c r="K626" i="6"/>
  <c r="L626" i="6" s="1"/>
  <c r="K580" i="6"/>
  <c r="L580" i="6" s="1"/>
  <c r="N542" i="6"/>
  <c r="O542" i="6" s="1"/>
  <c r="N398" i="6"/>
  <c r="O398" i="6" s="1"/>
  <c r="Q688" i="6"/>
  <c r="R688" i="6" s="1"/>
  <c r="N688" i="6"/>
  <c r="O688" i="6" s="1"/>
  <c r="K688" i="6"/>
  <c r="L688" i="6" s="1"/>
  <c r="Z688" i="6"/>
  <c r="AA688" i="6" s="1"/>
  <c r="AC688" i="6"/>
  <c r="AD688" i="6" s="1"/>
  <c r="T688" i="6"/>
  <c r="U688" i="6" s="1"/>
  <c r="Q630" i="6"/>
  <c r="R630" i="6" s="1"/>
  <c r="AC630" i="6"/>
  <c r="AD630" i="6" s="1"/>
  <c r="T630" i="6"/>
  <c r="U630" i="6" s="1"/>
  <c r="Z630" i="6"/>
  <c r="AA630" i="6" s="1"/>
  <c r="N630" i="6"/>
  <c r="O630" i="6" s="1"/>
  <c r="K630" i="6"/>
  <c r="L630" i="6" s="1"/>
  <c r="AC532" i="6"/>
  <c r="AD532" i="6" s="1"/>
  <c r="K532" i="6"/>
  <c r="L532" i="6" s="1"/>
  <c r="Z532" i="6"/>
  <c r="AA532" i="6" s="1"/>
  <c r="T532" i="6"/>
  <c r="U532" i="6" s="1"/>
  <c r="N532" i="6"/>
  <c r="O532" i="6" s="1"/>
  <c r="T462" i="6"/>
  <c r="U462" i="6" s="1"/>
  <c r="AC462" i="6"/>
  <c r="AD462" i="6" s="1"/>
  <c r="K462" i="6"/>
  <c r="L462" i="6" s="1"/>
  <c r="Q462" i="6"/>
  <c r="R462" i="6" s="1"/>
  <c r="Z462" i="6"/>
  <c r="AA462" i="6" s="1"/>
  <c r="T702" i="6"/>
  <c r="U702" i="6" s="1"/>
  <c r="N702" i="6"/>
  <c r="O702" i="6" s="1"/>
  <c r="Z702" i="6"/>
  <c r="AA702" i="6" s="1"/>
  <c r="AC702" i="6"/>
  <c r="AD702" i="6" s="1"/>
  <c r="K702" i="6"/>
  <c r="L702" i="6" s="1"/>
  <c r="Q702" i="6"/>
  <c r="R702" i="6" s="1"/>
  <c r="W702" i="6"/>
  <c r="X702" i="6" s="1"/>
  <c r="T612" i="6"/>
  <c r="U612" i="6" s="1"/>
  <c r="K612" i="6"/>
  <c r="L612" i="6" s="1"/>
  <c r="Z612" i="6"/>
  <c r="AA612" i="6" s="1"/>
  <c r="N612" i="6"/>
  <c r="O612" i="6" s="1"/>
  <c r="W612" i="6"/>
  <c r="X612" i="6" s="1"/>
  <c r="Q612" i="6"/>
  <c r="R612" i="6" s="1"/>
  <c r="AC524" i="6"/>
  <c r="AD524" i="6" s="1"/>
  <c r="T524" i="6"/>
  <c r="U524" i="6" s="1"/>
  <c r="Q524" i="6"/>
  <c r="R524" i="6" s="1"/>
  <c r="K524" i="6"/>
  <c r="L524" i="6" s="1"/>
  <c r="W524" i="6"/>
  <c r="X524" i="6" s="1"/>
  <c r="T477" i="6"/>
  <c r="U477" i="6" s="1"/>
  <c r="Z477" i="6"/>
  <c r="AA477" i="6" s="1"/>
  <c r="AC477" i="6"/>
  <c r="AD477" i="6" s="1"/>
  <c r="W477" i="6"/>
  <c r="X477" i="6" s="1"/>
  <c r="Q477" i="6"/>
  <c r="R477" i="6" s="1"/>
  <c r="K477" i="6"/>
  <c r="L477" i="6" s="1"/>
  <c r="T394" i="6"/>
  <c r="U394" i="6" s="1"/>
  <c r="AC394" i="6"/>
  <c r="AD394" i="6" s="1"/>
  <c r="N394" i="6"/>
  <c r="O394" i="6" s="1"/>
  <c r="Z394" i="6"/>
  <c r="AA394" i="6" s="1"/>
  <c r="W394" i="6"/>
  <c r="X394" i="6" s="1"/>
  <c r="Q394" i="6"/>
  <c r="R394" i="6" s="1"/>
  <c r="K337" i="6"/>
  <c r="L337" i="6" s="1"/>
  <c r="Z337" i="6"/>
  <c r="AA337" i="6" s="1"/>
  <c r="W337" i="6"/>
  <c r="X337" i="6" s="1"/>
  <c r="T337" i="6"/>
  <c r="U337" i="6" s="1"/>
  <c r="AC337" i="6"/>
  <c r="AD337" i="6" s="1"/>
  <c r="Q337" i="6"/>
  <c r="R337" i="6" s="1"/>
  <c r="N337" i="6"/>
  <c r="O337" i="6" s="1"/>
  <c r="K360" i="6"/>
  <c r="L360" i="6" s="1"/>
  <c r="T360" i="6"/>
  <c r="U360" i="6" s="1"/>
  <c r="W360" i="6"/>
  <c r="X360" i="6" s="1"/>
  <c r="AC360" i="6"/>
  <c r="AD360" i="6" s="1"/>
  <c r="N360" i="6"/>
  <c r="O360" i="6" s="1"/>
  <c r="Z360" i="6"/>
  <c r="AA360" i="6" s="1"/>
  <c r="K234" i="6"/>
  <c r="L234" i="6" s="1"/>
  <c r="T234" i="6"/>
  <c r="U234" i="6" s="1"/>
  <c r="Z234" i="6"/>
  <c r="AA234" i="6" s="1"/>
  <c r="W234" i="6"/>
  <c r="X234" i="6" s="1"/>
  <c r="Q234" i="6"/>
  <c r="R234" i="6" s="1"/>
  <c r="AC234" i="6"/>
  <c r="AD234" i="6" s="1"/>
  <c r="K202" i="6"/>
  <c r="L202" i="6" s="1"/>
  <c r="Z202" i="6"/>
  <c r="AA202" i="6" s="1"/>
  <c r="T202" i="6"/>
  <c r="U202" i="6" s="1"/>
  <c r="Q202" i="6"/>
  <c r="R202" i="6" s="1"/>
  <c r="AC202" i="6"/>
  <c r="AD202" i="6" s="1"/>
  <c r="W202" i="6"/>
  <c r="X202" i="6" s="1"/>
  <c r="N202" i="6"/>
  <c r="O202" i="6" s="1"/>
  <c r="K242" i="6"/>
  <c r="L242" i="6" s="1"/>
  <c r="T242" i="6"/>
  <c r="U242" i="6" s="1"/>
  <c r="W242" i="6"/>
  <c r="X242" i="6" s="1"/>
  <c r="N242" i="6"/>
  <c r="O242" i="6" s="1"/>
  <c r="Z242" i="6"/>
  <c r="AA242" i="6" s="1"/>
  <c r="AC242" i="6"/>
  <c r="AD242" i="6" s="1"/>
  <c r="Q242" i="6"/>
  <c r="R242" i="6" s="1"/>
  <c r="K275" i="6"/>
  <c r="L275" i="6" s="1"/>
  <c r="T275" i="6"/>
  <c r="U275" i="6" s="1"/>
  <c r="W275" i="6"/>
  <c r="X275" i="6" s="1"/>
  <c r="N275" i="6"/>
  <c r="O275" i="6" s="1"/>
  <c r="AC275" i="6"/>
  <c r="AD275" i="6" s="1"/>
  <c r="Q275" i="6"/>
  <c r="R275" i="6" s="1"/>
  <c r="AC335" i="6"/>
  <c r="AD335" i="6" s="1"/>
  <c r="K335" i="6"/>
  <c r="L335" i="6" s="1"/>
  <c r="T335" i="6"/>
  <c r="U335" i="6" s="1"/>
  <c r="Q335" i="6"/>
  <c r="R335" i="6" s="1"/>
  <c r="W335" i="6"/>
  <c r="X335" i="6" s="1"/>
  <c r="Z335" i="6"/>
  <c r="AA335" i="6" s="1"/>
  <c r="N335" i="6"/>
  <c r="O335" i="6" s="1"/>
  <c r="W292" i="6"/>
  <c r="X292" i="6" s="1"/>
  <c r="K292" i="6"/>
  <c r="L292" i="6" s="1"/>
  <c r="T292" i="6"/>
  <c r="U292" i="6" s="1"/>
  <c r="Q292" i="6"/>
  <c r="R292" i="6" s="1"/>
  <c r="Z292" i="6"/>
  <c r="AA292" i="6" s="1"/>
  <c r="N292" i="6"/>
  <c r="O292" i="6" s="1"/>
  <c r="AC292" i="6"/>
  <c r="AD292" i="6" s="1"/>
  <c r="K156" i="6"/>
  <c r="L156" i="6" s="1"/>
  <c r="T156" i="6"/>
  <c r="U156" i="6" s="1"/>
  <c r="Z156" i="6"/>
  <c r="AA156" i="6" s="1"/>
  <c r="W156" i="6"/>
  <c r="X156" i="6" s="1"/>
  <c r="Q156" i="6"/>
  <c r="R156" i="6" s="1"/>
  <c r="N156" i="6"/>
  <c r="O156" i="6" s="1"/>
  <c r="AC156" i="6"/>
  <c r="AD156" i="6" s="1"/>
  <c r="W176" i="6"/>
  <c r="X176" i="6" s="1"/>
  <c r="K176" i="6"/>
  <c r="L176" i="6" s="1"/>
  <c r="Z176" i="6"/>
  <c r="AA176" i="6" s="1"/>
  <c r="T176" i="6"/>
  <c r="U176" i="6" s="1"/>
  <c r="AC176" i="6"/>
  <c r="AD176" i="6" s="1"/>
  <c r="N176" i="6"/>
  <c r="O176" i="6" s="1"/>
  <c r="Q176" i="6"/>
  <c r="R176" i="6" s="1"/>
  <c r="K151" i="6"/>
  <c r="L151" i="6" s="1"/>
  <c r="T151" i="6"/>
  <c r="U151" i="6" s="1"/>
  <c r="W151" i="6"/>
  <c r="X151" i="6" s="1"/>
  <c r="AC151" i="6"/>
  <c r="AD151" i="6" s="1"/>
  <c r="N151" i="6"/>
  <c r="O151" i="6" s="1"/>
  <c r="Z151" i="6"/>
  <c r="AA151" i="6" s="1"/>
  <c r="Q151" i="6"/>
  <c r="R151" i="6" s="1"/>
  <c r="W130" i="6"/>
  <c r="X130" i="6" s="1"/>
  <c r="K130" i="6"/>
  <c r="L130" i="6" s="1"/>
  <c r="T130" i="6"/>
  <c r="U130" i="6" s="1"/>
  <c r="Q130" i="6"/>
  <c r="R130" i="6" s="1"/>
  <c r="N130" i="6"/>
  <c r="O130" i="6" s="1"/>
  <c r="Z130" i="6"/>
  <c r="AA130" i="6" s="1"/>
  <c r="AC130" i="6"/>
  <c r="AD130" i="6" s="1"/>
  <c r="AC129" i="6"/>
  <c r="AD129" i="6" s="1"/>
  <c r="W129" i="6"/>
  <c r="X129" i="6" s="1"/>
  <c r="K129" i="6"/>
  <c r="L129" i="6" s="1"/>
  <c r="T129" i="6"/>
  <c r="U129" i="6" s="1"/>
  <c r="Z129" i="6"/>
  <c r="AA129" i="6" s="1"/>
  <c r="Q129" i="6"/>
  <c r="R129" i="6" s="1"/>
  <c r="N129" i="6"/>
  <c r="O129" i="6" s="1"/>
  <c r="K121" i="6"/>
  <c r="L121" i="6" s="1"/>
  <c r="T121" i="6"/>
  <c r="U121" i="6" s="1"/>
  <c r="AC121" i="6"/>
  <c r="AD121" i="6" s="1"/>
  <c r="W121" i="6"/>
  <c r="X121" i="6" s="1"/>
  <c r="N121" i="6"/>
  <c r="O121" i="6" s="1"/>
  <c r="Q121" i="6"/>
  <c r="R121" i="6" s="1"/>
  <c r="Z121" i="6"/>
  <c r="AA121" i="6" s="1"/>
  <c r="N462" i="6"/>
  <c r="O462" i="6" s="1"/>
  <c r="N220" i="6"/>
  <c r="O220" i="6" s="1"/>
  <c r="Q399" i="6"/>
  <c r="R399" i="6" s="1"/>
  <c r="T593" i="6"/>
  <c r="U593" i="6" s="1"/>
  <c r="T433" i="6"/>
  <c r="U433" i="6" s="1"/>
  <c r="Z626" i="6"/>
  <c r="AA626" i="6" s="1"/>
  <c r="AC701" i="6"/>
  <c r="AD701" i="6" s="1"/>
  <c r="Z701" i="6"/>
  <c r="AA701" i="6" s="1"/>
  <c r="Q701" i="6"/>
  <c r="R701" i="6" s="1"/>
  <c r="T701" i="6"/>
  <c r="U701" i="6" s="1"/>
  <c r="K701" i="6"/>
  <c r="L701" i="6" s="1"/>
  <c r="N701" i="6"/>
  <c r="O701" i="6" s="1"/>
  <c r="N596" i="6"/>
  <c r="O596" i="6" s="1"/>
  <c r="Z596" i="6"/>
  <c r="AA596" i="6" s="1"/>
  <c r="Q596" i="6"/>
  <c r="R596" i="6" s="1"/>
  <c r="K596" i="6"/>
  <c r="L596" i="6" s="1"/>
  <c r="AC596" i="6"/>
  <c r="AD596" i="6" s="1"/>
  <c r="AC595" i="6"/>
  <c r="AD595" i="6" s="1"/>
  <c r="Z595" i="6"/>
  <c r="AA595" i="6" s="1"/>
  <c r="N595" i="6"/>
  <c r="O595" i="6" s="1"/>
  <c r="T595" i="6"/>
  <c r="U595" i="6" s="1"/>
  <c r="K595" i="6"/>
  <c r="L595" i="6" s="1"/>
  <c r="Q595" i="6"/>
  <c r="R595" i="6" s="1"/>
  <c r="W591" i="6"/>
  <c r="X591" i="6" s="1"/>
  <c r="AC591" i="6"/>
  <c r="AD591" i="6" s="1"/>
  <c r="T591" i="6"/>
  <c r="U591" i="6" s="1"/>
  <c r="Q591" i="6"/>
  <c r="R591" i="6" s="1"/>
  <c r="K591" i="6"/>
  <c r="L591" i="6" s="1"/>
  <c r="Z591" i="6"/>
  <c r="AA591" i="6" s="1"/>
  <c r="AC560" i="6"/>
  <c r="AD560" i="6" s="1"/>
  <c r="Z560" i="6"/>
  <c r="AA560" i="6" s="1"/>
  <c r="K560" i="6"/>
  <c r="L560" i="6" s="1"/>
  <c r="Q560" i="6"/>
  <c r="R560" i="6" s="1"/>
  <c r="T560" i="6"/>
  <c r="U560" i="6" s="1"/>
  <c r="N560" i="6"/>
  <c r="O560" i="6" s="1"/>
  <c r="W506" i="6"/>
  <c r="X506" i="6" s="1"/>
  <c r="Q506" i="6"/>
  <c r="R506" i="6" s="1"/>
  <c r="AC506" i="6"/>
  <c r="AD506" i="6" s="1"/>
  <c r="Z506" i="6"/>
  <c r="AA506" i="6" s="1"/>
  <c r="T506" i="6"/>
  <c r="U506" i="6" s="1"/>
  <c r="N506" i="6"/>
  <c r="O506" i="6" s="1"/>
  <c r="K506" i="6"/>
  <c r="L506" i="6" s="1"/>
  <c r="Z411" i="6"/>
  <c r="AA411" i="6" s="1"/>
  <c r="N411" i="6"/>
  <c r="O411" i="6" s="1"/>
  <c r="K411" i="6"/>
  <c r="L411" i="6" s="1"/>
  <c r="T411" i="6"/>
  <c r="U411" i="6" s="1"/>
  <c r="Q411" i="6"/>
  <c r="R411" i="6" s="1"/>
  <c r="AC411" i="6"/>
  <c r="AD411" i="6" s="1"/>
  <c r="AC705" i="6"/>
  <c r="AD705" i="6" s="1"/>
  <c r="W705" i="6"/>
  <c r="X705" i="6" s="1"/>
  <c r="Q705" i="6"/>
  <c r="R705" i="6" s="1"/>
  <c r="T705" i="6"/>
  <c r="U705" i="6" s="1"/>
  <c r="N705" i="6"/>
  <c r="O705" i="6" s="1"/>
  <c r="K705" i="6"/>
  <c r="L705" i="6" s="1"/>
  <c r="Z705" i="6"/>
  <c r="AA705" i="6" s="1"/>
  <c r="Z687" i="6"/>
  <c r="AA687" i="6" s="1"/>
  <c r="AC687" i="6"/>
  <c r="AD687" i="6" s="1"/>
  <c r="T687" i="6"/>
  <c r="U687" i="6" s="1"/>
  <c r="W687" i="6"/>
  <c r="X687" i="6" s="1"/>
  <c r="Q687" i="6"/>
  <c r="R687" i="6" s="1"/>
  <c r="N687" i="6"/>
  <c r="O687" i="6" s="1"/>
  <c r="K687" i="6"/>
  <c r="L687" i="6" s="1"/>
  <c r="T623" i="6"/>
  <c r="U623" i="6" s="1"/>
  <c r="N623" i="6"/>
  <c r="O623" i="6" s="1"/>
  <c r="AC623" i="6"/>
  <c r="AD623" i="6" s="1"/>
  <c r="Q623" i="6"/>
  <c r="R623" i="6" s="1"/>
  <c r="Z623" i="6"/>
  <c r="AA623" i="6" s="1"/>
  <c r="K623" i="6"/>
  <c r="L623" i="6" s="1"/>
  <c r="W623" i="6"/>
  <c r="X623" i="6" s="1"/>
  <c r="W585" i="6"/>
  <c r="X585" i="6" s="1"/>
  <c r="T585" i="6"/>
  <c r="U585" i="6" s="1"/>
  <c r="AC585" i="6"/>
  <c r="AD585" i="6" s="1"/>
  <c r="Z585" i="6"/>
  <c r="AA585" i="6" s="1"/>
  <c r="Q585" i="6"/>
  <c r="R585" i="6" s="1"/>
  <c r="K585" i="6"/>
  <c r="L585" i="6" s="1"/>
  <c r="N585" i="6"/>
  <c r="O585" i="6" s="1"/>
  <c r="AC565" i="6"/>
  <c r="AD565" i="6" s="1"/>
  <c r="T565" i="6"/>
  <c r="U565" i="6" s="1"/>
  <c r="Z565" i="6"/>
  <c r="AA565" i="6" s="1"/>
  <c r="W565" i="6"/>
  <c r="X565" i="6" s="1"/>
  <c r="K565" i="6"/>
  <c r="L565" i="6" s="1"/>
  <c r="Q565" i="6"/>
  <c r="R565" i="6" s="1"/>
  <c r="N565" i="6"/>
  <c r="O565" i="6" s="1"/>
  <c r="W546" i="6"/>
  <c r="X546" i="6" s="1"/>
  <c r="T546" i="6"/>
  <c r="U546" i="6" s="1"/>
  <c r="Z546" i="6"/>
  <c r="AA546" i="6" s="1"/>
  <c r="Q546" i="6"/>
  <c r="R546" i="6" s="1"/>
  <c r="N546" i="6"/>
  <c r="O546" i="6" s="1"/>
  <c r="AC546" i="6"/>
  <c r="AD546" i="6" s="1"/>
  <c r="K546" i="6"/>
  <c r="L546" i="6" s="1"/>
  <c r="T517" i="6"/>
  <c r="U517" i="6" s="1"/>
  <c r="N517" i="6"/>
  <c r="O517" i="6" s="1"/>
  <c r="AC517" i="6"/>
  <c r="AD517" i="6" s="1"/>
  <c r="W517" i="6"/>
  <c r="X517" i="6" s="1"/>
  <c r="Z517" i="6"/>
  <c r="AA517" i="6" s="1"/>
  <c r="Q517" i="6"/>
  <c r="R517" i="6" s="1"/>
  <c r="T417" i="6"/>
  <c r="U417" i="6" s="1"/>
  <c r="N417" i="6"/>
  <c r="O417" i="6" s="1"/>
  <c r="AC417" i="6"/>
  <c r="AD417" i="6" s="1"/>
  <c r="W417" i="6"/>
  <c r="X417" i="6" s="1"/>
  <c r="Z417" i="6"/>
  <c r="AA417" i="6" s="1"/>
  <c r="K417" i="6"/>
  <c r="L417" i="6" s="1"/>
  <c r="Q417" i="6"/>
  <c r="R417" i="6" s="1"/>
  <c r="W439" i="6"/>
  <c r="X439" i="6" s="1"/>
  <c r="T439" i="6"/>
  <c r="U439" i="6" s="1"/>
  <c r="AC439" i="6"/>
  <c r="AD439" i="6" s="1"/>
  <c r="N439" i="6"/>
  <c r="O439" i="6" s="1"/>
  <c r="K439" i="6"/>
  <c r="L439" i="6" s="1"/>
  <c r="Q439" i="6"/>
  <c r="R439" i="6" s="1"/>
  <c r="Z439" i="6"/>
  <c r="AA439" i="6" s="1"/>
  <c r="W396" i="6"/>
  <c r="X396" i="6" s="1"/>
  <c r="T396" i="6"/>
  <c r="U396" i="6" s="1"/>
  <c r="Z396" i="6"/>
  <c r="AA396" i="6" s="1"/>
  <c r="N396" i="6"/>
  <c r="O396" i="6" s="1"/>
  <c r="K396" i="6"/>
  <c r="L396" i="6" s="1"/>
  <c r="Q396" i="6"/>
  <c r="R396" i="6" s="1"/>
  <c r="Z278" i="6"/>
  <c r="AA278" i="6" s="1"/>
  <c r="T278" i="6"/>
  <c r="U278" i="6" s="1"/>
  <c r="Q278" i="6"/>
  <c r="R278" i="6" s="1"/>
  <c r="AC278" i="6"/>
  <c r="AD278" i="6" s="1"/>
  <c r="W278" i="6"/>
  <c r="X278" i="6" s="1"/>
  <c r="K278" i="6"/>
  <c r="L278" i="6" s="1"/>
  <c r="AC388" i="6"/>
  <c r="AD388" i="6" s="1"/>
  <c r="T388" i="6"/>
  <c r="U388" i="6" s="1"/>
  <c r="Q388" i="6"/>
  <c r="R388" i="6" s="1"/>
  <c r="K388" i="6"/>
  <c r="L388" i="6" s="1"/>
  <c r="W388" i="6"/>
  <c r="X388" i="6" s="1"/>
  <c r="W329" i="6"/>
  <c r="X329" i="6" s="1"/>
  <c r="K329" i="6"/>
  <c r="L329" i="6" s="1"/>
  <c r="T329" i="6"/>
  <c r="U329" i="6" s="1"/>
  <c r="AC329" i="6"/>
  <c r="AD329" i="6" s="1"/>
  <c r="Z329" i="6"/>
  <c r="AA329" i="6" s="1"/>
  <c r="Q329" i="6"/>
  <c r="R329" i="6" s="1"/>
  <c r="N329" i="6"/>
  <c r="O329" i="6" s="1"/>
  <c r="AC331" i="6"/>
  <c r="AD331" i="6" s="1"/>
  <c r="W331" i="6"/>
  <c r="X331" i="6" s="1"/>
  <c r="K331" i="6"/>
  <c r="L331" i="6" s="1"/>
  <c r="T331" i="6"/>
  <c r="U331" i="6" s="1"/>
  <c r="Z331" i="6"/>
  <c r="AA331" i="6" s="1"/>
  <c r="Q331" i="6"/>
  <c r="R331" i="6" s="1"/>
  <c r="N331" i="6"/>
  <c r="O331" i="6" s="1"/>
  <c r="N734" i="6"/>
  <c r="O734" i="6" s="1"/>
  <c r="K734" i="6"/>
  <c r="L734" i="6" s="1"/>
  <c r="AC734" i="6"/>
  <c r="AD734" i="6" s="1"/>
  <c r="T734" i="6"/>
  <c r="U734" i="6" s="1"/>
  <c r="Z734" i="6"/>
  <c r="AA734" i="6" s="1"/>
  <c r="W734" i="6"/>
  <c r="X734" i="6" s="1"/>
  <c r="Q734" i="6"/>
  <c r="R734" i="6" s="1"/>
  <c r="N715" i="6"/>
  <c r="O715" i="6" s="1"/>
  <c r="Z715" i="6"/>
  <c r="AA715" i="6" s="1"/>
  <c r="K715" i="6"/>
  <c r="L715" i="6" s="1"/>
  <c r="W715" i="6"/>
  <c r="X715" i="6" s="1"/>
  <c r="T715" i="6"/>
  <c r="U715" i="6" s="1"/>
  <c r="AC715" i="6"/>
  <c r="AD715" i="6" s="1"/>
  <c r="Q715" i="6"/>
  <c r="R715" i="6" s="1"/>
  <c r="N711" i="6"/>
  <c r="O711" i="6" s="1"/>
  <c r="W711" i="6"/>
  <c r="X711" i="6" s="1"/>
  <c r="K711" i="6"/>
  <c r="L711" i="6" s="1"/>
  <c r="Z711" i="6"/>
  <c r="AA711" i="6" s="1"/>
  <c r="AC711" i="6"/>
  <c r="AD711" i="6" s="1"/>
  <c r="Q711" i="6"/>
  <c r="R711" i="6" s="1"/>
  <c r="N680" i="6"/>
  <c r="O680" i="6" s="1"/>
  <c r="Z680" i="6"/>
  <c r="AA680" i="6" s="1"/>
  <c r="K680" i="6"/>
  <c r="L680" i="6" s="1"/>
  <c r="W680" i="6"/>
  <c r="X680" i="6" s="1"/>
  <c r="AC680" i="6"/>
  <c r="AD680" i="6" s="1"/>
  <c r="T680" i="6"/>
  <c r="U680" i="6" s="1"/>
  <c r="Q680" i="6"/>
  <c r="R680" i="6" s="1"/>
  <c r="N615" i="6"/>
  <c r="O615" i="6" s="1"/>
  <c r="Q615" i="6"/>
  <c r="R615" i="6" s="1"/>
  <c r="K615" i="6"/>
  <c r="L615" i="6" s="1"/>
  <c r="Z615" i="6"/>
  <c r="AA615" i="6" s="1"/>
  <c r="T615" i="6"/>
  <c r="U615" i="6" s="1"/>
  <c r="W615" i="6"/>
  <c r="X615" i="6" s="1"/>
  <c r="AC615" i="6"/>
  <c r="AD615" i="6" s="1"/>
  <c r="N650" i="6"/>
  <c r="O650" i="6" s="1"/>
  <c r="K650" i="6"/>
  <c r="L650" i="6" s="1"/>
  <c r="W650" i="6"/>
  <c r="X650" i="6" s="1"/>
  <c r="Q650" i="6"/>
  <c r="R650" i="6" s="1"/>
  <c r="AC650" i="6"/>
  <c r="AD650" i="6" s="1"/>
  <c r="T650" i="6"/>
  <c r="U650" i="6" s="1"/>
  <c r="Z650" i="6"/>
  <c r="AA650" i="6" s="1"/>
  <c r="N629" i="6"/>
  <c r="O629" i="6" s="1"/>
  <c r="AC629" i="6"/>
  <c r="AD629" i="6" s="1"/>
  <c r="Z629" i="6"/>
  <c r="AA629" i="6" s="1"/>
  <c r="K629" i="6"/>
  <c r="L629" i="6" s="1"/>
  <c r="Q629" i="6"/>
  <c r="R629" i="6" s="1"/>
  <c r="W629" i="6"/>
  <c r="X629" i="6" s="1"/>
  <c r="T629" i="6"/>
  <c r="U629" i="6" s="1"/>
  <c r="N579" i="6"/>
  <c r="O579" i="6" s="1"/>
  <c r="K579" i="6"/>
  <c r="L579" i="6" s="1"/>
  <c r="AC579" i="6"/>
  <c r="AD579" i="6" s="1"/>
  <c r="T579" i="6"/>
  <c r="U579" i="6" s="1"/>
  <c r="Z579" i="6"/>
  <c r="AA579" i="6" s="1"/>
  <c r="Q579" i="6"/>
  <c r="R579" i="6" s="1"/>
  <c r="W579" i="6"/>
  <c r="X579" i="6" s="1"/>
  <c r="N577" i="6"/>
  <c r="O577" i="6" s="1"/>
  <c r="K577" i="6"/>
  <c r="L577" i="6" s="1"/>
  <c r="Z577" i="6"/>
  <c r="AA577" i="6" s="1"/>
  <c r="W577" i="6"/>
  <c r="X577" i="6" s="1"/>
  <c r="AC577" i="6"/>
  <c r="AD577" i="6" s="1"/>
  <c r="T577" i="6"/>
  <c r="U577" i="6" s="1"/>
  <c r="Z554" i="6"/>
  <c r="AA554" i="6" s="1"/>
  <c r="N554" i="6"/>
  <c r="O554" i="6" s="1"/>
  <c r="AC554" i="6"/>
  <c r="AD554" i="6" s="1"/>
  <c r="K554" i="6"/>
  <c r="L554" i="6" s="1"/>
  <c r="T554" i="6"/>
  <c r="U554" i="6" s="1"/>
  <c r="Q554" i="6"/>
  <c r="R554" i="6" s="1"/>
  <c r="W554" i="6"/>
  <c r="X554" i="6" s="1"/>
  <c r="N528" i="6"/>
  <c r="O528" i="6" s="1"/>
  <c r="K528" i="6"/>
  <c r="L528" i="6" s="1"/>
  <c r="AC528" i="6"/>
  <c r="AD528" i="6" s="1"/>
  <c r="Q528" i="6"/>
  <c r="R528" i="6" s="1"/>
  <c r="Z528" i="6"/>
  <c r="AA528" i="6" s="1"/>
  <c r="T528" i="6"/>
  <c r="U528" i="6" s="1"/>
  <c r="W528" i="6"/>
  <c r="X528" i="6" s="1"/>
  <c r="N498" i="6"/>
  <c r="O498" i="6" s="1"/>
  <c r="K498" i="6"/>
  <c r="L498" i="6" s="1"/>
  <c r="W498" i="6"/>
  <c r="X498" i="6" s="1"/>
  <c r="Z498" i="6"/>
  <c r="AA498" i="6" s="1"/>
  <c r="T498" i="6"/>
  <c r="U498" i="6" s="1"/>
  <c r="Q498" i="6"/>
  <c r="R498" i="6" s="1"/>
  <c r="AC498" i="6"/>
  <c r="AD498" i="6" s="1"/>
  <c r="N499" i="6"/>
  <c r="O499" i="6" s="1"/>
  <c r="Z499" i="6"/>
  <c r="AA499" i="6" s="1"/>
  <c r="W499" i="6"/>
  <c r="X499" i="6" s="1"/>
  <c r="K499" i="6"/>
  <c r="L499" i="6" s="1"/>
  <c r="Q499" i="6"/>
  <c r="R499" i="6" s="1"/>
  <c r="T499" i="6"/>
  <c r="U499" i="6" s="1"/>
  <c r="Z476" i="6"/>
  <c r="AA476" i="6" s="1"/>
  <c r="N476" i="6"/>
  <c r="O476" i="6" s="1"/>
  <c r="AC476" i="6"/>
  <c r="AD476" i="6" s="1"/>
  <c r="K476" i="6"/>
  <c r="L476" i="6" s="1"/>
  <c r="T476" i="6"/>
  <c r="U476" i="6" s="1"/>
  <c r="W476" i="6"/>
  <c r="X476" i="6" s="1"/>
  <c r="Q476" i="6"/>
  <c r="R476" i="6" s="1"/>
  <c r="N479" i="6"/>
  <c r="O479" i="6" s="1"/>
  <c r="W479" i="6"/>
  <c r="X479" i="6" s="1"/>
  <c r="K479" i="6"/>
  <c r="L479" i="6" s="1"/>
  <c r="T479" i="6"/>
  <c r="U479" i="6" s="1"/>
  <c r="AC479" i="6"/>
  <c r="AD479" i="6" s="1"/>
  <c r="Q479" i="6"/>
  <c r="R479" i="6" s="1"/>
  <c r="Z479" i="6"/>
  <c r="AA479" i="6" s="1"/>
  <c r="N482" i="6"/>
  <c r="O482" i="6" s="1"/>
  <c r="K482" i="6"/>
  <c r="L482" i="6" s="1"/>
  <c r="AC482" i="6"/>
  <c r="AD482" i="6" s="1"/>
  <c r="W482" i="6"/>
  <c r="X482" i="6" s="1"/>
  <c r="Q482" i="6"/>
  <c r="R482" i="6" s="1"/>
  <c r="Z482" i="6"/>
  <c r="AA482" i="6" s="1"/>
  <c r="T482" i="6"/>
  <c r="U482" i="6" s="1"/>
  <c r="W400" i="6"/>
  <c r="X400" i="6" s="1"/>
  <c r="N400" i="6"/>
  <c r="O400" i="6" s="1"/>
  <c r="K400" i="6"/>
  <c r="L400" i="6" s="1"/>
  <c r="Z400" i="6"/>
  <c r="AA400" i="6" s="1"/>
  <c r="T400" i="6"/>
  <c r="U400" i="6" s="1"/>
  <c r="AC400" i="6"/>
  <c r="AD400" i="6" s="1"/>
  <c r="N468" i="6"/>
  <c r="O468" i="6" s="1"/>
  <c r="K468" i="6"/>
  <c r="L468" i="6" s="1"/>
  <c r="AC468" i="6"/>
  <c r="AD468" i="6" s="1"/>
  <c r="Q468" i="6"/>
  <c r="R468" i="6" s="1"/>
  <c r="W468" i="6"/>
  <c r="X468" i="6" s="1"/>
  <c r="T468" i="6"/>
  <c r="U468" i="6" s="1"/>
  <c r="Z419" i="6"/>
  <c r="AA419" i="6" s="1"/>
  <c r="N419" i="6"/>
  <c r="O419" i="6" s="1"/>
  <c r="AC419" i="6"/>
  <c r="AD419" i="6" s="1"/>
  <c r="K419" i="6"/>
  <c r="L419" i="6" s="1"/>
  <c r="W419" i="6"/>
  <c r="X419" i="6" s="1"/>
  <c r="Q419" i="6"/>
  <c r="R419" i="6" s="1"/>
  <c r="T419" i="6"/>
  <c r="U419" i="6" s="1"/>
  <c r="N270" i="6"/>
  <c r="O270" i="6" s="1"/>
  <c r="K270" i="6"/>
  <c r="L270" i="6" s="1"/>
  <c r="AC270" i="6"/>
  <c r="AD270" i="6" s="1"/>
  <c r="W270" i="6"/>
  <c r="X270" i="6" s="1"/>
  <c r="Q270" i="6"/>
  <c r="R270" i="6" s="1"/>
  <c r="Z270" i="6"/>
  <c r="AA270" i="6" s="1"/>
  <c r="T270" i="6"/>
  <c r="U270" i="6" s="1"/>
  <c r="N393" i="6"/>
  <c r="O393" i="6" s="1"/>
  <c r="W393" i="6"/>
  <c r="X393" i="6" s="1"/>
  <c r="Z393" i="6"/>
  <c r="AA393" i="6" s="1"/>
  <c r="Q393" i="6"/>
  <c r="R393" i="6" s="1"/>
  <c r="K393" i="6"/>
  <c r="L393" i="6" s="1"/>
  <c r="T393" i="6"/>
  <c r="U393" i="6" s="1"/>
  <c r="AC393" i="6"/>
  <c r="AD393" i="6" s="1"/>
  <c r="N291" i="6"/>
  <c r="O291" i="6" s="1"/>
  <c r="K291" i="6"/>
  <c r="L291" i="6" s="1"/>
  <c r="AC291" i="6"/>
  <c r="AD291" i="6" s="1"/>
  <c r="Z291" i="6"/>
  <c r="AA291" i="6" s="1"/>
  <c r="W291" i="6"/>
  <c r="X291" i="6" s="1"/>
  <c r="Q291" i="6"/>
  <c r="R291" i="6" s="1"/>
  <c r="T291" i="6"/>
  <c r="U291" i="6" s="1"/>
  <c r="N358" i="6"/>
  <c r="O358" i="6" s="1"/>
  <c r="K358" i="6"/>
  <c r="L358" i="6" s="1"/>
  <c r="T358" i="6"/>
  <c r="U358" i="6" s="1"/>
  <c r="AC358" i="6"/>
  <c r="AD358" i="6" s="1"/>
  <c r="W358" i="6"/>
  <c r="X358" i="6" s="1"/>
  <c r="N216" i="6"/>
  <c r="O216" i="6" s="1"/>
  <c r="Z216" i="6"/>
  <c r="AA216" i="6" s="1"/>
  <c r="K216" i="6"/>
  <c r="L216" i="6" s="1"/>
  <c r="Q216" i="6"/>
  <c r="R216" i="6" s="1"/>
  <c r="W216" i="6"/>
  <c r="X216" i="6" s="1"/>
  <c r="AC216" i="6"/>
  <c r="AD216" i="6" s="1"/>
  <c r="T216" i="6"/>
  <c r="U216" i="6" s="1"/>
  <c r="Z324" i="6"/>
  <c r="AA324" i="6" s="1"/>
  <c r="N324" i="6"/>
  <c r="O324" i="6" s="1"/>
  <c r="AC324" i="6"/>
  <c r="AD324" i="6" s="1"/>
  <c r="W324" i="6"/>
  <c r="X324" i="6" s="1"/>
  <c r="K324" i="6"/>
  <c r="L324" i="6" s="1"/>
  <c r="Q324" i="6"/>
  <c r="R324" i="6" s="1"/>
  <c r="T324" i="6"/>
  <c r="U324" i="6" s="1"/>
  <c r="N206" i="6"/>
  <c r="O206" i="6" s="1"/>
  <c r="AC206" i="6"/>
  <c r="AD206" i="6" s="1"/>
  <c r="K206" i="6"/>
  <c r="L206" i="6" s="1"/>
  <c r="T206" i="6"/>
  <c r="U206" i="6" s="1"/>
  <c r="Q206" i="6"/>
  <c r="R206" i="6" s="1"/>
  <c r="W206" i="6"/>
  <c r="X206" i="6" s="1"/>
  <c r="Z206" i="6"/>
  <c r="AA206" i="6" s="1"/>
  <c r="N346" i="6"/>
  <c r="O346" i="6" s="1"/>
  <c r="W346" i="6"/>
  <c r="X346" i="6" s="1"/>
  <c r="T346" i="6"/>
  <c r="U346" i="6" s="1"/>
  <c r="AC346" i="6"/>
  <c r="AD346" i="6" s="1"/>
  <c r="Z346" i="6"/>
  <c r="AA346" i="6" s="1"/>
  <c r="K346" i="6"/>
  <c r="L346" i="6" s="1"/>
  <c r="N199" i="6"/>
  <c r="O199" i="6" s="1"/>
  <c r="W199" i="6"/>
  <c r="X199" i="6" s="1"/>
  <c r="AC199" i="6"/>
  <c r="AD199" i="6" s="1"/>
  <c r="Z199" i="6"/>
  <c r="AA199" i="6" s="1"/>
  <c r="Q199" i="6"/>
  <c r="R199" i="6" s="1"/>
  <c r="K199" i="6"/>
  <c r="L199" i="6" s="1"/>
  <c r="N218" i="6"/>
  <c r="O218" i="6" s="1"/>
  <c r="AC218" i="6"/>
  <c r="AD218" i="6" s="1"/>
  <c r="Z218" i="6"/>
  <c r="AA218" i="6" s="1"/>
  <c r="W218" i="6"/>
  <c r="X218" i="6" s="1"/>
  <c r="Q218" i="6"/>
  <c r="R218" i="6" s="1"/>
  <c r="K218" i="6"/>
  <c r="L218" i="6" s="1"/>
  <c r="T218" i="6"/>
  <c r="U218" i="6" s="1"/>
  <c r="N196" i="6"/>
  <c r="O196" i="6" s="1"/>
  <c r="W196" i="6"/>
  <c r="X196" i="6" s="1"/>
  <c r="Z196" i="6"/>
  <c r="AA196" i="6" s="1"/>
  <c r="K196" i="6"/>
  <c r="L196" i="6" s="1"/>
  <c r="Q196" i="6"/>
  <c r="R196" i="6" s="1"/>
  <c r="AC196" i="6"/>
  <c r="AD196" i="6" s="1"/>
  <c r="T196" i="6"/>
  <c r="U196" i="6" s="1"/>
  <c r="Z223" i="6"/>
  <c r="AA223" i="6" s="1"/>
  <c r="N223" i="6"/>
  <c r="O223" i="6" s="1"/>
  <c r="AC223" i="6"/>
  <c r="AD223" i="6" s="1"/>
  <c r="W223" i="6"/>
  <c r="X223" i="6" s="1"/>
  <c r="Q223" i="6"/>
  <c r="R223" i="6" s="1"/>
  <c r="T223" i="6"/>
  <c r="U223" i="6" s="1"/>
  <c r="N213" i="6"/>
  <c r="O213" i="6" s="1"/>
  <c r="T213" i="6"/>
  <c r="U213" i="6" s="1"/>
  <c r="AC213" i="6"/>
  <c r="AD213" i="6" s="1"/>
  <c r="K213" i="6"/>
  <c r="L213" i="6" s="1"/>
  <c r="Z213" i="6"/>
  <c r="AA213" i="6" s="1"/>
  <c r="Q213" i="6"/>
  <c r="R213" i="6" s="1"/>
  <c r="W213" i="6"/>
  <c r="X213" i="6" s="1"/>
  <c r="N273" i="6"/>
  <c r="O273" i="6" s="1"/>
  <c r="Q273" i="6"/>
  <c r="R273" i="6" s="1"/>
  <c r="T273" i="6"/>
  <c r="U273" i="6" s="1"/>
  <c r="W273" i="6"/>
  <c r="X273" i="6" s="1"/>
  <c r="Z273" i="6"/>
  <c r="AA273" i="6" s="1"/>
  <c r="K273" i="6"/>
  <c r="L273" i="6" s="1"/>
  <c r="AC273" i="6"/>
  <c r="AD273" i="6" s="1"/>
  <c r="K517" i="6"/>
  <c r="L517" i="6" s="1"/>
  <c r="Q400" i="6"/>
  <c r="R400" i="6" s="1"/>
  <c r="Q231" i="6"/>
  <c r="R231" i="6" s="1"/>
  <c r="T596" i="6"/>
  <c r="U596" i="6" s="1"/>
  <c r="Z388" i="6"/>
  <c r="AA388" i="6" s="1"/>
  <c r="AC396" i="6"/>
  <c r="AD396" i="6" s="1"/>
  <c r="AC361" i="6"/>
  <c r="AD361" i="6" s="1"/>
  <c r="T361" i="6"/>
  <c r="U361" i="6" s="1"/>
  <c r="Q361" i="6"/>
  <c r="R361" i="6" s="1"/>
  <c r="N361" i="6"/>
  <c r="O361" i="6" s="1"/>
  <c r="Z361" i="6"/>
  <c r="AA361" i="6" s="1"/>
  <c r="K361" i="6"/>
  <c r="L361" i="6" s="1"/>
  <c r="W228" i="6"/>
  <c r="X228" i="6" s="1"/>
  <c r="AC228" i="6"/>
  <c r="AD228" i="6" s="1"/>
  <c r="Z228" i="6"/>
  <c r="AA228" i="6" s="1"/>
  <c r="Q228" i="6"/>
  <c r="R228" i="6" s="1"/>
  <c r="N228" i="6"/>
  <c r="O228" i="6" s="1"/>
  <c r="K228" i="6"/>
  <c r="L228" i="6" s="1"/>
  <c r="T228" i="6"/>
  <c r="U228" i="6" s="1"/>
  <c r="AC227" i="6"/>
  <c r="AD227" i="6" s="1"/>
  <c r="Z227" i="6"/>
  <c r="AA227" i="6" s="1"/>
  <c r="Q227" i="6"/>
  <c r="R227" i="6" s="1"/>
  <c r="K227" i="6"/>
  <c r="L227" i="6" s="1"/>
  <c r="N227" i="6"/>
  <c r="O227" i="6" s="1"/>
  <c r="T227" i="6"/>
  <c r="U227" i="6" s="1"/>
  <c r="AC347" i="6"/>
  <c r="AD347" i="6" s="1"/>
  <c r="N347" i="6"/>
  <c r="O347" i="6" s="1"/>
  <c r="T347" i="6"/>
  <c r="U347" i="6" s="1"/>
  <c r="Q347" i="6"/>
  <c r="R347" i="6" s="1"/>
  <c r="K347" i="6"/>
  <c r="L347" i="6" s="1"/>
  <c r="Z347" i="6"/>
  <c r="AA347" i="6" s="1"/>
  <c r="AC185" i="6"/>
  <c r="AD185" i="6" s="1"/>
  <c r="Q185" i="6"/>
  <c r="R185" i="6" s="1"/>
  <c r="Z185" i="6"/>
  <c r="AA185" i="6" s="1"/>
  <c r="T185" i="6"/>
  <c r="U185" i="6" s="1"/>
  <c r="N185" i="6"/>
  <c r="O185" i="6" s="1"/>
  <c r="AC384" i="6"/>
  <c r="AD384" i="6" s="1"/>
  <c r="K384" i="6"/>
  <c r="L384" i="6" s="1"/>
  <c r="Z384" i="6"/>
  <c r="AA384" i="6" s="1"/>
  <c r="Q384" i="6"/>
  <c r="R384" i="6" s="1"/>
  <c r="N384" i="6"/>
  <c r="O384" i="6" s="1"/>
  <c r="T384" i="6"/>
  <c r="U384" i="6" s="1"/>
  <c r="AC221" i="6"/>
  <c r="AD221" i="6" s="1"/>
  <c r="T221" i="6"/>
  <c r="U221" i="6" s="1"/>
  <c r="N221" i="6"/>
  <c r="O221" i="6" s="1"/>
  <c r="Z221" i="6"/>
  <c r="AA221" i="6" s="1"/>
  <c r="Q221" i="6"/>
  <c r="R221" i="6" s="1"/>
  <c r="K221" i="6"/>
  <c r="L221" i="6" s="1"/>
  <c r="AC261" i="6"/>
  <c r="AD261" i="6" s="1"/>
  <c r="K261" i="6"/>
  <c r="L261" i="6" s="1"/>
  <c r="Q261" i="6"/>
  <c r="R261" i="6" s="1"/>
  <c r="Z261" i="6"/>
  <c r="AA261" i="6" s="1"/>
  <c r="N261" i="6"/>
  <c r="O261" i="6" s="1"/>
  <c r="T261" i="6"/>
  <c r="U261" i="6" s="1"/>
  <c r="AC374" i="6"/>
  <c r="AD374" i="6" s="1"/>
  <c r="Z374" i="6"/>
  <c r="AA374" i="6" s="1"/>
  <c r="N374" i="6"/>
  <c r="O374" i="6" s="1"/>
  <c r="Q374" i="6"/>
  <c r="R374" i="6" s="1"/>
  <c r="T374" i="6"/>
  <c r="U374" i="6" s="1"/>
  <c r="K374" i="6"/>
  <c r="L374" i="6" s="1"/>
  <c r="AC163" i="6"/>
  <c r="AD163" i="6" s="1"/>
  <c r="T163" i="6"/>
  <c r="U163" i="6" s="1"/>
  <c r="Z163" i="6"/>
  <c r="AA163" i="6" s="1"/>
  <c r="K163" i="6"/>
  <c r="L163" i="6" s="1"/>
  <c r="Q163" i="6"/>
  <c r="R163" i="6" s="1"/>
  <c r="N163" i="6"/>
  <c r="O163" i="6" s="1"/>
  <c r="AC160" i="6"/>
  <c r="AD160" i="6" s="1"/>
  <c r="T160" i="6"/>
  <c r="U160" i="6" s="1"/>
  <c r="Q160" i="6"/>
  <c r="R160" i="6" s="1"/>
  <c r="K160" i="6"/>
  <c r="L160" i="6" s="1"/>
  <c r="Z160" i="6"/>
  <c r="AA160" i="6" s="1"/>
  <c r="AC146" i="6"/>
  <c r="AD146" i="6" s="1"/>
  <c r="Z146" i="6"/>
  <c r="AA146" i="6" s="1"/>
  <c r="T146" i="6"/>
  <c r="U146" i="6" s="1"/>
  <c r="N146" i="6"/>
  <c r="O146" i="6" s="1"/>
  <c r="Q146" i="6"/>
  <c r="R146" i="6" s="1"/>
  <c r="AC127" i="6"/>
  <c r="AD127" i="6" s="1"/>
  <c r="K127" i="6"/>
  <c r="L127" i="6" s="1"/>
  <c r="Q127" i="6"/>
  <c r="R127" i="6" s="1"/>
  <c r="Z127" i="6"/>
  <c r="AA127" i="6" s="1"/>
  <c r="W123" i="6"/>
  <c r="X123" i="6" s="1"/>
  <c r="AC123" i="6"/>
  <c r="AD123" i="6" s="1"/>
  <c r="Q123" i="6"/>
  <c r="R123" i="6" s="1"/>
  <c r="K123" i="6"/>
  <c r="L123" i="6" s="1"/>
  <c r="T123" i="6"/>
  <c r="U123" i="6" s="1"/>
  <c r="N123" i="6"/>
  <c r="O123" i="6" s="1"/>
  <c r="AC117" i="6"/>
  <c r="AD117" i="6" s="1"/>
  <c r="Z117" i="6"/>
  <c r="AA117" i="6" s="1"/>
  <c r="N117" i="6"/>
  <c r="O117" i="6" s="1"/>
  <c r="Q117" i="6"/>
  <c r="R117" i="6" s="1"/>
  <c r="AC98" i="6"/>
  <c r="AD98" i="6" s="1"/>
  <c r="N98" i="6"/>
  <c r="O98" i="6" s="1"/>
  <c r="Z98" i="6"/>
  <c r="AA98" i="6" s="1"/>
  <c r="T98" i="6"/>
  <c r="U98" i="6" s="1"/>
  <c r="K98" i="6"/>
  <c r="L98" i="6" s="1"/>
  <c r="W42" i="6"/>
  <c r="X42" i="6" s="1"/>
  <c r="AC42" i="6"/>
  <c r="AD42" i="6" s="1"/>
  <c r="Q42" i="6"/>
  <c r="R42" i="6" s="1"/>
  <c r="Z42" i="6"/>
  <c r="AA42" i="6" s="1"/>
  <c r="N42" i="6"/>
  <c r="O42" i="6" s="1"/>
  <c r="T42" i="6"/>
  <c r="U42" i="6" s="1"/>
  <c r="AC89" i="6"/>
  <c r="AD89" i="6" s="1"/>
  <c r="K89" i="6"/>
  <c r="L89" i="6" s="1"/>
  <c r="Z89" i="6"/>
  <c r="AA89" i="6" s="1"/>
  <c r="N89" i="6"/>
  <c r="O89" i="6" s="1"/>
  <c r="AC93" i="6"/>
  <c r="AD93" i="6" s="1"/>
  <c r="W93" i="6"/>
  <c r="X93" i="6" s="1"/>
  <c r="Z93" i="6"/>
  <c r="AA93" i="6" s="1"/>
  <c r="N93" i="6"/>
  <c r="O93" i="6" s="1"/>
  <c r="T93" i="6"/>
  <c r="U93" i="6" s="1"/>
  <c r="Q93" i="6"/>
  <c r="R93" i="6" s="1"/>
  <c r="K93" i="6"/>
  <c r="L93" i="6" s="1"/>
  <c r="T109" i="6"/>
  <c r="U109" i="6" s="1"/>
  <c r="Q109" i="6"/>
  <c r="R109" i="6" s="1"/>
  <c r="Z109" i="6"/>
  <c r="AA109" i="6" s="1"/>
  <c r="N109" i="6"/>
  <c r="O109" i="6" s="1"/>
  <c r="Q50" i="6"/>
  <c r="R50" i="6" s="1"/>
  <c r="K50" i="6"/>
  <c r="L50" i="6" s="1"/>
  <c r="AC50" i="6"/>
  <c r="AD50" i="6" s="1"/>
  <c r="N50" i="6"/>
  <c r="O50" i="6" s="1"/>
  <c r="Z50" i="6"/>
  <c r="AA50" i="6" s="1"/>
  <c r="T50" i="6"/>
  <c r="U50" i="6" s="1"/>
  <c r="N28" i="6"/>
  <c r="O28" i="6" s="1"/>
  <c r="AC28" i="6"/>
  <c r="AD28" i="6" s="1"/>
  <c r="Z28" i="6"/>
  <c r="AA28" i="6" s="1"/>
  <c r="T28" i="6"/>
  <c r="U28" i="6" s="1"/>
  <c r="Q28" i="6"/>
  <c r="R28" i="6" s="1"/>
  <c r="Q79" i="6"/>
  <c r="R79" i="6" s="1"/>
  <c r="N79" i="6"/>
  <c r="O79" i="6" s="1"/>
  <c r="AC79" i="6"/>
  <c r="AD79" i="6" s="1"/>
  <c r="Z79" i="6"/>
  <c r="AA79" i="6" s="1"/>
  <c r="K79" i="6"/>
  <c r="L79" i="6" s="1"/>
  <c r="W81" i="6"/>
  <c r="X81" i="6" s="1"/>
  <c r="K81" i="6"/>
  <c r="L81" i="6" s="1"/>
  <c r="N81" i="6"/>
  <c r="O81" i="6" s="1"/>
  <c r="T81" i="6"/>
  <c r="U81" i="6" s="1"/>
  <c r="AC81" i="6"/>
  <c r="AD81" i="6" s="1"/>
  <c r="Q81" i="6"/>
  <c r="R81" i="6" s="1"/>
  <c r="Z81" i="6"/>
  <c r="AA81" i="6" s="1"/>
  <c r="Z59" i="6"/>
  <c r="AA59" i="6" s="1"/>
  <c r="AC59" i="6"/>
  <c r="AD59" i="6" s="1"/>
  <c r="T59" i="6"/>
  <c r="U59" i="6" s="1"/>
  <c r="N59" i="6"/>
  <c r="O59" i="6" s="1"/>
  <c r="K59" i="6"/>
  <c r="L59" i="6" s="1"/>
  <c r="Q59" i="6"/>
  <c r="R59" i="6" s="1"/>
  <c r="K110" i="6"/>
  <c r="L110" i="6" s="1"/>
  <c r="T110" i="6"/>
  <c r="U110" i="6" s="1"/>
  <c r="Z110" i="6"/>
  <c r="AA110" i="6" s="1"/>
  <c r="N110" i="6"/>
  <c r="O110" i="6" s="1"/>
  <c r="Q110" i="6"/>
  <c r="R110" i="6" s="1"/>
  <c r="W110" i="6"/>
  <c r="X110" i="6" s="1"/>
  <c r="K41" i="6"/>
  <c r="L41" i="6" s="1"/>
  <c r="Z41" i="6"/>
  <c r="AA41" i="6" s="1"/>
  <c r="T41" i="6"/>
  <c r="U41" i="6" s="1"/>
  <c r="Q41" i="6"/>
  <c r="R41" i="6" s="1"/>
  <c r="W41" i="6"/>
  <c r="X41" i="6" s="1"/>
  <c r="AC41" i="6"/>
  <c r="AD41" i="6" s="1"/>
  <c r="N41" i="6"/>
  <c r="O41" i="6" s="1"/>
  <c r="K30" i="6"/>
  <c r="L30" i="6" s="1"/>
  <c r="T30" i="6"/>
  <c r="U30" i="6" s="1"/>
  <c r="Q30" i="6"/>
  <c r="R30" i="6" s="1"/>
  <c r="W30" i="6"/>
  <c r="X30" i="6" s="1"/>
  <c r="N30" i="6"/>
  <c r="O30" i="6" s="1"/>
  <c r="AC30" i="6"/>
  <c r="AD30" i="6" s="1"/>
  <c r="W100" i="6"/>
  <c r="X100" i="6" s="1"/>
  <c r="K100" i="6"/>
  <c r="L100" i="6" s="1"/>
  <c r="T100" i="6"/>
  <c r="U100" i="6" s="1"/>
  <c r="N100" i="6"/>
  <c r="O100" i="6" s="1"/>
  <c r="AC100" i="6"/>
  <c r="AD100" i="6" s="1"/>
  <c r="W49" i="6"/>
  <c r="X49" i="6" s="1"/>
  <c r="AC49" i="6"/>
  <c r="AD49" i="6" s="1"/>
  <c r="K49" i="6"/>
  <c r="L49" i="6" s="1"/>
  <c r="Q49" i="6"/>
  <c r="R49" i="6" s="1"/>
  <c r="T49" i="6"/>
  <c r="U49" i="6" s="1"/>
  <c r="N49" i="6"/>
  <c r="O49" i="6" s="1"/>
  <c r="Z49" i="6"/>
  <c r="AA49" i="6" s="1"/>
  <c r="K66" i="6"/>
  <c r="L66" i="6" s="1"/>
  <c r="AC66" i="6"/>
  <c r="AD66" i="6" s="1"/>
  <c r="W66" i="6"/>
  <c r="X66" i="6" s="1"/>
  <c r="Z66" i="6"/>
  <c r="AA66" i="6" s="1"/>
  <c r="Q66" i="6"/>
  <c r="R66" i="6" s="1"/>
  <c r="T66" i="6"/>
  <c r="U66" i="6" s="1"/>
  <c r="K96" i="6"/>
  <c r="L96" i="6" s="1"/>
  <c r="N96" i="6"/>
  <c r="O96" i="6" s="1"/>
  <c r="AC96" i="6"/>
  <c r="AD96" i="6" s="1"/>
  <c r="Z96" i="6"/>
  <c r="AA96" i="6" s="1"/>
  <c r="W96" i="6"/>
  <c r="X96" i="6" s="1"/>
  <c r="Q96" i="6"/>
  <c r="R96" i="6" s="1"/>
  <c r="K73" i="6"/>
  <c r="L73" i="6" s="1"/>
  <c r="Z73" i="6"/>
  <c r="AA73" i="6" s="1"/>
  <c r="AC73" i="6"/>
  <c r="AD73" i="6" s="1"/>
  <c r="W73" i="6"/>
  <c r="X73" i="6" s="1"/>
  <c r="Q73" i="6"/>
  <c r="R73" i="6" s="1"/>
  <c r="T73" i="6"/>
  <c r="U73" i="6" s="1"/>
  <c r="K185" i="6"/>
  <c r="L185" i="6" s="1"/>
  <c r="N160" i="6"/>
  <c r="O160" i="6" s="1"/>
  <c r="T127" i="6"/>
  <c r="U127" i="6" s="1"/>
  <c r="N316" i="6"/>
  <c r="O316" i="6" s="1"/>
  <c r="Z316" i="6"/>
  <c r="AA316" i="6" s="1"/>
  <c r="AC316" i="6"/>
  <c r="AD316" i="6" s="1"/>
  <c r="W316" i="6"/>
  <c r="X316" i="6" s="1"/>
  <c r="Q316" i="6"/>
  <c r="R316" i="6" s="1"/>
  <c r="K316" i="6"/>
  <c r="L316" i="6" s="1"/>
  <c r="T316" i="6"/>
  <c r="U316" i="6" s="1"/>
  <c r="N375" i="6"/>
  <c r="O375" i="6" s="1"/>
  <c r="W375" i="6"/>
  <c r="X375" i="6" s="1"/>
  <c r="Z375" i="6"/>
  <c r="AA375" i="6" s="1"/>
  <c r="T375" i="6"/>
  <c r="U375" i="6" s="1"/>
  <c r="Q375" i="6"/>
  <c r="R375" i="6" s="1"/>
  <c r="K375" i="6"/>
  <c r="L375" i="6" s="1"/>
  <c r="AC375" i="6"/>
  <c r="AD375" i="6" s="1"/>
  <c r="N367" i="6"/>
  <c r="O367" i="6" s="1"/>
  <c r="K367" i="6"/>
  <c r="L367" i="6" s="1"/>
  <c r="Q367" i="6"/>
  <c r="R367" i="6" s="1"/>
  <c r="Z367" i="6"/>
  <c r="AA367" i="6" s="1"/>
  <c r="T367" i="6"/>
  <c r="U367" i="6" s="1"/>
  <c r="W367" i="6"/>
  <c r="X367" i="6" s="1"/>
  <c r="AC367" i="6"/>
  <c r="AD367" i="6" s="1"/>
  <c r="Z157" i="6"/>
  <c r="AA157" i="6" s="1"/>
  <c r="N157" i="6"/>
  <c r="O157" i="6" s="1"/>
  <c r="AC157" i="6"/>
  <c r="AD157" i="6" s="1"/>
  <c r="K157" i="6"/>
  <c r="L157" i="6" s="1"/>
  <c r="W157" i="6"/>
  <c r="X157" i="6" s="1"/>
  <c r="Q157" i="6"/>
  <c r="R157" i="6" s="1"/>
  <c r="T157" i="6"/>
  <c r="U157" i="6" s="1"/>
  <c r="N178" i="6"/>
  <c r="O178" i="6" s="1"/>
  <c r="Z178" i="6"/>
  <c r="AA178" i="6" s="1"/>
  <c r="T178" i="6"/>
  <c r="U178" i="6" s="1"/>
  <c r="W178" i="6"/>
  <c r="X178" i="6" s="1"/>
  <c r="Q178" i="6"/>
  <c r="R178" i="6" s="1"/>
  <c r="N174" i="6"/>
  <c r="O174" i="6" s="1"/>
  <c r="AC174" i="6"/>
  <c r="AD174" i="6" s="1"/>
  <c r="T174" i="6"/>
  <c r="U174" i="6" s="1"/>
  <c r="W174" i="6"/>
  <c r="X174" i="6" s="1"/>
  <c r="K174" i="6"/>
  <c r="L174" i="6" s="1"/>
  <c r="Z174" i="6"/>
  <c r="AA174" i="6" s="1"/>
  <c r="N138" i="6"/>
  <c r="O138" i="6" s="1"/>
  <c r="W138" i="6"/>
  <c r="X138" i="6" s="1"/>
  <c r="Q138" i="6"/>
  <c r="R138" i="6" s="1"/>
  <c r="T138" i="6"/>
  <c r="U138" i="6" s="1"/>
  <c r="Z138" i="6"/>
  <c r="AA138" i="6" s="1"/>
  <c r="AC138" i="6"/>
  <c r="AD138" i="6" s="1"/>
  <c r="K138" i="6"/>
  <c r="L138" i="6" s="1"/>
  <c r="N126" i="6"/>
  <c r="O126" i="6" s="1"/>
  <c r="AC126" i="6"/>
  <c r="AD126" i="6" s="1"/>
  <c r="W126" i="6"/>
  <c r="X126" i="6" s="1"/>
  <c r="Z126" i="6"/>
  <c r="AA126" i="6" s="1"/>
  <c r="K126" i="6"/>
  <c r="L126" i="6" s="1"/>
  <c r="T126" i="6"/>
  <c r="U126" i="6" s="1"/>
  <c r="N120" i="6"/>
  <c r="O120" i="6" s="1"/>
  <c r="W120" i="6"/>
  <c r="X120" i="6" s="1"/>
  <c r="T120" i="6"/>
  <c r="U120" i="6" s="1"/>
  <c r="K120" i="6"/>
  <c r="L120" i="6" s="1"/>
  <c r="Q120" i="6"/>
  <c r="R120" i="6" s="1"/>
  <c r="Z53" i="6"/>
  <c r="AA53" i="6" s="1"/>
  <c r="N53" i="6"/>
  <c r="O53" i="6" s="1"/>
  <c r="AC53" i="6"/>
  <c r="AD53" i="6" s="1"/>
  <c r="K53" i="6"/>
  <c r="L53" i="6" s="1"/>
  <c r="T53" i="6"/>
  <c r="U53" i="6" s="1"/>
  <c r="W53" i="6"/>
  <c r="X53" i="6" s="1"/>
  <c r="N29" i="6"/>
  <c r="O29" i="6" s="1"/>
  <c r="W29" i="6"/>
  <c r="X29" i="6" s="1"/>
  <c r="AC29" i="6"/>
  <c r="AD29" i="6" s="1"/>
  <c r="T29" i="6"/>
  <c r="U29" i="6" s="1"/>
  <c r="Z29" i="6"/>
  <c r="AA29" i="6" s="1"/>
  <c r="K29" i="6"/>
  <c r="L29" i="6" s="1"/>
  <c r="N16" i="6"/>
  <c r="O16" i="6" s="1"/>
  <c r="W16" i="6"/>
  <c r="X16" i="6" s="1"/>
  <c r="Q16" i="6"/>
  <c r="R16" i="6" s="1"/>
  <c r="T16" i="6"/>
  <c r="U16" i="6" s="1"/>
  <c r="K16" i="6"/>
  <c r="L16" i="6" s="1"/>
  <c r="AC16" i="6"/>
  <c r="AD16" i="6" s="1"/>
  <c r="N78" i="6"/>
  <c r="O78" i="6" s="1"/>
  <c r="AC78" i="6"/>
  <c r="AD78" i="6" s="1"/>
  <c r="T78" i="6"/>
  <c r="U78" i="6" s="1"/>
  <c r="W78" i="6"/>
  <c r="X78" i="6" s="1"/>
  <c r="K78" i="6"/>
  <c r="L78" i="6" s="1"/>
  <c r="Q78" i="6"/>
  <c r="R78" i="6" s="1"/>
  <c r="N18" i="6"/>
  <c r="O18" i="6" s="1"/>
  <c r="T18" i="6"/>
  <c r="U18" i="6" s="1"/>
  <c r="Z18" i="6"/>
  <c r="AA18" i="6" s="1"/>
  <c r="AC18" i="6"/>
  <c r="AD18" i="6" s="1"/>
  <c r="Q18" i="6"/>
  <c r="R18" i="6" s="1"/>
  <c r="K18" i="6"/>
  <c r="L18" i="6" s="1"/>
  <c r="W99" i="6"/>
  <c r="X99" i="6" s="1"/>
  <c r="N99" i="6"/>
  <c r="O99" i="6" s="1"/>
  <c r="AC99" i="6"/>
  <c r="AD99" i="6" s="1"/>
  <c r="K99" i="6"/>
  <c r="L99" i="6" s="1"/>
  <c r="Q99" i="6"/>
  <c r="R99" i="6" s="1"/>
  <c r="T99" i="6"/>
  <c r="U99" i="6" s="1"/>
  <c r="Z99" i="6"/>
  <c r="AA99" i="6" s="1"/>
  <c r="W102" i="6"/>
  <c r="X102" i="6" s="1"/>
  <c r="Z102" i="6"/>
  <c r="AA102" i="6" s="1"/>
  <c r="N102" i="6"/>
  <c r="O102" i="6" s="1"/>
  <c r="AC102" i="6"/>
  <c r="AD102" i="6" s="1"/>
  <c r="Q102" i="6"/>
  <c r="R102" i="6" s="1"/>
  <c r="K102" i="6"/>
  <c r="L102" i="6" s="1"/>
  <c r="N104" i="6"/>
  <c r="O104" i="6" s="1"/>
  <c r="Z104" i="6"/>
  <c r="AA104" i="6" s="1"/>
  <c r="Q104" i="6"/>
  <c r="R104" i="6" s="1"/>
  <c r="W104" i="6"/>
  <c r="X104" i="6" s="1"/>
  <c r="T104" i="6"/>
  <c r="U104" i="6" s="1"/>
  <c r="N6" i="6"/>
  <c r="O6" i="6" s="1"/>
  <c r="AC6" i="6"/>
  <c r="AD6" i="6" s="1"/>
  <c r="W6" i="6"/>
  <c r="X6" i="6" s="1"/>
  <c r="K6" i="6"/>
  <c r="L6" i="6" s="1"/>
  <c r="Q6" i="6"/>
  <c r="R6" i="6" s="1"/>
  <c r="T6" i="6"/>
  <c r="U6" i="6" s="1"/>
  <c r="Z6" i="6"/>
  <c r="AA6" i="6" s="1"/>
  <c r="K146" i="6"/>
  <c r="L146" i="6" s="1"/>
  <c r="N73" i="6"/>
  <c r="O73" i="6" s="1"/>
  <c r="Q714" i="6"/>
  <c r="R714" i="6" s="1"/>
  <c r="T714" i="6"/>
  <c r="U714" i="6" s="1"/>
  <c r="Z714" i="6"/>
  <c r="AA714" i="6" s="1"/>
  <c r="K714" i="6"/>
  <c r="L714" i="6" s="1"/>
  <c r="W714" i="6"/>
  <c r="X714" i="6" s="1"/>
  <c r="AC714" i="6"/>
  <c r="AD714" i="6" s="1"/>
  <c r="Q657" i="6"/>
  <c r="R657" i="6" s="1"/>
  <c r="AC657" i="6"/>
  <c r="AD657" i="6" s="1"/>
  <c r="T657" i="6"/>
  <c r="U657" i="6" s="1"/>
  <c r="N657" i="6"/>
  <c r="O657" i="6" s="1"/>
  <c r="Q649" i="6"/>
  <c r="R649" i="6" s="1"/>
  <c r="N649" i="6"/>
  <c r="O649" i="6" s="1"/>
  <c r="K649" i="6"/>
  <c r="L649" i="6" s="1"/>
  <c r="AC649" i="6"/>
  <c r="AD649" i="6" s="1"/>
  <c r="W649" i="6"/>
  <c r="X649" i="6" s="1"/>
  <c r="Q641" i="6"/>
  <c r="R641" i="6" s="1"/>
  <c r="Z641" i="6"/>
  <c r="AA641" i="6" s="1"/>
  <c r="W641" i="6"/>
  <c r="X641" i="6" s="1"/>
  <c r="T641" i="6"/>
  <c r="U641" i="6" s="1"/>
  <c r="AC564" i="6"/>
  <c r="AD564" i="6" s="1"/>
  <c r="Q564" i="6"/>
  <c r="R564" i="6" s="1"/>
  <c r="T564" i="6"/>
  <c r="U564" i="6" s="1"/>
  <c r="W564" i="6"/>
  <c r="X564" i="6" s="1"/>
  <c r="Z564" i="6"/>
  <c r="AA564" i="6" s="1"/>
  <c r="Q527" i="6"/>
  <c r="R527" i="6" s="1"/>
  <c r="Z527" i="6"/>
  <c r="AA527" i="6" s="1"/>
  <c r="W527" i="6"/>
  <c r="X527" i="6" s="1"/>
  <c r="T527" i="6"/>
  <c r="U527" i="6" s="1"/>
  <c r="AC527" i="6"/>
  <c r="AD527" i="6" s="1"/>
  <c r="N527" i="6"/>
  <c r="O527" i="6" s="1"/>
  <c r="Q458" i="6"/>
  <c r="R458" i="6" s="1"/>
  <c r="AC458" i="6"/>
  <c r="AD458" i="6" s="1"/>
  <c r="W458" i="6"/>
  <c r="X458" i="6" s="1"/>
  <c r="K458" i="6"/>
  <c r="L458" i="6" s="1"/>
  <c r="Q407" i="6"/>
  <c r="R407" i="6" s="1"/>
  <c r="Z407" i="6"/>
  <c r="AA407" i="6" s="1"/>
  <c r="W407" i="6"/>
  <c r="X407" i="6" s="1"/>
  <c r="K407" i="6"/>
  <c r="L407" i="6" s="1"/>
  <c r="T407" i="6"/>
  <c r="U407" i="6" s="1"/>
  <c r="AC441" i="6"/>
  <c r="AD441" i="6" s="1"/>
  <c r="Q441" i="6"/>
  <c r="R441" i="6" s="1"/>
  <c r="W441" i="6"/>
  <c r="X441" i="6" s="1"/>
  <c r="N441" i="6"/>
  <c r="O441" i="6" s="1"/>
  <c r="K441" i="6"/>
  <c r="L441" i="6" s="1"/>
  <c r="Q392" i="6"/>
  <c r="R392" i="6" s="1"/>
  <c r="Z392" i="6"/>
  <c r="AA392" i="6" s="1"/>
  <c r="N392" i="6"/>
  <c r="O392" i="6" s="1"/>
  <c r="AC392" i="6"/>
  <c r="AD392" i="6" s="1"/>
  <c r="K392" i="6"/>
  <c r="L392" i="6" s="1"/>
  <c r="AC239" i="6"/>
  <c r="AD239" i="6" s="1"/>
  <c r="W239" i="6"/>
  <c r="X239" i="6" s="1"/>
  <c r="Q239" i="6"/>
  <c r="R239" i="6" s="1"/>
  <c r="Z239" i="6"/>
  <c r="AA239" i="6" s="1"/>
  <c r="N239" i="6"/>
  <c r="O239" i="6" s="1"/>
  <c r="T239" i="6"/>
  <c r="U239" i="6" s="1"/>
  <c r="W340" i="6"/>
  <c r="X340" i="6" s="1"/>
  <c r="Q340" i="6"/>
  <c r="R340" i="6" s="1"/>
  <c r="Z340" i="6"/>
  <c r="AA340" i="6" s="1"/>
  <c r="K340" i="6"/>
  <c r="L340" i="6" s="1"/>
  <c r="T340" i="6"/>
  <c r="U340" i="6" s="1"/>
  <c r="AC340" i="6"/>
  <c r="AD340" i="6" s="1"/>
  <c r="Q366" i="6"/>
  <c r="R366" i="6" s="1"/>
  <c r="AC366" i="6"/>
  <c r="AD366" i="6" s="1"/>
  <c r="N366" i="6"/>
  <c r="O366" i="6" s="1"/>
  <c r="Z366" i="6"/>
  <c r="AA366" i="6" s="1"/>
  <c r="K366" i="6"/>
  <c r="L366" i="6" s="1"/>
  <c r="Q158" i="6"/>
  <c r="R158" i="6" s="1"/>
  <c r="K158" i="6"/>
  <c r="L158" i="6" s="1"/>
  <c r="W158" i="6"/>
  <c r="X158" i="6" s="1"/>
  <c r="AC158" i="6"/>
  <c r="AD158" i="6" s="1"/>
  <c r="AC118" i="6"/>
  <c r="AD118" i="6" s="1"/>
  <c r="Q118" i="6"/>
  <c r="R118" i="6" s="1"/>
  <c r="T118" i="6"/>
  <c r="U118" i="6" s="1"/>
  <c r="W48" i="6"/>
  <c r="X48" i="6" s="1"/>
  <c r="Q48" i="6"/>
  <c r="R48" i="6" s="1"/>
  <c r="Z48" i="6"/>
  <c r="AA48" i="6" s="1"/>
  <c r="T48" i="6"/>
  <c r="U48" i="6" s="1"/>
  <c r="Q39" i="6"/>
  <c r="R39" i="6" s="1"/>
  <c r="Z39" i="6"/>
  <c r="AA39" i="6" s="1"/>
  <c r="AC39" i="6"/>
  <c r="AD39" i="6" s="1"/>
  <c r="K39" i="6"/>
  <c r="L39" i="6" s="1"/>
  <c r="W39" i="6"/>
  <c r="X39" i="6" s="1"/>
  <c r="T39" i="6"/>
  <c r="U39" i="6" s="1"/>
  <c r="Q17" i="6"/>
  <c r="R17" i="6" s="1"/>
  <c r="N17" i="6"/>
  <c r="O17" i="6" s="1"/>
  <c r="W17" i="6"/>
  <c r="X17" i="6" s="1"/>
  <c r="AC17" i="6"/>
  <c r="AD17" i="6" s="1"/>
  <c r="K460" i="6"/>
  <c r="L460" i="6" s="1"/>
  <c r="N297" i="6"/>
  <c r="O297" i="6" s="1"/>
  <c r="W518" i="6"/>
  <c r="X518" i="6" s="1"/>
  <c r="Z719" i="6"/>
  <c r="AA719" i="6" s="1"/>
  <c r="Z518" i="6"/>
  <c r="AA518" i="6" s="1"/>
  <c r="Z343" i="6"/>
  <c r="AA343" i="6" s="1"/>
  <c r="Z269" i="6"/>
  <c r="AA269" i="6" s="1"/>
  <c r="AC719" i="6"/>
  <c r="AD719" i="6" s="1"/>
  <c r="T713" i="6"/>
  <c r="U713" i="6" s="1"/>
  <c r="W713" i="6"/>
  <c r="X713" i="6" s="1"/>
  <c r="Z713" i="6"/>
  <c r="AA713" i="6" s="1"/>
  <c r="AC713" i="6"/>
  <c r="AD713" i="6" s="1"/>
  <c r="T674" i="6"/>
  <c r="U674" i="6" s="1"/>
  <c r="N674" i="6"/>
  <c r="O674" i="6" s="1"/>
  <c r="Z674" i="6"/>
  <c r="AA674" i="6" s="1"/>
  <c r="Q674" i="6"/>
  <c r="R674" i="6" s="1"/>
  <c r="AC674" i="6"/>
  <c r="AD674" i="6" s="1"/>
  <c r="T658" i="6"/>
  <c r="U658" i="6" s="1"/>
  <c r="AC658" i="6"/>
  <c r="AD658" i="6" s="1"/>
  <c r="Z658" i="6"/>
  <c r="AA658" i="6" s="1"/>
  <c r="K658" i="6"/>
  <c r="L658" i="6" s="1"/>
  <c r="Z602" i="6"/>
  <c r="AA602" i="6" s="1"/>
  <c r="W602" i="6"/>
  <c r="X602" i="6" s="1"/>
  <c r="T602" i="6"/>
  <c r="U602" i="6" s="1"/>
  <c r="N602" i="6"/>
  <c r="O602" i="6" s="1"/>
  <c r="AC602" i="6"/>
  <c r="AD602" i="6" s="1"/>
  <c r="K602" i="6"/>
  <c r="L602" i="6" s="1"/>
  <c r="T605" i="6"/>
  <c r="U605" i="6" s="1"/>
  <c r="W605" i="6"/>
  <c r="X605" i="6" s="1"/>
  <c r="AC605" i="6"/>
  <c r="AD605" i="6" s="1"/>
  <c r="Z605" i="6"/>
  <c r="AA605" i="6" s="1"/>
  <c r="Q605" i="6"/>
  <c r="R605" i="6" s="1"/>
  <c r="Z530" i="6"/>
  <c r="AA530" i="6" s="1"/>
  <c r="T530" i="6"/>
  <c r="U530" i="6" s="1"/>
  <c r="AC530" i="6"/>
  <c r="AD530" i="6" s="1"/>
  <c r="T509" i="6"/>
  <c r="U509" i="6" s="1"/>
  <c r="Q509" i="6"/>
  <c r="R509" i="6" s="1"/>
  <c r="AC509" i="6"/>
  <c r="AD509" i="6" s="1"/>
  <c r="T464" i="6"/>
  <c r="U464" i="6" s="1"/>
  <c r="Z464" i="6"/>
  <c r="AA464" i="6" s="1"/>
  <c r="N464" i="6"/>
  <c r="O464" i="6" s="1"/>
  <c r="T402" i="6"/>
  <c r="U402" i="6" s="1"/>
  <c r="Z402" i="6"/>
  <c r="AA402" i="6" s="1"/>
  <c r="W402" i="6"/>
  <c r="X402" i="6" s="1"/>
  <c r="K402" i="6"/>
  <c r="L402" i="6" s="1"/>
  <c r="T290" i="6"/>
  <c r="U290" i="6" s="1"/>
  <c r="W290" i="6"/>
  <c r="X290" i="6" s="1"/>
  <c r="Q290" i="6"/>
  <c r="R290" i="6" s="1"/>
  <c r="Z290" i="6"/>
  <c r="AA290" i="6" s="1"/>
  <c r="T338" i="6"/>
  <c r="U338" i="6" s="1"/>
  <c r="N338" i="6"/>
  <c r="O338" i="6" s="1"/>
  <c r="Z338" i="6"/>
  <c r="AA338" i="6" s="1"/>
  <c r="W338" i="6"/>
  <c r="X338" i="6" s="1"/>
  <c r="T321" i="6"/>
  <c r="U321" i="6" s="1"/>
  <c r="Z321" i="6"/>
  <c r="AA321" i="6" s="1"/>
  <c r="K321" i="6"/>
  <c r="L321" i="6" s="1"/>
  <c r="T314" i="6"/>
  <c r="U314" i="6" s="1"/>
  <c r="W314" i="6"/>
  <c r="X314" i="6" s="1"/>
  <c r="AC314" i="6"/>
  <c r="AD314" i="6" s="1"/>
  <c r="Z314" i="6"/>
  <c r="AA314" i="6" s="1"/>
  <c r="W317" i="6"/>
  <c r="X317" i="6" s="1"/>
  <c r="T317" i="6"/>
  <c r="U317" i="6" s="1"/>
  <c r="AC317" i="6"/>
  <c r="AD317" i="6" s="1"/>
  <c r="Q317" i="6"/>
  <c r="R317" i="6" s="1"/>
  <c r="K317" i="6"/>
  <c r="L317" i="6" s="1"/>
  <c r="T274" i="6"/>
  <c r="U274" i="6" s="1"/>
  <c r="W274" i="6"/>
  <c r="X274" i="6" s="1"/>
  <c r="Z274" i="6"/>
  <c r="AA274" i="6" s="1"/>
  <c r="N274" i="6"/>
  <c r="O274" i="6" s="1"/>
  <c r="T153" i="6"/>
  <c r="U153" i="6" s="1"/>
  <c r="Q153" i="6"/>
  <c r="R153" i="6" s="1"/>
  <c r="W153" i="6"/>
  <c r="X153" i="6" s="1"/>
  <c r="AC153" i="6"/>
  <c r="AD153" i="6" s="1"/>
  <c r="T179" i="6"/>
  <c r="U179" i="6" s="1"/>
  <c r="W179" i="6"/>
  <c r="X179" i="6" s="1"/>
  <c r="N179" i="6"/>
  <c r="O179" i="6" s="1"/>
  <c r="AC179" i="6"/>
  <c r="AD179" i="6" s="1"/>
  <c r="Z179" i="6"/>
  <c r="AA179" i="6" s="1"/>
  <c r="W113" i="6"/>
  <c r="X113" i="6" s="1"/>
  <c r="T113" i="6"/>
  <c r="U113" i="6" s="1"/>
  <c r="K113" i="6"/>
  <c r="L113" i="6" s="1"/>
  <c r="W33" i="6"/>
  <c r="X33" i="6" s="1"/>
  <c r="Z33" i="6"/>
  <c r="AA33" i="6" s="1"/>
  <c r="T33" i="6"/>
  <c r="U33" i="6" s="1"/>
  <c r="AC33" i="6"/>
  <c r="AD33" i="6" s="1"/>
  <c r="K33" i="6"/>
  <c r="L33" i="6" s="1"/>
  <c r="T19" i="6"/>
  <c r="U19" i="6" s="1"/>
  <c r="W19" i="6"/>
  <c r="X19" i="6" s="1"/>
  <c r="Z19" i="6"/>
  <c r="AA19" i="6" s="1"/>
  <c r="Q19" i="6"/>
  <c r="R19" i="6" s="1"/>
  <c r="T58" i="6"/>
  <c r="U58" i="6" s="1"/>
  <c r="Q58" i="6"/>
  <c r="R58" i="6" s="1"/>
  <c r="AC58" i="6"/>
  <c r="AD58" i="6" s="1"/>
  <c r="Z58" i="6"/>
  <c r="AA58" i="6" s="1"/>
  <c r="Z62" i="6"/>
  <c r="AA62" i="6" s="1"/>
  <c r="AC62" i="6"/>
  <c r="AD62" i="6" s="1"/>
  <c r="K62" i="6"/>
  <c r="L62" i="6" s="1"/>
  <c r="W62" i="6"/>
  <c r="X62" i="6" s="1"/>
  <c r="T62" i="6"/>
  <c r="U62" i="6" s="1"/>
  <c r="K719" i="6"/>
  <c r="L719" i="6" s="1"/>
  <c r="K464" i="6"/>
  <c r="L464" i="6" s="1"/>
  <c r="K348" i="6"/>
  <c r="L348" i="6" s="1"/>
  <c r="N598" i="6"/>
  <c r="O598" i="6" s="1"/>
  <c r="N321" i="6"/>
  <c r="O321" i="6" s="1"/>
  <c r="N133" i="6"/>
  <c r="O133" i="6" s="1"/>
  <c r="N39" i="6"/>
  <c r="O39" i="6" s="1"/>
  <c r="Q726" i="6"/>
  <c r="R726" i="6" s="1"/>
  <c r="Q530" i="6"/>
  <c r="R530" i="6" s="1"/>
  <c r="Z726" i="6"/>
  <c r="AA726" i="6" s="1"/>
  <c r="Z509" i="6"/>
  <c r="AA509" i="6" s="1"/>
  <c r="Z391" i="6"/>
  <c r="AA391" i="6" s="1"/>
  <c r="Z241" i="6"/>
  <c r="AA241" i="6" s="1"/>
  <c r="AC63" i="6"/>
  <c r="AD63" i="6" s="1"/>
  <c r="Z720" i="6"/>
  <c r="AA720" i="6" s="1"/>
  <c r="AC720" i="6"/>
  <c r="AD720" i="6" s="1"/>
  <c r="K720" i="6"/>
  <c r="L720" i="6" s="1"/>
  <c r="N720" i="6"/>
  <c r="O720" i="6" s="1"/>
  <c r="Z694" i="6"/>
  <c r="AA694" i="6" s="1"/>
  <c r="AC694" i="6"/>
  <c r="AD694" i="6" s="1"/>
  <c r="K694" i="6"/>
  <c r="L694" i="6" s="1"/>
  <c r="Z663" i="6"/>
  <c r="AA663" i="6" s="1"/>
  <c r="AC663" i="6"/>
  <c r="AD663" i="6" s="1"/>
  <c r="N663" i="6"/>
  <c r="O663" i="6" s="1"/>
  <c r="Z597" i="6"/>
  <c r="AA597" i="6" s="1"/>
  <c r="T597" i="6"/>
  <c r="U597" i="6" s="1"/>
  <c r="AC597" i="6"/>
  <c r="AD597" i="6" s="1"/>
  <c r="W597" i="6"/>
  <c r="X597" i="6" s="1"/>
  <c r="Q581" i="6"/>
  <c r="R581" i="6" s="1"/>
  <c r="N581" i="6"/>
  <c r="O581" i="6" s="1"/>
  <c r="W581" i="6"/>
  <c r="X581" i="6" s="1"/>
  <c r="AC581" i="6"/>
  <c r="AD581" i="6" s="1"/>
  <c r="W548" i="6"/>
  <c r="X548" i="6" s="1"/>
  <c r="T548" i="6"/>
  <c r="U548" i="6" s="1"/>
  <c r="AC548" i="6"/>
  <c r="AD548" i="6" s="1"/>
  <c r="AC553" i="6"/>
  <c r="AD553" i="6" s="1"/>
  <c r="W553" i="6"/>
  <c r="X553" i="6" s="1"/>
  <c r="Q553" i="6"/>
  <c r="R553" i="6" s="1"/>
  <c r="T553" i="6"/>
  <c r="U553" i="6" s="1"/>
  <c r="W483" i="6"/>
  <c r="X483" i="6" s="1"/>
  <c r="Q483" i="6"/>
  <c r="R483" i="6" s="1"/>
  <c r="Z483" i="6"/>
  <c r="AA483" i="6" s="1"/>
  <c r="K483" i="6"/>
  <c r="L483" i="6" s="1"/>
  <c r="Z405" i="6"/>
  <c r="AA405" i="6" s="1"/>
  <c r="AC405" i="6"/>
  <c r="AD405" i="6" s="1"/>
  <c r="T405" i="6"/>
  <c r="U405" i="6" s="1"/>
  <c r="N405" i="6"/>
  <c r="O405" i="6" s="1"/>
  <c r="AC395" i="6"/>
  <c r="AD395" i="6" s="1"/>
  <c r="Z395" i="6"/>
  <c r="AA395" i="6" s="1"/>
  <c r="T395" i="6"/>
  <c r="U395" i="6" s="1"/>
  <c r="AC267" i="6"/>
  <c r="AD267" i="6" s="1"/>
  <c r="W267" i="6"/>
  <c r="X267" i="6" s="1"/>
  <c r="Z267" i="6"/>
  <c r="AA267" i="6" s="1"/>
  <c r="T267" i="6"/>
  <c r="U267" i="6" s="1"/>
  <c r="AC266" i="6"/>
  <c r="AD266" i="6" s="1"/>
  <c r="N266" i="6"/>
  <c r="O266" i="6" s="1"/>
  <c r="Q266" i="6"/>
  <c r="R266" i="6" s="1"/>
  <c r="K296" i="6"/>
  <c r="L296" i="6" s="1"/>
  <c r="N296" i="6"/>
  <c r="O296" i="6" s="1"/>
  <c r="Z296" i="6"/>
  <c r="AA296" i="6" s="1"/>
  <c r="W350" i="6"/>
  <c r="X350" i="6" s="1"/>
  <c r="N350" i="6"/>
  <c r="O350" i="6" s="1"/>
  <c r="AC350" i="6"/>
  <c r="AD350" i="6" s="1"/>
  <c r="K350" i="6"/>
  <c r="L350" i="6" s="1"/>
  <c r="T301" i="6"/>
  <c r="U301" i="6" s="1"/>
  <c r="AC301" i="6"/>
  <c r="AD301" i="6" s="1"/>
  <c r="W148" i="6"/>
  <c r="X148" i="6" s="1"/>
  <c r="Z148" i="6"/>
  <c r="AA148" i="6" s="1"/>
  <c r="T148" i="6"/>
  <c r="U148" i="6" s="1"/>
  <c r="N148" i="6"/>
  <c r="O148" i="6" s="1"/>
  <c r="K148" i="6"/>
  <c r="L148" i="6" s="1"/>
  <c r="Q148" i="6"/>
  <c r="R148" i="6" s="1"/>
  <c r="Q143" i="6"/>
  <c r="R143" i="6" s="1"/>
  <c r="Z143" i="6"/>
  <c r="AA143" i="6" s="1"/>
  <c r="T143" i="6"/>
  <c r="U143" i="6" s="1"/>
  <c r="AC40" i="6"/>
  <c r="AD40" i="6" s="1"/>
  <c r="N40" i="6"/>
  <c r="O40" i="6" s="1"/>
  <c r="Q44" i="6"/>
  <c r="R44" i="6" s="1"/>
  <c r="T44" i="6"/>
  <c r="U44" i="6" s="1"/>
  <c r="Z44" i="6"/>
  <c r="AA44" i="6" s="1"/>
  <c r="T23" i="6"/>
  <c r="U23" i="6" s="1"/>
  <c r="Z23" i="6"/>
  <c r="AA23" i="6" s="1"/>
  <c r="Q23" i="6"/>
  <c r="R23" i="6" s="1"/>
  <c r="K23" i="6"/>
  <c r="L23" i="6" s="1"/>
  <c r="T56" i="6"/>
  <c r="U56" i="6" s="1"/>
  <c r="Q56" i="6"/>
  <c r="R56" i="6" s="1"/>
  <c r="T5" i="6"/>
  <c r="U5" i="6" s="1"/>
  <c r="Z5" i="6"/>
  <c r="AA5" i="6" s="1"/>
  <c r="W5" i="6"/>
  <c r="X5" i="6" s="1"/>
  <c r="K5" i="6"/>
  <c r="L5" i="6" s="1"/>
  <c r="AC5" i="6"/>
  <c r="AD5" i="6" s="1"/>
  <c r="Q5" i="6"/>
  <c r="R5" i="6" s="1"/>
  <c r="K657" i="6"/>
  <c r="L657" i="6" s="1"/>
  <c r="K660" i="6"/>
  <c r="L660" i="6" s="1"/>
  <c r="K430" i="6"/>
  <c r="L430" i="6" s="1"/>
  <c r="K204" i="6"/>
  <c r="L204" i="6" s="1"/>
  <c r="K274" i="6"/>
  <c r="L274" i="6" s="1"/>
  <c r="K139" i="6"/>
  <c r="L139" i="6" s="1"/>
  <c r="K17" i="6"/>
  <c r="L17" i="6" s="1"/>
  <c r="N640" i="6"/>
  <c r="O640" i="6" s="1"/>
  <c r="N407" i="6"/>
  <c r="O407" i="6" s="1"/>
  <c r="N143" i="6"/>
  <c r="O143" i="6" s="1"/>
  <c r="N19" i="6"/>
  <c r="O19" i="6" s="1"/>
  <c r="Q682" i="6"/>
  <c r="R682" i="6" s="1"/>
  <c r="Q658" i="6"/>
  <c r="R658" i="6" s="1"/>
  <c r="Q430" i="6"/>
  <c r="R430" i="6" s="1"/>
  <c r="Q314" i="6"/>
  <c r="R314" i="6" s="1"/>
  <c r="Q113" i="6"/>
  <c r="R113" i="6" s="1"/>
  <c r="T458" i="6"/>
  <c r="U458" i="6" s="1"/>
  <c r="T392" i="6"/>
  <c r="U392" i="6" s="1"/>
  <c r="T40" i="6"/>
  <c r="U40" i="6" s="1"/>
  <c r="T17" i="6"/>
  <c r="U17" i="6" s="1"/>
  <c r="W698" i="6"/>
  <c r="X698" i="6" s="1"/>
  <c r="W657" i="6"/>
  <c r="X657" i="6" s="1"/>
  <c r="W395" i="6"/>
  <c r="X395" i="6" s="1"/>
  <c r="W118" i="6"/>
  <c r="X118" i="6" s="1"/>
  <c r="W56" i="6"/>
  <c r="X56" i="6" s="1"/>
  <c r="Z232" i="6"/>
  <c r="AA232" i="6" s="1"/>
  <c r="Z17" i="6"/>
  <c r="AA17" i="6" s="1"/>
  <c r="Z729" i="6"/>
  <c r="AA729" i="6" s="1"/>
  <c r="T729" i="6"/>
  <c r="U729" i="6" s="1"/>
  <c r="Z671" i="6"/>
  <c r="AA671" i="6" s="1"/>
  <c r="W671" i="6"/>
  <c r="X671" i="6" s="1"/>
  <c r="K671" i="6"/>
  <c r="L671" i="6" s="1"/>
  <c r="AC643" i="6"/>
  <c r="AD643" i="6" s="1"/>
  <c r="T643" i="6"/>
  <c r="U643" i="6" s="1"/>
  <c r="Z643" i="6"/>
  <c r="AA643" i="6" s="1"/>
  <c r="AC594" i="6"/>
  <c r="AD594" i="6" s="1"/>
  <c r="Z594" i="6"/>
  <c r="AA594" i="6" s="1"/>
  <c r="W634" i="6"/>
  <c r="X634" i="6" s="1"/>
  <c r="N634" i="6"/>
  <c r="O634" i="6" s="1"/>
  <c r="Z634" i="6"/>
  <c r="AA634" i="6" s="1"/>
  <c r="T545" i="6"/>
  <c r="U545" i="6" s="1"/>
  <c r="K545" i="6"/>
  <c r="L545" i="6" s="1"/>
  <c r="AC545" i="6"/>
  <c r="AD545" i="6" s="1"/>
  <c r="Q545" i="6"/>
  <c r="R545" i="6" s="1"/>
  <c r="AC563" i="6"/>
  <c r="AD563" i="6" s="1"/>
  <c r="W563" i="6"/>
  <c r="X563" i="6" s="1"/>
  <c r="K563" i="6"/>
  <c r="L563" i="6" s="1"/>
  <c r="Z505" i="6"/>
  <c r="AA505" i="6" s="1"/>
  <c r="AC505" i="6"/>
  <c r="AD505" i="6" s="1"/>
  <c r="T505" i="6"/>
  <c r="U505" i="6" s="1"/>
  <c r="N488" i="6"/>
  <c r="O488" i="6" s="1"/>
  <c r="W488" i="6"/>
  <c r="X488" i="6" s="1"/>
  <c r="Z488" i="6"/>
  <c r="AA488" i="6" s="1"/>
  <c r="Z404" i="6"/>
  <c r="AA404" i="6" s="1"/>
  <c r="Q404" i="6"/>
  <c r="R404" i="6" s="1"/>
  <c r="K404" i="6"/>
  <c r="L404" i="6" s="1"/>
  <c r="AC404" i="6"/>
  <c r="AD404" i="6" s="1"/>
  <c r="W355" i="6"/>
  <c r="X355" i="6" s="1"/>
  <c r="K355" i="6"/>
  <c r="L355" i="6" s="1"/>
  <c r="T355" i="6"/>
  <c r="U355" i="6" s="1"/>
  <c r="Z355" i="6"/>
  <c r="AA355" i="6" s="1"/>
  <c r="Z260" i="6"/>
  <c r="AA260" i="6" s="1"/>
  <c r="AC260" i="6"/>
  <c r="AD260" i="6" s="1"/>
  <c r="AC219" i="6"/>
  <c r="AD219" i="6" s="1"/>
  <c r="N219" i="6"/>
  <c r="O219" i="6" s="1"/>
  <c r="T219" i="6"/>
  <c r="U219" i="6" s="1"/>
  <c r="K219" i="6"/>
  <c r="L219" i="6" s="1"/>
  <c r="W219" i="6"/>
  <c r="X219" i="6" s="1"/>
  <c r="N201" i="6"/>
  <c r="O201" i="6" s="1"/>
  <c r="Q201" i="6"/>
  <c r="R201" i="6" s="1"/>
  <c r="T201" i="6"/>
  <c r="U201" i="6" s="1"/>
  <c r="W189" i="6"/>
  <c r="X189" i="6" s="1"/>
  <c r="AC189" i="6"/>
  <c r="AD189" i="6" s="1"/>
  <c r="K189" i="6"/>
  <c r="L189" i="6" s="1"/>
  <c r="AC197" i="6"/>
  <c r="AD197" i="6" s="1"/>
  <c r="Z197" i="6"/>
  <c r="AA197" i="6" s="1"/>
  <c r="Q197" i="6"/>
  <c r="R197" i="6" s="1"/>
  <c r="W197" i="6"/>
  <c r="X197" i="6" s="1"/>
  <c r="N197" i="6"/>
  <c r="O197" i="6" s="1"/>
  <c r="W215" i="6"/>
  <c r="X215" i="6" s="1"/>
  <c r="Z215" i="6"/>
  <c r="AA215" i="6" s="1"/>
  <c r="AC215" i="6"/>
  <c r="AD215" i="6" s="1"/>
  <c r="T215" i="6"/>
  <c r="U215" i="6" s="1"/>
  <c r="Z381" i="6"/>
  <c r="AA381" i="6" s="1"/>
  <c r="K381" i="6"/>
  <c r="L381" i="6" s="1"/>
  <c r="T381" i="6"/>
  <c r="U381" i="6" s="1"/>
  <c r="W342" i="6"/>
  <c r="X342" i="6" s="1"/>
  <c r="Z342" i="6"/>
  <c r="AA342" i="6" s="1"/>
  <c r="AC342" i="6"/>
  <c r="AD342" i="6" s="1"/>
  <c r="N342" i="6"/>
  <c r="O342" i="6" s="1"/>
  <c r="Q342" i="6"/>
  <c r="R342" i="6" s="1"/>
  <c r="Q293" i="6"/>
  <c r="R293" i="6" s="1"/>
  <c r="T293" i="6"/>
  <c r="U293" i="6" s="1"/>
  <c r="AC293" i="6"/>
  <c r="AD293" i="6" s="1"/>
  <c r="W172" i="6"/>
  <c r="X172" i="6" s="1"/>
  <c r="Q172" i="6"/>
  <c r="R172" i="6" s="1"/>
  <c r="AC172" i="6"/>
  <c r="AD172" i="6" s="1"/>
  <c r="Z172" i="6"/>
  <c r="AA172" i="6" s="1"/>
  <c r="Z152" i="6"/>
  <c r="AA152" i="6" s="1"/>
  <c r="N152" i="6"/>
  <c r="O152" i="6" s="1"/>
  <c r="Q152" i="6"/>
  <c r="R152" i="6" s="1"/>
  <c r="T152" i="6"/>
  <c r="U152" i="6" s="1"/>
  <c r="W152" i="6"/>
  <c r="X152" i="6" s="1"/>
  <c r="Z177" i="6"/>
  <c r="AA177" i="6" s="1"/>
  <c r="AC177" i="6"/>
  <c r="AD177" i="6" s="1"/>
  <c r="T177" i="6"/>
  <c r="U177" i="6" s="1"/>
  <c r="Q177" i="6"/>
  <c r="R177" i="6" s="1"/>
  <c r="N177" i="6"/>
  <c r="O177" i="6" s="1"/>
  <c r="K177" i="6"/>
  <c r="L177" i="6" s="1"/>
  <c r="W149" i="6"/>
  <c r="X149" i="6" s="1"/>
  <c r="K149" i="6"/>
  <c r="L149" i="6" s="1"/>
  <c r="AC149" i="6"/>
  <c r="AD149" i="6" s="1"/>
  <c r="T149" i="6"/>
  <c r="U149" i="6" s="1"/>
  <c r="N149" i="6"/>
  <c r="O149" i="6" s="1"/>
  <c r="Q149" i="6"/>
  <c r="R149" i="6" s="1"/>
  <c r="Z149" i="6"/>
  <c r="AA149" i="6" s="1"/>
  <c r="N124" i="6"/>
  <c r="O124" i="6" s="1"/>
  <c r="Z124" i="6"/>
  <c r="AA124" i="6" s="1"/>
  <c r="T124" i="6"/>
  <c r="U124" i="6" s="1"/>
  <c r="AC124" i="6"/>
  <c r="AD124" i="6" s="1"/>
  <c r="W112" i="6"/>
  <c r="X112" i="6" s="1"/>
  <c r="AC112" i="6"/>
  <c r="AD112" i="6" s="1"/>
  <c r="Z112" i="6"/>
  <c r="AA112" i="6" s="1"/>
  <c r="AC84" i="6"/>
  <c r="AD84" i="6" s="1"/>
  <c r="W84" i="6"/>
  <c r="X84" i="6" s="1"/>
  <c r="Z84" i="6"/>
  <c r="AA84" i="6" s="1"/>
  <c r="T84" i="6"/>
  <c r="U84" i="6" s="1"/>
  <c r="Q84" i="6"/>
  <c r="R84" i="6" s="1"/>
  <c r="W37" i="6"/>
  <c r="X37" i="6" s="1"/>
  <c r="AC37" i="6"/>
  <c r="AD37" i="6" s="1"/>
  <c r="N37" i="6"/>
  <c r="O37" i="6" s="1"/>
  <c r="Z43" i="6"/>
  <c r="AA43" i="6" s="1"/>
  <c r="W43" i="6"/>
  <c r="X43" i="6" s="1"/>
  <c r="AC43" i="6"/>
  <c r="AD43" i="6" s="1"/>
  <c r="T43" i="6"/>
  <c r="U43" i="6" s="1"/>
  <c r="K43" i="6"/>
  <c r="L43" i="6" s="1"/>
  <c r="T13" i="6"/>
  <c r="U13" i="6" s="1"/>
  <c r="Z13" i="6"/>
  <c r="AA13" i="6" s="1"/>
  <c r="N13" i="6"/>
  <c r="O13" i="6" s="1"/>
  <c r="Q13" i="6"/>
  <c r="R13" i="6" s="1"/>
  <c r="T103" i="6"/>
  <c r="U103" i="6" s="1"/>
  <c r="W103" i="6"/>
  <c r="X103" i="6" s="1"/>
  <c r="AC103" i="6"/>
  <c r="AD103" i="6" s="1"/>
  <c r="Z87" i="6"/>
  <c r="AA87" i="6" s="1"/>
  <c r="Q87" i="6"/>
  <c r="R87" i="6" s="1"/>
  <c r="W94" i="6"/>
  <c r="X94" i="6" s="1"/>
  <c r="AC94" i="6"/>
  <c r="AD94" i="6" s="1"/>
  <c r="T94" i="6"/>
  <c r="U94" i="6" s="1"/>
  <c r="K94" i="6"/>
  <c r="L94" i="6" s="1"/>
  <c r="W36" i="6"/>
  <c r="X36" i="6" s="1"/>
  <c r="T36" i="6"/>
  <c r="U36" i="6" s="1"/>
  <c r="N36" i="6"/>
  <c r="O36" i="6" s="1"/>
  <c r="Z8" i="6"/>
  <c r="AA8" i="6" s="1"/>
  <c r="AC8" i="6"/>
  <c r="AD8" i="6" s="1"/>
  <c r="Q8" i="6"/>
  <c r="R8" i="6" s="1"/>
  <c r="K8" i="6"/>
  <c r="L8" i="6" s="1"/>
  <c r="W8" i="6"/>
  <c r="X8" i="6" s="1"/>
  <c r="K721" i="6"/>
  <c r="L721" i="6" s="1"/>
  <c r="K685" i="6"/>
  <c r="L685" i="6" s="1"/>
  <c r="K640" i="6"/>
  <c r="L640" i="6" s="1"/>
  <c r="K634" i="6"/>
  <c r="L634" i="6" s="1"/>
  <c r="K573" i="6"/>
  <c r="L573" i="6" s="1"/>
  <c r="K519" i="6"/>
  <c r="L519" i="6" s="1"/>
  <c r="K412" i="6"/>
  <c r="L412" i="6" s="1"/>
  <c r="K255" i="6"/>
  <c r="L255" i="6" s="1"/>
  <c r="K328" i="6"/>
  <c r="L328" i="6" s="1"/>
  <c r="K304" i="6"/>
  <c r="L304" i="6" s="1"/>
  <c r="K136" i="6"/>
  <c r="L136" i="6" s="1"/>
  <c r="K118" i="6"/>
  <c r="L118" i="6" s="1"/>
  <c r="K83" i="6"/>
  <c r="L83" i="6" s="1"/>
  <c r="N639" i="6"/>
  <c r="O639" i="6" s="1"/>
  <c r="N642" i="6"/>
  <c r="O642" i="6" s="1"/>
  <c r="N540" i="6"/>
  <c r="O540" i="6" s="1"/>
  <c r="N402" i="6"/>
  <c r="O402" i="6" s="1"/>
  <c r="N290" i="6"/>
  <c r="O290" i="6" s="1"/>
  <c r="N381" i="6"/>
  <c r="O381" i="6" s="1"/>
  <c r="N44" i="6"/>
  <c r="O44" i="6" s="1"/>
  <c r="N83" i="6"/>
  <c r="O83" i="6" s="1"/>
  <c r="Q671" i="6"/>
  <c r="R671" i="6" s="1"/>
  <c r="Q663" i="6"/>
  <c r="R663" i="6" s="1"/>
  <c r="Q112" i="6"/>
  <c r="R112" i="6" s="1"/>
  <c r="Q88" i="6"/>
  <c r="R88" i="6" s="1"/>
  <c r="T212" i="6"/>
  <c r="U212" i="6" s="1"/>
  <c r="T37" i="6"/>
  <c r="U37" i="6" s="1"/>
  <c r="T83" i="6"/>
  <c r="U83" i="6" s="1"/>
  <c r="W460" i="6"/>
  <c r="X460" i="6" s="1"/>
  <c r="W281" i="6"/>
  <c r="X281" i="6" s="1"/>
  <c r="Z666" i="6"/>
  <c r="AA666" i="6" s="1"/>
  <c r="Z348" i="6"/>
  <c r="AA348" i="6" s="1"/>
  <c r="Z83" i="6"/>
  <c r="AA83" i="6" s="1"/>
  <c r="AC407" i="6"/>
  <c r="AD407" i="6" s="1"/>
  <c r="AC348" i="6"/>
  <c r="AD348" i="6" s="1"/>
  <c r="AC139" i="6"/>
  <c r="AD139" i="6" s="1"/>
  <c r="Z725" i="6"/>
  <c r="AA725" i="6" s="1"/>
  <c r="N725" i="6"/>
  <c r="O725" i="6" s="1"/>
  <c r="AC725" i="6"/>
  <c r="AD725" i="6" s="1"/>
  <c r="Q703" i="6"/>
  <c r="R703" i="6" s="1"/>
  <c r="AC703" i="6"/>
  <c r="AD703" i="6" s="1"/>
  <c r="Z703" i="6"/>
  <c r="AA703" i="6" s="1"/>
  <c r="N703" i="6"/>
  <c r="O703" i="6" s="1"/>
  <c r="T700" i="6"/>
  <c r="U700" i="6" s="1"/>
  <c r="K700" i="6"/>
  <c r="L700" i="6" s="1"/>
  <c r="Z695" i="6"/>
  <c r="AA695" i="6" s="1"/>
  <c r="T695" i="6"/>
  <c r="U695" i="6" s="1"/>
  <c r="Q695" i="6"/>
  <c r="R695" i="6" s="1"/>
  <c r="Z678" i="6"/>
  <c r="AA678" i="6" s="1"/>
  <c r="Q678" i="6"/>
  <c r="R678" i="6" s="1"/>
  <c r="AC668" i="6"/>
  <c r="AD668" i="6" s="1"/>
  <c r="Q668" i="6"/>
  <c r="R668" i="6" s="1"/>
  <c r="K668" i="6"/>
  <c r="L668" i="6" s="1"/>
  <c r="Z668" i="6"/>
  <c r="AA668" i="6" s="1"/>
  <c r="T668" i="6"/>
  <c r="U668" i="6" s="1"/>
  <c r="AC664" i="6"/>
  <c r="AD664" i="6" s="1"/>
  <c r="Z664" i="6"/>
  <c r="AA664" i="6" s="1"/>
  <c r="K664" i="6"/>
  <c r="L664" i="6" s="1"/>
  <c r="Z637" i="6"/>
  <c r="AA637" i="6" s="1"/>
  <c r="N637" i="6"/>
  <c r="O637" i="6" s="1"/>
  <c r="T637" i="6"/>
  <c r="U637" i="6" s="1"/>
  <c r="K637" i="6"/>
  <c r="L637" i="6" s="1"/>
  <c r="T599" i="6"/>
  <c r="U599" i="6" s="1"/>
  <c r="AC599" i="6"/>
  <c r="AD599" i="6" s="1"/>
  <c r="Q599" i="6"/>
  <c r="R599" i="6" s="1"/>
  <c r="Z599" i="6"/>
  <c r="AA599" i="6" s="1"/>
  <c r="N599" i="6"/>
  <c r="O599" i="6" s="1"/>
  <c r="AC611" i="6"/>
  <c r="AD611" i="6" s="1"/>
  <c r="Q611" i="6"/>
  <c r="R611" i="6" s="1"/>
  <c r="Q633" i="6"/>
  <c r="R633" i="6" s="1"/>
  <c r="T633" i="6"/>
  <c r="U633" i="6" s="1"/>
  <c r="K633" i="6"/>
  <c r="L633" i="6" s="1"/>
  <c r="Z633" i="6"/>
  <c r="AA633" i="6" s="1"/>
  <c r="AC620" i="6"/>
  <c r="AD620" i="6" s="1"/>
  <c r="N620" i="6"/>
  <c r="O620" i="6" s="1"/>
  <c r="K620" i="6"/>
  <c r="L620" i="6" s="1"/>
  <c r="Z624" i="6"/>
  <c r="AA624" i="6" s="1"/>
  <c r="N624" i="6"/>
  <c r="O624" i="6" s="1"/>
  <c r="T624" i="6"/>
  <c r="U624" i="6" s="1"/>
  <c r="Z572" i="6"/>
  <c r="AA572" i="6" s="1"/>
  <c r="Q572" i="6"/>
  <c r="R572" i="6" s="1"/>
  <c r="AC572" i="6"/>
  <c r="AD572" i="6" s="1"/>
  <c r="Z568" i="6"/>
  <c r="AA568" i="6" s="1"/>
  <c r="T568" i="6"/>
  <c r="U568" i="6" s="1"/>
  <c r="K568" i="6"/>
  <c r="L568" i="6" s="1"/>
  <c r="AC568" i="6"/>
  <c r="AD568" i="6" s="1"/>
  <c r="N568" i="6"/>
  <c r="O568" i="6" s="1"/>
  <c r="Z555" i="6"/>
  <c r="AA555" i="6" s="1"/>
  <c r="AC555" i="6"/>
  <c r="AD555" i="6" s="1"/>
  <c r="Z537" i="6"/>
  <c r="AA537" i="6" s="1"/>
  <c r="Q537" i="6"/>
  <c r="R537" i="6" s="1"/>
  <c r="AC537" i="6"/>
  <c r="AD537" i="6" s="1"/>
  <c r="Z508" i="6"/>
  <c r="AA508" i="6" s="1"/>
  <c r="AC508" i="6"/>
  <c r="AD508" i="6" s="1"/>
  <c r="K508" i="6"/>
  <c r="L508" i="6" s="1"/>
  <c r="N508" i="6"/>
  <c r="O508" i="6" s="1"/>
  <c r="T508" i="6"/>
  <c r="U508" i="6" s="1"/>
  <c r="Z502" i="6"/>
  <c r="AA502" i="6" s="1"/>
  <c r="N502" i="6"/>
  <c r="O502" i="6" s="1"/>
  <c r="AC502" i="6"/>
  <c r="AD502" i="6" s="1"/>
  <c r="Z494" i="6"/>
  <c r="AA494" i="6" s="1"/>
  <c r="AC494" i="6"/>
  <c r="AD494" i="6" s="1"/>
  <c r="T494" i="6"/>
  <c r="U494" i="6" s="1"/>
  <c r="Z451" i="6"/>
  <c r="AA451" i="6" s="1"/>
  <c r="T451" i="6"/>
  <c r="U451" i="6" s="1"/>
  <c r="AC451" i="6"/>
  <c r="AD451" i="6" s="1"/>
  <c r="Z397" i="6"/>
  <c r="AA397" i="6" s="1"/>
  <c r="AC397" i="6"/>
  <c r="AD397" i="6" s="1"/>
  <c r="Q397" i="6"/>
  <c r="R397" i="6" s="1"/>
  <c r="Z486" i="6"/>
  <c r="AA486" i="6" s="1"/>
  <c r="AC486" i="6"/>
  <c r="AD486" i="6" s="1"/>
  <c r="T486" i="6"/>
  <c r="U486" i="6" s="1"/>
  <c r="Z473" i="6"/>
  <c r="AA473" i="6" s="1"/>
  <c r="N473" i="6"/>
  <c r="O473" i="6" s="1"/>
  <c r="AC473" i="6"/>
  <c r="AD473" i="6" s="1"/>
  <c r="T473" i="6"/>
  <c r="U473" i="6" s="1"/>
  <c r="Z490" i="6"/>
  <c r="AA490" i="6" s="1"/>
  <c r="Q490" i="6"/>
  <c r="R490" i="6" s="1"/>
  <c r="AC490" i="6"/>
  <c r="AD490" i="6" s="1"/>
  <c r="Z467" i="6"/>
  <c r="AA467" i="6" s="1"/>
  <c r="T467" i="6"/>
  <c r="U467" i="6" s="1"/>
  <c r="K467" i="6"/>
  <c r="L467" i="6" s="1"/>
  <c r="N467" i="6"/>
  <c r="O467" i="6" s="1"/>
  <c r="Z423" i="6"/>
  <c r="AA423" i="6" s="1"/>
  <c r="AC423" i="6"/>
  <c r="AD423" i="6" s="1"/>
  <c r="K423" i="6"/>
  <c r="L423" i="6" s="1"/>
  <c r="Z246" i="6"/>
  <c r="AA246" i="6" s="1"/>
  <c r="N246" i="6"/>
  <c r="O246" i="6" s="1"/>
  <c r="K246" i="6"/>
  <c r="L246" i="6" s="1"/>
  <c r="Z313" i="6"/>
  <c r="AA313" i="6" s="1"/>
  <c r="AC313" i="6"/>
  <c r="AD313" i="6" s="1"/>
  <c r="K313" i="6"/>
  <c r="L313" i="6" s="1"/>
  <c r="Z285" i="6"/>
  <c r="AA285" i="6" s="1"/>
  <c r="AC285" i="6"/>
  <c r="AD285" i="6" s="1"/>
  <c r="Z289" i="6"/>
  <c r="AA289" i="6" s="1"/>
  <c r="T289" i="6"/>
  <c r="U289" i="6" s="1"/>
  <c r="Z188" i="6"/>
  <c r="AA188" i="6" s="1"/>
  <c r="AC188" i="6"/>
  <c r="AD188" i="6" s="1"/>
  <c r="T188" i="6"/>
  <c r="U188" i="6" s="1"/>
  <c r="N188" i="6"/>
  <c r="O188" i="6" s="1"/>
  <c r="Z235" i="6"/>
  <c r="AA235" i="6" s="1"/>
  <c r="T235" i="6"/>
  <c r="U235" i="6" s="1"/>
  <c r="Q235" i="6"/>
  <c r="R235" i="6" s="1"/>
  <c r="Z254" i="6"/>
  <c r="AA254" i="6" s="1"/>
  <c r="Q254" i="6"/>
  <c r="R254" i="6" s="1"/>
  <c r="AC254" i="6"/>
  <c r="AD254" i="6" s="1"/>
  <c r="Z325" i="6"/>
  <c r="AA325" i="6" s="1"/>
  <c r="AC325" i="6"/>
  <c r="AD325" i="6" s="1"/>
  <c r="Z265" i="6"/>
  <c r="AA265" i="6" s="1"/>
  <c r="N265" i="6"/>
  <c r="O265" i="6" s="1"/>
  <c r="AC265" i="6"/>
  <c r="AD265" i="6" s="1"/>
  <c r="T265" i="6"/>
  <c r="U265" i="6" s="1"/>
  <c r="Q265" i="6"/>
  <c r="R265" i="6" s="1"/>
  <c r="Z353" i="6"/>
  <c r="AA353" i="6" s="1"/>
  <c r="Q353" i="6"/>
  <c r="R353" i="6" s="1"/>
  <c r="N353" i="6"/>
  <c r="O353" i="6" s="1"/>
  <c r="AC353" i="6"/>
  <c r="AD353" i="6" s="1"/>
  <c r="K353" i="6"/>
  <c r="L353" i="6" s="1"/>
  <c r="Z203" i="6"/>
  <c r="AA203" i="6" s="1"/>
  <c r="K203" i="6"/>
  <c r="L203" i="6" s="1"/>
  <c r="T203" i="6"/>
  <c r="U203" i="6" s="1"/>
  <c r="Q203" i="6"/>
  <c r="R203" i="6" s="1"/>
  <c r="N203" i="6"/>
  <c r="O203" i="6" s="1"/>
  <c r="Z251" i="6"/>
  <c r="AA251" i="6" s="1"/>
  <c r="AC251" i="6"/>
  <c r="AD251" i="6" s="1"/>
  <c r="Q251" i="6"/>
  <c r="R251" i="6" s="1"/>
  <c r="Z286" i="6"/>
  <c r="AA286" i="6" s="1"/>
  <c r="AC286" i="6"/>
  <c r="AD286" i="6" s="1"/>
  <c r="Z248" i="6"/>
  <c r="AA248" i="6" s="1"/>
  <c r="AC248" i="6"/>
  <c r="AD248" i="6" s="1"/>
  <c r="Q248" i="6"/>
  <c r="R248" i="6" s="1"/>
  <c r="Z359" i="6"/>
  <c r="AA359" i="6" s="1"/>
  <c r="Q359" i="6"/>
  <c r="R359" i="6" s="1"/>
  <c r="K359" i="6"/>
  <c r="L359" i="6" s="1"/>
  <c r="AC359" i="6"/>
  <c r="AD359" i="6" s="1"/>
  <c r="Z386" i="6"/>
  <c r="AA386" i="6" s="1"/>
  <c r="N386" i="6"/>
  <c r="O386" i="6" s="1"/>
  <c r="Q386" i="6"/>
  <c r="R386" i="6" s="1"/>
  <c r="T386" i="6"/>
  <c r="U386" i="6" s="1"/>
  <c r="Z320" i="6"/>
  <c r="AA320" i="6" s="1"/>
  <c r="T320" i="6"/>
  <c r="U320" i="6" s="1"/>
  <c r="AC320" i="6"/>
  <c r="AD320" i="6" s="1"/>
  <c r="Q320" i="6"/>
  <c r="R320" i="6" s="1"/>
  <c r="Z225" i="6"/>
  <c r="AA225" i="6" s="1"/>
  <c r="AC225" i="6"/>
  <c r="AD225" i="6" s="1"/>
  <c r="K225" i="6"/>
  <c r="L225" i="6" s="1"/>
  <c r="T225" i="6"/>
  <c r="U225" i="6" s="1"/>
  <c r="Z173" i="6"/>
  <c r="AA173" i="6" s="1"/>
  <c r="Q173" i="6"/>
  <c r="R173" i="6" s="1"/>
  <c r="AC173" i="6"/>
  <c r="AD173" i="6" s="1"/>
  <c r="T173" i="6"/>
  <c r="U173" i="6" s="1"/>
  <c r="Z150" i="6"/>
  <c r="AA150" i="6" s="1"/>
  <c r="AC150" i="6"/>
  <c r="AD150" i="6" s="1"/>
  <c r="Q150" i="6"/>
  <c r="R150" i="6" s="1"/>
  <c r="Z181" i="6"/>
  <c r="AA181" i="6" s="1"/>
  <c r="N181" i="6"/>
  <c r="O181" i="6" s="1"/>
  <c r="K181" i="6"/>
  <c r="L181" i="6" s="1"/>
  <c r="AC181" i="6"/>
  <c r="AD181" i="6" s="1"/>
  <c r="Z125" i="6"/>
  <c r="AA125" i="6" s="1"/>
  <c r="Q125" i="6"/>
  <c r="R125" i="6" s="1"/>
  <c r="AC125" i="6"/>
  <c r="AD125" i="6" s="1"/>
  <c r="K125" i="6"/>
  <c r="L125" i="6" s="1"/>
  <c r="Z145" i="6"/>
  <c r="AA145" i="6" s="1"/>
  <c r="K145" i="6"/>
  <c r="L145" i="6" s="1"/>
  <c r="T145" i="6"/>
  <c r="U145" i="6" s="1"/>
  <c r="AC145" i="6"/>
  <c r="AD145" i="6" s="1"/>
  <c r="Z111" i="6"/>
  <c r="AA111" i="6" s="1"/>
  <c r="N111" i="6"/>
  <c r="O111" i="6" s="1"/>
  <c r="AC111" i="6"/>
  <c r="AD111" i="6" s="1"/>
  <c r="Z101" i="6"/>
  <c r="AA101" i="6" s="1"/>
  <c r="T101" i="6"/>
  <c r="U101" i="6" s="1"/>
  <c r="Q101" i="6"/>
  <c r="R101" i="6" s="1"/>
  <c r="Z32" i="6"/>
  <c r="AA32" i="6" s="1"/>
  <c r="AC32" i="6"/>
  <c r="AD32" i="6" s="1"/>
  <c r="Z22" i="6"/>
  <c r="AA22" i="6" s="1"/>
  <c r="AC22" i="6"/>
  <c r="AD22" i="6" s="1"/>
  <c r="K22" i="6"/>
  <c r="L22" i="6" s="1"/>
  <c r="Q22" i="6"/>
  <c r="R22" i="6" s="1"/>
  <c r="Z67" i="6"/>
  <c r="AA67" i="6" s="1"/>
  <c r="AC67" i="6"/>
  <c r="AD67" i="6" s="1"/>
  <c r="K67" i="6"/>
  <c r="L67" i="6" s="1"/>
  <c r="Z92" i="6"/>
  <c r="AA92" i="6" s="1"/>
  <c r="T92" i="6"/>
  <c r="U92" i="6" s="1"/>
  <c r="Z76" i="6"/>
  <c r="AA76" i="6" s="1"/>
  <c r="AC76" i="6"/>
  <c r="AD76" i="6" s="1"/>
  <c r="Q76" i="6"/>
  <c r="R76" i="6" s="1"/>
  <c r="N76" i="6"/>
  <c r="O76" i="6" s="1"/>
  <c r="Z54" i="6"/>
  <c r="AA54" i="6" s="1"/>
  <c r="AC54" i="6"/>
  <c r="AD54" i="6" s="1"/>
  <c r="Q54" i="6"/>
  <c r="R54" i="6" s="1"/>
  <c r="T54" i="6"/>
  <c r="U54" i="6" s="1"/>
  <c r="K54" i="6"/>
  <c r="L54" i="6" s="1"/>
  <c r="Z10" i="6"/>
  <c r="AA10" i="6" s="1"/>
  <c r="T10" i="6"/>
  <c r="U10" i="6" s="1"/>
  <c r="N10" i="6"/>
  <c r="O10" i="6" s="1"/>
  <c r="Q10" i="6"/>
  <c r="R10" i="6" s="1"/>
  <c r="K708" i="6"/>
  <c r="L708" i="6" s="1"/>
  <c r="K674" i="6"/>
  <c r="L674" i="6" s="1"/>
  <c r="K647" i="6"/>
  <c r="L647" i="6" s="1"/>
  <c r="K598" i="6"/>
  <c r="L598" i="6" s="1"/>
  <c r="K564" i="6"/>
  <c r="L564" i="6" s="1"/>
  <c r="K505" i="6"/>
  <c r="L505" i="6" s="1"/>
  <c r="K454" i="6"/>
  <c r="L454" i="6" s="1"/>
  <c r="K435" i="6"/>
  <c r="L435" i="6" s="1"/>
  <c r="K267" i="6"/>
  <c r="L267" i="6" s="1"/>
  <c r="K188" i="6"/>
  <c r="L188" i="6" s="1"/>
  <c r="K266" i="6"/>
  <c r="L266" i="6" s="1"/>
  <c r="K314" i="6"/>
  <c r="L314" i="6" s="1"/>
  <c r="K342" i="6"/>
  <c r="L342" i="6" s="1"/>
  <c r="K153" i="6"/>
  <c r="L153" i="6" s="1"/>
  <c r="K119" i="6"/>
  <c r="L119" i="6" s="1"/>
  <c r="K74" i="6"/>
  <c r="L74" i="6" s="1"/>
  <c r="K97" i="6"/>
  <c r="L97" i="6" s="1"/>
  <c r="K91" i="6"/>
  <c r="L91" i="6" s="1"/>
  <c r="N636" i="6"/>
  <c r="O636" i="6" s="1"/>
  <c r="N597" i="6"/>
  <c r="O597" i="6" s="1"/>
  <c r="N548" i="6"/>
  <c r="O548" i="6" s="1"/>
  <c r="N551" i="6"/>
  <c r="O551" i="6" s="1"/>
  <c r="N492" i="6"/>
  <c r="O492" i="6" s="1"/>
  <c r="N494" i="6"/>
  <c r="O494" i="6" s="1"/>
  <c r="N450" i="6"/>
  <c r="O450" i="6" s="1"/>
  <c r="N435" i="6"/>
  <c r="O435" i="6" s="1"/>
  <c r="N289" i="6"/>
  <c r="O289" i="6" s="1"/>
  <c r="N349" i="6"/>
  <c r="O349" i="6" s="1"/>
  <c r="N340" i="6"/>
  <c r="O340" i="6" s="1"/>
  <c r="N80" i="6"/>
  <c r="O80" i="6" s="1"/>
  <c r="N43" i="6"/>
  <c r="O43" i="6" s="1"/>
  <c r="N103" i="6"/>
  <c r="O103" i="6" s="1"/>
  <c r="Q723" i="6"/>
  <c r="R723" i="6" s="1"/>
  <c r="Q675" i="6"/>
  <c r="R675" i="6" s="1"/>
  <c r="Q643" i="6"/>
  <c r="R643" i="6" s="1"/>
  <c r="Q594" i="6"/>
  <c r="R594" i="6" s="1"/>
  <c r="Q409" i="6"/>
  <c r="R409" i="6" s="1"/>
  <c r="Q488" i="6"/>
  <c r="R488" i="6" s="1"/>
  <c r="Q336" i="6"/>
  <c r="R336" i="6" s="1"/>
  <c r="Q189" i="6"/>
  <c r="R189" i="6" s="1"/>
  <c r="Q274" i="6"/>
  <c r="R274" i="6" s="1"/>
  <c r="Q111" i="6"/>
  <c r="R111" i="6" s="1"/>
  <c r="Q83" i="6"/>
  <c r="R83" i="6" s="1"/>
  <c r="Q94" i="6"/>
  <c r="R94" i="6" s="1"/>
  <c r="T397" i="6"/>
  <c r="U397" i="6" s="1"/>
  <c r="T404" i="6"/>
  <c r="U404" i="6" s="1"/>
  <c r="T423" i="6"/>
  <c r="U423" i="6" s="1"/>
  <c r="T285" i="6"/>
  <c r="U285" i="6" s="1"/>
  <c r="T181" i="6"/>
  <c r="U181" i="6" s="1"/>
  <c r="T32" i="6"/>
  <c r="U32" i="6" s="1"/>
  <c r="T67" i="6"/>
  <c r="U67" i="6" s="1"/>
  <c r="W707" i="6"/>
  <c r="X707" i="6" s="1"/>
  <c r="W430" i="6"/>
  <c r="X430" i="6" s="1"/>
  <c r="W321" i="6"/>
  <c r="X321" i="6" s="1"/>
  <c r="Z548" i="6"/>
  <c r="AA548" i="6" s="1"/>
  <c r="Z301" i="6"/>
  <c r="AA301" i="6" s="1"/>
  <c r="AC575" i="6"/>
  <c r="AD575" i="6" s="1"/>
  <c r="AC402" i="6"/>
  <c r="AD402" i="6" s="1"/>
  <c r="AC201" i="6"/>
  <c r="AD201" i="6" s="1"/>
  <c r="AC87" i="6"/>
  <c r="AD87" i="6" s="1"/>
  <c r="AC10" i="6"/>
  <c r="AD10" i="6" s="1"/>
  <c r="Q731" i="6"/>
  <c r="R731" i="6" s="1"/>
  <c r="W731" i="6"/>
  <c r="X731" i="6" s="1"/>
  <c r="Z667" i="6"/>
  <c r="AA667" i="6" s="1"/>
  <c r="Q667" i="6"/>
  <c r="R667" i="6" s="1"/>
  <c r="AC667" i="6"/>
  <c r="AD667" i="6" s="1"/>
  <c r="N667" i="6"/>
  <c r="O667" i="6" s="1"/>
  <c r="W667" i="6"/>
  <c r="X667" i="6" s="1"/>
  <c r="W540" i="6"/>
  <c r="X540" i="6" s="1"/>
  <c r="Q540" i="6"/>
  <c r="R540" i="6" s="1"/>
  <c r="Z540" i="6"/>
  <c r="AA540" i="6" s="1"/>
  <c r="T540" i="6"/>
  <c r="U540" i="6" s="1"/>
  <c r="W520" i="6"/>
  <c r="X520" i="6" s="1"/>
  <c r="Q520" i="6"/>
  <c r="R520" i="6" s="1"/>
  <c r="Z520" i="6"/>
  <c r="AA520" i="6" s="1"/>
  <c r="AC520" i="6"/>
  <c r="AD520" i="6" s="1"/>
  <c r="AC460" i="6"/>
  <c r="AD460" i="6" s="1"/>
  <c r="Q460" i="6"/>
  <c r="R460" i="6" s="1"/>
  <c r="Z460" i="6"/>
  <c r="AA460" i="6" s="1"/>
  <c r="T460" i="6"/>
  <c r="U460" i="6" s="1"/>
  <c r="Q466" i="6"/>
  <c r="R466" i="6" s="1"/>
  <c r="Z466" i="6"/>
  <c r="AA466" i="6" s="1"/>
  <c r="AC466" i="6"/>
  <c r="AD466" i="6" s="1"/>
  <c r="N466" i="6"/>
  <c r="O466" i="6" s="1"/>
  <c r="Q245" i="6"/>
  <c r="R245" i="6" s="1"/>
  <c r="K245" i="6"/>
  <c r="L245" i="6" s="1"/>
  <c r="Z245" i="6"/>
  <c r="AA245" i="6" s="1"/>
  <c r="AC245" i="6"/>
  <c r="AD245" i="6" s="1"/>
  <c r="AC263" i="6"/>
  <c r="AD263" i="6" s="1"/>
  <c r="Q263" i="6"/>
  <c r="R263" i="6" s="1"/>
  <c r="W263" i="6"/>
  <c r="X263" i="6" s="1"/>
  <c r="Z263" i="6"/>
  <c r="AA263" i="6" s="1"/>
  <c r="Q192" i="6"/>
  <c r="R192" i="6" s="1"/>
  <c r="AC192" i="6"/>
  <c r="AD192" i="6" s="1"/>
  <c r="T192" i="6"/>
  <c r="U192" i="6" s="1"/>
  <c r="N192" i="6"/>
  <c r="O192" i="6" s="1"/>
  <c r="Z192" i="6"/>
  <c r="AA192" i="6" s="1"/>
  <c r="Q154" i="6"/>
  <c r="R154" i="6" s="1"/>
  <c r="T154" i="6"/>
  <c r="U154" i="6" s="1"/>
  <c r="N154" i="6"/>
  <c r="O154" i="6" s="1"/>
  <c r="Z154" i="6"/>
  <c r="AA154" i="6" s="1"/>
  <c r="Q133" i="6"/>
  <c r="R133" i="6" s="1"/>
  <c r="AC133" i="6"/>
  <c r="AD133" i="6" s="1"/>
  <c r="W133" i="6"/>
  <c r="X133" i="6" s="1"/>
  <c r="Z133" i="6"/>
  <c r="AA133" i="6" s="1"/>
  <c r="Q95" i="6"/>
  <c r="R95" i="6" s="1"/>
  <c r="AC95" i="6"/>
  <c r="AD95" i="6" s="1"/>
  <c r="Z95" i="6"/>
  <c r="AA95" i="6" s="1"/>
  <c r="N95" i="6"/>
  <c r="O95" i="6" s="1"/>
  <c r="K95" i="6"/>
  <c r="L95" i="6" s="1"/>
  <c r="W673" i="6"/>
  <c r="X673" i="6" s="1"/>
  <c r="T673" i="6"/>
  <c r="U673" i="6" s="1"/>
  <c r="AC673" i="6"/>
  <c r="AD673" i="6" s="1"/>
  <c r="K673" i="6"/>
  <c r="L673" i="6" s="1"/>
  <c r="T648" i="6"/>
  <c r="U648" i="6" s="1"/>
  <c r="Z648" i="6"/>
  <c r="AA648" i="6" s="1"/>
  <c r="Q648" i="6"/>
  <c r="R648" i="6" s="1"/>
  <c r="AC648" i="6"/>
  <c r="AD648" i="6" s="1"/>
  <c r="K648" i="6"/>
  <c r="L648" i="6" s="1"/>
  <c r="T562" i="6"/>
  <c r="U562" i="6" s="1"/>
  <c r="AC562" i="6"/>
  <c r="AD562" i="6" s="1"/>
  <c r="Z562" i="6"/>
  <c r="AA562" i="6" s="1"/>
  <c r="W471" i="6"/>
  <c r="X471" i="6" s="1"/>
  <c r="T471" i="6"/>
  <c r="U471" i="6" s="1"/>
  <c r="N471" i="6"/>
  <c r="O471" i="6" s="1"/>
  <c r="Q471" i="6"/>
  <c r="R471" i="6" s="1"/>
  <c r="Z471" i="6"/>
  <c r="AA471" i="6" s="1"/>
  <c r="T438" i="6"/>
  <c r="U438" i="6" s="1"/>
  <c r="W438" i="6"/>
  <c r="X438" i="6" s="1"/>
  <c r="T233" i="6"/>
  <c r="U233" i="6" s="1"/>
  <c r="Q233" i="6"/>
  <c r="R233" i="6" s="1"/>
  <c r="T341" i="6"/>
  <c r="U341" i="6" s="1"/>
  <c r="Z341" i="6"/>
  <c r="AA341" i="6" s="1"/>
  <c r="Q341" i="6"/>
  <c r="R341" i="6" s="1"/>
  <c r="N341" i="6"/>
  <c r="O341" i="6" s="1"/>
  <c r="AC341" i="6"/>
  <c r="AD341" i="6" s="1"/>
  <c r="W341" i="6"/>
  <c r="X341" i="6" s="1"/>
  <c r="Z372" i="6"/>
  <c r="AA372" i="6" s="1"/>
  <c r="T372" i="6"/>
  <c r="U372" i="6" s="1"/>
  <c r="AC372" i="6"/>
  <c r="AD372" i="6" s="1"/>
  <c r="Q372" i="6"/>
  <c r="R372" i="6" s="1"/>
  <c r="K372" i="6"/>
  <c r="L372" i="6" s="1"/>
  <c r="T136" i="6"/>
  <c r="U136" i="6" s="1"/>
  <c r="W136" i="6"/>
  <c r="X136" i="6" s="1"/>
  <c r="Z136" i="6"/>
  <c r="AA136" i="6" s="1"/>
  <c r="Q136" i="6"/>
  <c r="R136" i="6" s="1"/>
  <c r="W107" i="6"/>
  <c r="X107" i="6" s="1"/>
  <c r="N107" i="6"/>
  <c r="O107" i="6" s="1"/>
  <c r="Z107" i="6"/>
  <c r="AA107" i="6" s="1"/>
  <c r="Q107" i="6"/>
  <c r="R107" i="6" s="1"/>
  <c r="Z639" i="6"/>
  <c r="AA639" i="6" s="1"/>
  <c r="T639" i="6"/>
  <c r="U639" i="6" s="1"/>
  <c r="W655" i="6"/>
  <c r="X655" i="6" s="1"/>
  <c r="AC655" i="6"/>
  <c r="AD655" i="6" s="1"/>
  <c r="T655" i="6"/>
  <c r="U655" i="6" s="1"/>
  <c r="Q655" i="6"/>
  <c r="R655" i="6" s="1"/>
  <c r="K655" i="6"/>
  <c r="L655" i="6" s="1"/>
  <c r="Z655" i="6"/>
  <c r="AA655" i="6" s="1"/>
  <c r="Z501" i="6"/>
  <c r="AA501" i="6" s="1"/>
  <c r="T501" i="6"/>
  <c r="U501" i="6" s="1"/>
  <c r="AC501" i="6"/>
  <c r="AD501" i="6" s="1"/>
  <c r="Q501" i="6"/>
  <c r="R501" i="6" s="1"/>
  <c r="K501" i="6"/>
  <c r="L501" i="6" s="1"/>
  <c r="AC425" i="6"/>
  <c r="AD425" i="6" s="1"/>
  <c r="K425" i="6"/>
  <c r="L425" i="6" s="1"/>
  <c r="W425" i="6"/>
  <c r="X425" i="6" s="1"/>
  <c r="W232" i="6"/>
  <c r="X232" i="6" s="1"/>
  <c r="Q232" i="6"/>
  <c r="R232" i="6" s="1"/>
  <c r="AC232" i="6"/>
  <c r="AD232" i="6" s="1"/>
  <c r="Q349" i="6"/>
  <c r="R349" i="6" s="1"/>
  <c r="W349" i="6"/>
  <c r="X349" i="6" s="1"/>
  <c r="T349" i="6"/>
  <c r="U349" i="6" s="1"/>
  <c r="W323" i="6"/>
  <c r="X323" i="6" s="1"/>
  <c r="AC323" i="6"/>
  <c r="AD323" i="6" s="1"/>
  <c r="T323" i="6"/>
  <c r="U323" i="6" s="1"/>
  <c r="AC155" i="6"/>
  <c r="AD155" i="6" s="1"/>
  <c r="N155" i="6"/>
  <c r="O155" i="6" s="1"/>
  <c r="W155" i="6"/>
  <c r="X155" i="6" s="1"/>
  <c r="Q155" i="6"/>
  <c r="R155" i="6" s="1"/>
  <c r="Z155" i="6"/>
  <c r="AA155" i="6" s="1"/>
  <c r="T97" i="6"/>
  <c r="U97" i="6" s="1"/>
  <c r="W97" i="6"/>
  <c r="X97" i="6" s="1"/>
  <c r="Q97" i="6"/>
  <c r="R97" i="6" s="1"/>
  <c r="N97" i="6"/>
  <c r="O97" i="6" s="1"/>
  <c r="W672" i="6"/>
  <c r="X672" i="6" s="1"/>
  <c r="N672" i="6"/>
  <c r="O672" i="6" s="1"/>
  <c r="Q672" i="6"/>
  <c r="R672" i="6" s="1"/>
  <c r="W583" i="6"/>
  <c r="X583" i="6" s="1"/>
  <c r="Z583" i="6"/>
  <c r="AA583" i="6" s="1"/>
  <c r="N583" i="6"/>
  <c r="O583" i="6" s="1"/>
  <c r="AC583" i="6"/>
  <c r="AD583" i="6" s="1"/>
  <c r="Q583" i="6"/>
  <c r="R583" i="6" s="1"/>
  <c r="W550" i="6"/>
  <c r="X550" i="6" s="1"/>
  <c r="AC550" i="6"/>
  <c r="AD550" i="6" s="1"/>
  <c r="Z550" i="6"/>
  <c r="AA550" i="6" s="1"/>
  <c r="K550" i="6"/>
  <c r="L550" i="6" s="1"/>
  <c r="W489" i="6"/>
  <c r="X489" i="6" s="1"/>
  <c r="AC489" i="6"/>
  <c r="AD489" i="6" s="1"/>
  <c r="T489" i="6"/>
  <c r="U489" i="6" s="1"/>
  <c r="Z489" i="6"/>
  <c r="AA489" i="6" s="1"/>
  <c r="AC403" i="6"/>
  <c r="AD403" i="6" s="1"/>
  <c r="Q403" i="6"/>
  <c r="R403" i="6" s="1"/>
  <c r="Z403" i="6"/>
  <c r="AA403" i="6" s="1"/>
  <c r="T403" i="6"/>
  <c r="U403" i="6" s="1"/>
  <c r="Z229" i="6"/>
  <c r="AA229" i="6" s="1"/>
  <c r="AC229" i="6"/>
  <c r="AD229" i="6" s="1"/>
  <c r="T229" i="6"/>
  <c r="U229" i="6" s="1"/>
  <c r="Q229" i="6"/>
  <c r="R229" i="6" s="1"/>
  <c r="W721" i="6"/>
  <c r="X721" i="6" s="1"/>
  <c r="AC721" i="6"/>
  <c r="AD721" i="6" s="1"/>
  <c r="Q721" i="6"/>
  <c r="R721" i="6" s="1"/>
  <c r="T721" i="6"/>
  <c r="U721" i="6" s="1"/>
  <c r="AC659" i="6"/>
  <c r="AD659" i="6" s="1"/>
  <c r="T659" i="6"/>
  <c r="U659" i="6" s="1"/>
  <c r="N659" i="6"/>
  <c r="O659" i="6" s="1"/>
  <c r="K659" i="6"/>
  <c r="L659" i="6" s="1"/>
  <c r="Q659" i="6"/>
  <c r="R659" i="6" s="1"/>
  <c r="AC614" i="6"/>
  <c r="AD614" i="6" s="1"/>
  <c r="Z614" i="6"/>
  <c r="AA614" i="6" s="1"/>
  <c r="W617" i="6"/>
  <c r="X617" i="6" s="1"/>
  <c r="AC617" i="6"/>
  <c r="AD617" i="6" s="1"/>
  <c r="Z617" i="6"/>
  <c r="AA617" i="6" s="1"/>
  <c r="Q617" i="6"/>
  <c r="R617" i="6" s="1"/>
  <c r="AC618" i="6"/>
  <c r="AD618" i="6" s="1"/>
  <c r="Z618" i="6"/>
  <c r="AA618" i="6" s="1"/>
  <c r="N618" i="6"/>
  <c r="O618" i="6" s="1"/>
  <c r="T618" i="6"/>
  <c r="U618" i="6" s="1"/>
  <c r="AC573" i="6"/>
  <c r="AD573" i="6" s="1"/>
  <c r="T573" i="6"/>
  <c r="U573" i="6" s="1"/>
  <c r="N573" i="6"/>
  <c r="O573" i="6" s="1"/>
  <c r="W566" i="6"/>
  <c r="X566" i="6" s="1"/>
  <c r="AC566" i="6"/>
  <c r="AD566" i="6" s="1"/>
  <c r="Z566" i="6"/>
  <c r="AA566" i="6" s="1"/>
  <c r="Q566" i="6"/>
  <c r="R566" i="6" s="1"/>
  <c r="N566" i="6"/>
  <c r="O566" i="6" s="1"/>
  <c r="W557" i="6"/>
  <c r="X557" i="6" s="1"/>
  <c r="AC557" i="6"/>
  <c r="AD557" i="6" s="1"/>
  <c r="K557" i="6"/>
  <c r="L557" i="6" s="1"/>
  <c r="Z557" i="6"/>
  <c r="AA557" i="6" s="1"/>
  <c r="N557" i="6"/>
  <c r="O557" i="6" s="1"/>
  <c r="AC535" i="6"/>
  <c r="AD535" i="6" s="1"/>
  <c r="W535" i="6"/>
  <c r="X535" i="6" s="1"/>
  <c r="T535" i="6"/>
  <c r="U535" i="6" s="1"/>
  <c r="W495" i="6"/>
  <c r="X495" i="6" s="1"/>
  <c r="AC495" i="6"/>
  <c r="AD495" i="6" s="1"/>
  <c r="Q495" i="6"/>
  <c r="R495" i="6" s="1"/>
  <c r="Z495" i="6"/>
  <c r="AA495" i="6" s="1"/>
  <c r="T495" i="6"/>
  <c r="U495" i="6" s="1"/>
  <c r="AC500" i="6"/>
  <c r="AD500" i="6" s="1"/>
  <c r="Q500" i="6"/>
  <c r="R500" i="6" s="1"/>
  <c r="K500" i="6"/>
  <c r="L500" i="6" s="1"/>
  <c r="Z500" i="6"/>
  <c r="AA500" i="6" s="1"/>
  <c r="N500" i="6"/>
  <c r="O500" i="6" s="1"/>
  <c r="AC496" i="6"/>
  <c r="AD496" i="6" s="1"/>
  <c r="T496" i="6"/>
  <c r="U496" i="6" s="1"/>
  <c r="W496" i="6"/>
  <c r="X496" i="6" s="1"/>
  <c r="Q496" i="6"/>
  <c r="R496" i="6" s="1"/>
  <c r="K496" i="6"/>
  <c r="L496" i="6" s="1"/>
  <c r="W415" i="6"/>
  <c r="X415" i="6" s="1"/>
  <c r="AC415" i="6"/>
  <c r="AD415" i="6" s="1"/>
  <c r="Z415" i="6"/>
  <c r="AA415" i="6" s="1"/>
  <c r="T415" i="6"/>
  <c r="U415" i="6" s="1"/>
  <c r="N415" i="6"/>
  <c r="O415" i="6" s="1"/>
  <c r="K415" i="6"/>
  <c r="L415" i="6" s="1"/>
  <c r="W428" i="6"/>
  <c r="X428" i="6" s="1"/>
  <c r="AC428" i="6"/>
  <c r="AD428" i="6" s="1"/>
  <c r="Q428" i="6"/>
  <c r="R428" i="6" s="1"/>
  <c r="AC414" i="6"/>
  <c r="AD414" i="6" s="1"/>
  <c r="Z414" i="6"/>
  <c r="AA414" i="6" s="1"/>
  <c r="Q414" i="6"/>
  <c r="R414" i="6" s="1"/>
  <c r="AC485" i="6"/>
  <c r="AD485" i="6" s="1"/>
  <c r="Q485" i="6"/>
  <c r="R485" i="6" s="1"/>
  <c r="W485" i="6"/>
  <c r="X485" i="6" s="1"/>
  <c r="K485" i="6"/>
  <c r="L485" i="6" s="1"/>
  <c r="Z485" i="6"/>
  <c r="AA485" i="6" s="1"/>
  <c r="AC427" i="6"/>
  <c r="AD427" i="6" s="1"/>
  <c r="Z427" i="6"/>
  <c r="AA427" i="6" s="1"/>
  <c r="T427" i="6"/>
  <c r="U427" i="6" s="1"/>
  <c r="K427" i="6"/>
  <c r="L427" i="6" s="1"/>
  <c r="AC432" i="6"/>
  <c r="AD432" i="6" s="1"/>
  <c r="T432" i="6"/>
  <c r="U432" i="6" s="1"/>
  <c r="N432" i="6"/>
  <c r="O432" i="6" s="1"/>
  <c r="Z432" i="6"/>
  <c r="AA432" i="6" s="1"/>
  <c r="Q432" i="6"/>
  <c r="R432" i="6" s="1"/>
  <c r="AC469" i="6"/>
  <c r="AD469" i="6" s="1"/>
  <c r="Z469" i="6"/>
  <c r="AA469" i="6" s="1"/>
  <c r="Q469" i="6"/>
  <c r="R469" i="6" s="1"/>
  <c r="T469" i="6"/>
  <c r="U469" i="6" s="1"/>
  <c r="W431" i="6"/>
  <c r="X431" i="6" s="1"/>
  <c r="AC431" i="6"/>
  <c r="AD431" i="6" s="1"/>
  <c r="K431" i="6"/>
  <c r="L431" i="6" s="1"/>
  <c r="Z431" i="6"/>
  <c r="AA431" i="6" s="1"/>
  <c r="W302" i="6"/>
  <c r="X302" i="6" s="1"/>
  <c r="AC302" i="6"/>
  <c r="AD302" i="6" s="1"/>
  <c r="Z302" i="6"/>
  <c r="AA302" i="6" s="1"/>
  <c r="Q302" i="6"/>
  <c r="R302" i="6" s="1"/>
  <c r="W209" i="6"/>
  <c r="X209" i="6" s="1"/>
  <c r="AC209" i="6"/>
  <c r="AD209" i="6" s="1"/>
  <c r="T209" i="6"/>
  <c r="U209" i="6" s="1"/>
  <c r="Z209" i="6"/>
  <c r="AA209" i="6" s="1"/>
  <c r="AC299" i="6"/>
  <c r="AD299" i="6" s="1"/>
  <c r="K299" i="6"/>
  <c r="L299" i="6" s="1"/>
  <c r="Q299" i="6"/>
  <c r="R299" i="6" s="1"/>
  <c r="W308" i="6"/>
  <c r="X308" i="6" s="1"/>
  <c r="AC308" i="6"/>
  <c r="AD308" i="6" s="1"/>
  <c r="Z308" i="6"/>
  <c r="AA308" i="6" s="1"/>
  <c r="T308" i="6"/>
  <c r="U308" i="6" s="1"/>
  <c r="N308" i="6"/>
  <c r="O308" i="6" s="1"/>
  <c r="W357" i="6"/>
  <c r="X357" i="6" s="1"/>
  <c r="AC357" i="6"/>
  <c r="AD357" i="6" s="1"/>
  <c r="Z357" i="6"/>
  <c r="AA357" i="6" s="1"/>
  <c r="W383" i="6"/>
  <c r="X383" i="6" s="1"/>
  <c r="AC383" i="6"/>
  <c r="AD383" i="6" s="1"/>
  <c r="Z383" i="6"/>
  <c r="AA383" i="6" s="1"/>
  <c r="AC370" i="6"/>
  <c r="AD370" i="6" s="1"/>
  <c r="Z370" i="6"/>
  <c r="AA370" i="6" s="1"/>
  <c r="N370" i="6"/>
  <c r="O370" i="6" s="1"/>
  <c r="W191" i="6"/>
  <c r="X191" i="6" s="1"/>
  <c r="AC191" i="6"/>
  <c r="AD191" i="6" s="1"/>
  <c r="Q191" i="6"/>
  <c r="R191" i="6" s="1"/>
  <c r="Z191" i="6"/>
  <c r="AA191" i="6" s="1"/>
  <c r="K191" i="6"/>
  <c r="L191" i="6" s="1"/>
  <c r="AC249" i="6"/>
  <c r="AD249" i="6" s="1"/>
  <c r="K249" i="6"/>
  <c r="L249" i="6" s="1"/>
  <c r="Z249" i="6"/>
  <c r="AA249" i="6" s="1"/>
  <c r="Q249" i="6"/>
  <c r="R249" i="6" s="1"/>
  <c r="T249" i="6"/>
  <c r="U249" i="6" s="1"/>
  <c r="AC268" i="6"/>
  <c r="AD268" i="6" s="1"/>
  <c r="T268" i="6"/>
  <c r="U268" i="6" s="1"/>
  <c r="N268" i="6"/>
  <c r="O268" i="6" s="1"/>
  <c r="AC236" i="6"/>
  <c r="AD236" i="6" s="1"/>
  <c r="W236" i="6"/>
  <c r="X236" i="6" s="1"/>
  <c r="Z236" i="6"/>
  <c r="AA236" i="6" s="1"/>
  <c r="Q236" i="6"/>
  <c r="R236" i="6" s="1"/>
  <c r="T236" i="6"/>
  <c r="U236" i="6" s="1"/>
  <c r="AC334" i="6"/>
  <c r="AD334" i="6" s="1"/>
  <c r="W334" i="6"/>
  <c r="X334" i="6" s="1"/>
  <c r="K334" i="6"/>
  <c r="L334" i="6" s="1"/>
  <c r="T334" i="6"/>
  <c r="U334" i="6" s="1"/>
  <c r="Z334" i="6"/>
  <c r="AA334" i="6" s="1"/>
  <c r="N334" i="6"/>
  <c r="O334" i="6" s="1"/>
  <c r="Q334" i="6"/>
  <c r="R334" i="6" s="1"/>
  <c r="W258" i="6"/>
  <c r="X258" i="6" s="1"/>
  <c r="AC258" i="6"/>
  <c r="AD258" i="6" s="1"/>
  <c r="Z258" i="6"/>
  <c r="AA258" i="6" s="1"/>
  <c r="Q258" i="6"/>
  <c r="R258" i="6" s="1"/>
  <c r="W262" i="6"/>
  <c r="X262" i="6" s="1"/>
  <c r="AC262" i="6"/>
  <c r="AD262" i="6" s="1"/>
  <c r="T262" i="6"/>
  <c r="U262" i="6" s="1"/>
  <c r="AC385" i="6"/>
  <c r="AD385" i="6" s="1"/>
  <c r="T385" i="6"/>
  <c r="U385" i="6" s="1"/>
  <c r="Z385" i="6"/>
  <c r="AA385" i="6" s="1"/>
  <c r="AC271" i="6"/>
  <c r="AD271" i="6" s="1"/>
  <c r="Z271" i="6"/>
  <c r="AA271" i="6" s="1"/>
  <c r="K271" i="6"/>
  <c r="L271" i="6" s="1"/>
  <c r="N271" i="6"/>
  <c r="O271" i="6" s="1"/>
  <c r="Q271" i="6"/>
  <c r="R271" i="6" s="1"/>
  <c r="AC259" i="6"/>
  <c r="AD259" i="6" s="1"/>
  <c r="Z259" i="6"/>
  <c r="AA259" i="6" s="1"/>
  <c r="W259" i="6"/>
  <c r="X259" i="6" s="1"/>
  <c r="N259" i="6"/>
  <c r="O259" i="6" s="1"/>
  <c r="T259" i="6"/>
  <c r="U259" i="6" s="1"/>
  <c r="AC164" i="6"/>
  <c r="AD164" i="6" s="1"/>
  <c r="Z164" i="6"/>
  <c r="AA164" i="6" s="1"/>
  <c r="K164" i="6"/>
  <c r="L164" i="6" s="1"/>
  <c r="AC166" i="6"/>
  <c r="AD166" i="6" s="1"/>
  <c r="Q166" i="6"/>
  <c r="R166" i="6" s="1"/>
  <c r="N166" i="6"/>
  <c r="O166" i="6" s="1"/>
  <c r="AC161" i="6"/>
  <c r="AD161" i="6" s="1"/>
  <c r="Z161" i="6"/>
  <c r="AA161" i="6" s="1"/>
  <c r="AC132" i="6"/>
  <c r="AD132" i="6" s="1"/>
  <c r="T132" i="6"/>
  <c r="U132" i="6" s="1"/>
  <c r="N132" i="6"/>
  <c r="O132" i="6" s="1"/>
  <c r="Z132" i="6"/>
  <c r="AA132" i="6" s="1"/>
  <c r="W144" i="6"/>
  <c r="X144" i="6" s="1"/>
  <c r="AC144" i="6"/>
  <c r="AD144" i="6" s="1"/>
  <c r="Z144" i="6"/>
  <c r="AA144" i="6" s="1"/>
  <c r="Q144" i="6"/>
  <c r="R144" i="6" s="1"/>
  <c r="K144" i="6"/>
  <c r="L144" i="6" s="1"/>
  <c r="N144" i="6"/>
  <c r="O144" i="6" s="1"/>
  <c r="T144" i="6"/>
  <c r="U144" i="6" s="1"/>
  <c r="W114" i="6"/>
  <c r="X114" i="6" s="1"/>
  <c r="AC114" i="6"/>
  <c r="AD114" i="6" s="1"/>
  <c r="K114" i="6"/>
  <c r="L114" i="6" s="1"/>
  <c r="Q114" i="6"/>
  <c r="R114" i="6" s="1"/>
  <c r="Z114" i="6"/>
  <c r="AA114" i="6" s="1"/>
  <c r="W86" i="6"/>
  <c r="X86" i="6" s="1"/>
  <c r="AC86" i="6"/>
  <c r="AD86" i="6" s="1"/>
  <c r="N86" i="6"/>
  <c r="O86" i="6" s="1"/>
  <c r="T86" i="6"/>
  <c r="U86" i="6" s="1"/>
  <c r="Q86" i="6"/>
  <c r="R86" i="6" s="1"/>
  <c r="K86" i="6"/>
  <c r="L86" i="6" s="1"/>
  <c r="W45" i="6"/>
  <c r="X45" i="6" s="1"/>
  <c r="AC45" i="6"/>
  <c r="AD45" i="6" s="1"/>
  <c r="N45" i="6"/>
  <c r="O45" i="6" s="1"/>
  <c r="Z45" i="6"/>
  <c r="AA45" i="6" s="1"/>
  <c r="W20" i="6"/>
  <c r="X20" i="6" s="1"/>
  <c r="AC20" i="6"/>
  <c r="AD20" i="6" s="1"/>
  <c r="N20" i="6"/>
  <c r="O20" i="6" s="1"/>
  <c r="Z20" i="6"/>
  <c r="AA20" i="6" s="1"/>
  <c r="AC77" i="6"/>
  <c r="AD77" i="6" s="1"/>
  <c r="Z77" i="6"/>
  <c r="AA77" i="6" s="1"/>
  <c r="T77" i="6"/>
  <c r="U77" i="6" s="1"/>
  <c r="Q77" i="6"/>
  <c r="R77" i="6" s="1"/>
  <c r="K77" i="6"/>
  <c r="L77" i="6" s="1"/>
  <c r="AC82" i="6"/>
  <c r="AD82" i="6" s="1"/>
  <c r="Z82" i="6"/>
  <c r="AA82" i="6" s="1"/>
  <c r="W82" i="6"/>
  <c r="X82" i="6" s="1"/>
  <c r="Q82" i="6"/>
  <c r="R82" i="6" s="1"/>
  <c r="N82" i="6"/>
  <c r="O82" i="6" s="1"/>
  <c r="K82" i="6"/>
  <c r="L82" i="6" s="1"/>
  <c r="K713" i="6"/>
  <c r="L713" i="6" s="1"/>
  <c r="K638" i="6"/>
  <c r="L638" i="6" s="1"/>
  <c r="K586" i="6"/>
  <c r="L586" i="6" s="1"/>
  <c r="K562" i="6"/>
  <c r="L562" i="6" s="1"/>
  <c r="K502" i="6"/>
  <c r="L502" i="6" s="1"/>
  <c r="K518" i="6"/>
  <c r="L518" i="6" s="1"/>
  <c r="K428" i="6"/>
  <c r="L428" i="6" s="1"/>
  <c r="K403" i="6"/>
  <c r="L403" i="6" s="1"/>
  <c r="K357" i="6"/>
  <c r="L357" i="6" s="1"/>
  <c r="K260" i="6"/>
  <c r="L260" i="6" s="1"/>
  <c r="K323" i="6"/>
  <c r="L323" i="6" s="1"/>
  <c r="K192" i="6"/>
  <c r="L192" i="6" s="1"/>
  <c r="K320" i="6"/>
  <c r="L320" i="6" s="1"/>
  <c r="K155" i="6"/>
  <c r="L155" i="6" s="1"/>
  <c r="K112" i="6"/>
  <c r="L112" i="6" s="1"/>
  <c r="K103" i="6"/>
  <c r="L103" i="6" s="1"/>
  <c r="N729" i="6"/>
  <c r="O729" i="6" s="1"/>
  <c r="N545" i="6"/>
  <c r="O545" i="6" s="1"/>
  <c r="N553" i="6"/>
  <c r="O553" i="6" s="1"/>
  <c r="N496" i="6"/>
  <c r="O496" i="6" s="1"/>
  <c r="N403" i="6"/>
  <c r="O403" i="6" s="1"/>
  <c r="N382" i="6"/>
  <c r="O382" i="6" s="1"/>
  <c r="N256" i="6"/>
  <c r="O256" i="6" s="1"/>
  <c r="N301" i="6"/>
  <c r="O301" i="6" s="1"/>
  <c r="N27" i="6"/>
  <c r="O27" i="6" s="1"/>
  <c r="N67" i="6"/>
  <c r="O67" i="6" s="1"/>
  <c r="Q708" i="6"/>
  <c r="R708" i="6" s="1"/>
  <c r="Q669" i="6"/>
  <c r="R669" i="6" s="1"/>
  <c r="Q664" i="6"/>
  <c r="R664" i="6" s="1"/>
  <c r="Q614" i="6"/>
  <c r="R614" i="6" s="1"/>
  <c r="Q634" i="6"/>
  <c r="R634" i="6" s="1"/>
  <c r="Q497" i="6"/>
  <c r="R497" i="6" s="1"/>
  <c r="Q486" i="6"/>
  <c r="R486" i="6" s="1"/>
  <c r="Q405" i="6"/>
  <c r="R405" i="6" s="1"/>
  <c r="Q425" i="6"/>
  <c r="R425" i="6" s="1"/>
  <c r="Q267" i="6"/>
  <c r="R267" i="6" s="1"/>
  <c r="Q219" i="6"/>
  <c r="R219" i="6" s="1"/>
  <c r="Q268" i="6"/>
  <c r="R268" i="6" s="1"/>
  <c r="Q350" i="6"/>
  <c r="R350" i="6" s="1"/>
  <c r="Q132" i="6"/>
  <c r="R132" i="6" s="1"/>
  <c r="Q43" i="6"/>
  <c r="R43" i="6" s="1"/>
  <c r="Q103" i="6"/>
  <c r="R103" i="6" s="1"/>
  <c r="T414" i="6"/>
  <c r="U414" i="6" s="1"/>
  <c r="T490" i="6"/>
  <c r="U490" i="6" s="1"/>
  <c r="T431" i="6"/>
  <c r="U431" i="6" s="1"/>
  <c r="T299" i="6"/>
  <c r="U299" i="6" s="1"/>
  <c r="T158" i="6"/>
  <c r="U158" i="6" s="1"/>
  <c r="T161" i="6"/>
  <c r="U161" i="6" s="1"/>
  <c r="T112" i="6"/>
  <c r="U112" i="6" s="1"/>
  <c r="T45" i="6"/>
  <c r="U45" i="6" s="1"/>
  <c r="T82" i="6"/>
  <c r="U82" i="6" s="1"/>
  <c r="W694" i="6"/>
  <c r="X694" i="6" s="1"/>
  <c r="W392" i="6"/>
  <c r="X392" i="6" s="1"/>
  <c r="W348" i="6"/>
  <c r="X348" i="6" s="1"/>
  <c r="W301" i="6"/>
  <c r="X301" i="6" s="1"/>
  <c r="Z731" i="6"/>
  <c r="AA731" i="6" s="1"/>
  <c r="Z649" i="6"/>
  <c r="AA649" i="6" s="1"/>
  <c r="Z545" i="6"/>
  <c r="AA545" i="6" s="1"/>
  <c r="Z438" i="6"/>
  <c r="AA438" i="6" s="1"/>
  <c r="Z268" i="6"/>
  <c r="AA268" i="6" s="1"/>
  <c r="Z293" i="6"/>
  <c r="AA293" i="6" s="1"/>
  <c r="Z103" i="6"/>
  <c r="AA103" i="6" s="1"/>
  <c r="AC639" i="6"/>
  <c r="AD639" i="6" s="1"/>
  <c r="AC561" i="6"/>
  <c r="AD561" i="6" s="1"/>
  <c r="AC212" i="6"/>
  <c r="AD212" i="6" s="1"/>
  <c r="AC203" i="6"/>
  <c r="AD203" i="6" s="1"/>
  <c r="AC148" i="6"/>
  <c r="AD148" i="6" s="1"/>
  <c r="AC92" i="6"/>
  <c r="AD92" i="6" s="1"/>
  <c r="AC707" i="6"/>
  <c r="AD707" i="6" s="1"/>
  <c r="Q707" i="6"/>
  <c r="R707" i="6" s="1"/>
  <c r="Q625" i="6"/>
  <c r="R625" i="6" s="1"/>
  <c r="W625" i="6"/>
  <c r="X625" i="6" s="1"/>
  <c r="Z625" i="6"/>
  <c r="AA625" i="6" s="1"/>
  <c r="T625" i="6"/>
  <c r="U625" i="6" s="1"/>
  <c r="AC625" i="6"/>
  <c r="AD625" i="6" s="1"/>
  <c r="Q598" i="6"/>
  <c r="R598" i="6" s="1"/>
  <c r="W598" i="6"/>
  <c r="X598" i="6" s="1"/>
  <c r="Z598" i="6"/>
  <c r="AA598" i="6" s="1"/>
  <c r="AC598" i="6"/>
  <c r="AD598" i="6" s="1"/>
  <c r="Q311" i="6"/>
  <c r="R311" i="6" s="1"/>
  <c r="AC311" i="6"/>
  <c r="AD311" i="6" s="1"/>
  <c r="Z311" i="6"/>
  <c r="AA311" i="6" s="1"/>
  <c r="K311" i="6"/>
  <c r="L311" i="6" s="1"/>
  <c r="Q297" i="6"/>
  <c r="R297" i="6" s="1"/>
  <c r="Z297" i="6"/>
  <c r="AA297" i="6" s="1"/>
  <c r="AC297" i="6"/>
  <c r="AD297" i="6" s="1"/>
  <c r="W362" i="6"/>
  <c r="X362" i="6" s="1"/>
  <c r="Q362" i="6"/>
  <c r="R362" i="6" s="1"/>
  <c r="Z362" i="6"/>
  <c r="AA362" i="6" s="1"/>
  <c r="T362" i="6"/>
  <c r="U362" i="6" s="1"/>
  <c r="Q162" i="6"/>
  <c r="R162" i="6" s="1"/>
  <c r="Z162" i="6"/>
  <c r="AA162" i="6" s="1"/>
  <c r="AC162" i="6"/>
  <c r="AD162" i="6" s="1"/>
  <c r="K162" i="6"/>
  <c r="L162" i="6" s="1"/>
  <c r="W162" i="6"/>
  <c r="X162" i="6" s="1"/>
  <c r="Q34" i="6"/>
  <c r="R34" i="6" s="1"/>
  <c r="Z34" i="6"/>
  <c r="AA34" i="6" s="1"/>
  <c r="T34" i="6"/>
  <c r="U34" i="6" s="1"/>
  <c r="W34" i="6"/>
  <c r="X34" i="6" s="1"/>
  <c r="AC34" i="6"/>
  <c r="AD34" i="6" s="1"/>
  <c r="T732" i="6"/>
  <c r="U732" i="6" s="1"/>
  <c r="Z732" i="6"/>
  <c r="AA732" i="6" s="1"/>
  <c r="Q732" i="6"/>
  <c r="R732" i="6" s="1"/>
  <c r="N732" i="6"/>
  <c r="O732" i="6" s="1"/>
  <c r="W732" i="6"/>
  <c r="X732" i="6" s="1"/>
  <c r="T726" i="6"/>
  <c r="U726" i="6" s="1"/>
  <c r="W726" i="6"/>
  <c r="X726" i="6" s="1"/>
  <c r="K726" i="6"/>
  <c r="L726" i="6" s="1"/>
  <c r="W640" i="6"/>
  <c r="X640" i="6" s="1"/>
  <c r="T640" i="6"/>
  <c r="U640" i="6" s="1"/>
  <c r="Q640" i="6"/>
  <c r="R640" i="6" s="1"/>
  <c r="T586" i="6"/>
  <c r="U586" i="6" s="1"/>
  <c r="Z586" i="6"/>
  <c r="AA586" i="6" s="1"/>
  <c r="N586" i="6"/>
  <c r="O586" i="6" s="1"/>
  <c r="AC586" i="6"/>
  <c r="AD586" i="6" s="1"/>
  <c r="T519" i="6"/>
  <c r="U519" i="6" s="1"/>
  <c r="Z519" i="6"/>
  <c r="AA519" i="6" s="1"/>
  <c r="N519" i="6"/>
  <c r="O519" i="6" s="1"/>
  <c r="W519" i="6"/>
  <c r="X519" i="6" s="1"/>
  <c r="T426" i="6"/>
  <c r="U426" i="6" s="1"/>
  <c r="Q426" i="6"/>
  <c r="R426" i="6" s="1"/>
  <c r="AC426" i="6"/>
  <c r="AD426" i="6" s="1"/>
  <c r="W426" i="6"/>
  <c r="X426" i="6" s="1"/>
  <c r="W391" i="6"/>
  <c r="X391" i="6" s="1"/>
  <c r="T391" i="6"/>
  <c r="U391" i="6" s="1"/>
  <c r="AC391" i="6"/>
  <c r="AD391" i="6" s="1"/>
  <c r="T237" i="6"/>
  <c r="U237" i="6" s="1"/>
  <c r="W237" i="6"/>
  <c r="X237" i="6" s="1"/>
  <c r="Q237" i="6"/>
  <c r="R237" i="6" s="1"/>
  <c r="K237" i="6"/>
  <c r="L237" i="6" s="1"/>
  <c r="AC237" i="6"/>
  <c r="AD237" i="6" s="1"/>
  <c r="N237" i="6"/>
  <c r="O237" i="6" s="1"/>
  <c r="T327" i="6"/>
  <c r="U327" i="6" s="1"/>
  <c r="Z327" i="6"/>
  <c r="AA327" i="6" s="1"/>
  <c r="Q327" i="6"/>
  <c r="R327" i="6" s="1"/>
  <c r="AC327" i="6"/>
  <c r="AD327" i="6" s="1"/>
  <c r="W327" i="6"/>
  <c r="X327" i="6" s="1"/>
  <c r="T63" i="6"/>
  <c r="U63" i="6" s="1"/>
  <c r="Z63" i="6"/>
  <c r="AA63" i="6" s="1"/>
  <c r="N63" i="6"/>
  <c r="O63" i="6" s="1"/>
  <c r="Q63" i="6"/>
  <c r="R63" i="6" s="1"/>
  <c r="W733" i="6"/>
  <c r="X733" i="6" s="1"/>
  <c r="K733" i="6"/>
  <c r="L733" i="6" s="1"/>
  <c r="N733" i="6"/>
  <c r="O733" i="6" s="1"/>
  <c r="Q733" i="6"/>
  <c r="R733" i="6" s="1"/>
  <c r="AC682" i="6"/>
  <c r="AD682" i="6" s="1"/>
  <c r="W682" i="6"/>
  <c r="X682" i="6" s="1"/>
  <c r="Z682" i="6"/>
  <c r="AA682" i="6" s="1"/>
  <c r="T682" i="6"/>
  <c r="U682" i="6" s="1"/>
  <c r="N682" i="6"/>
  <c r="O682" i="6" s="1"/>
  <c r="AC660" i="6"/>
  <c r="AD660" i="6" s="1"/>
  <c r="Z660" i="6"/>
  <c r="AA660" i="6" s="1"/>
  <c r="N660" i="6"/>
  <c r="O660" i="6" s="1"/>
  <c r="N529" i="6"/>
  <c r="O529" i="6" s="1"/>
  <c r="Z529" i="6"/>
  <c r="AA529" i="6" s="1"/>
  <c r="Q529" i="6"/>
  <c r="R529" i="6" s="1"/>
  <c r="AC529" i="6"/>
  <c r="AD529" i="6" s="1"/>
  <c r="W529" i="6"/>
  <c r="X529" i="6" s="1"/>
  <c r="AC434" i="6"/>
  <c r="AD434" i="6" s="1"/>
  <c r="N434" i="6"/>
  <c r="O434" i="6" s="1"/>
  <c r="W434" i="6"/>
  <c r="X434" i="6" s="1"/>
  <c r="Z434" i="6"/>
  <c r="AA434" i="6" s="1"/>
  <c r="K434" i="6"/>
  <c r="L434" i="6" s="1"/>
  <c r="Q434" i="6"/>
  <c r="R434" i="6" s="1"/>
  <c r="AC195" i="6"/>
  <c r="AD195" i="6" s="1"/>
  <c r="Z195" i="6"/>
  <c r="AA195" i="6" s="1"/>
  <c r="W195" i="6"/>
  <c r="X195" i="6" s="1"/>
  <c r="K195" i="6"/>
  <c r="L195" i="6" s="1"/>
  <c r="Q195" i="6"/>
  <c r="R195" i="6" s="1"/>
  <c r="T195" i="6"/>
  <c r="U195" i="6" s="1"/>
  <c r="Z194" i="6"/>
  <c r="AA194" i="6" s="1"/>
  <c r="K194" i="6"/>
  <c r="L194" i="6" s="1"/>
  <c r="AC194" i="6"/>
  <c r="AD194" i="6" s="1"/>
  <c r="Q194" i="6"/>
  <c r="R194" i="6" s="1"/>
  <c r="Z371" i="6"/>
  <c r="AA371" i="6" s="1"/>
  <c r="T371" i="6"/>
  <c r="U371" i="6" s="1"/>
  <c r="AC371" i="6"/>
  <c r="AD371" i="6" s="1"/>
  <c r="Q180" i="6"/>
  <c r="R180" i="6" s="1"/>
  <c r="K180" i="6"/>
  <c r="L180" i="6" s="1"/>
  <c r="Z180" i="6"/>
  <c r="AA180" i="6" s="1"/>
  <c r="T180" i="6"/>
  <c r="U180" i="6" s="1"/>
  <c r="W175" i="6"/>
  <c r="X175" i="6" s="1"/>
  <c r="AC175" i="6"/>
  <c r="AD175" i="6" s="1"/>
  <c r="K175" i="6"/>
  <c r="L175" i="6" s="1"/>
  <c r="T175" i="6"/>
  <c r="U175" i="6" s="1"/>
  <c r="Z175" i="6"/>
  <c r="AA175" i="6" s="1"/>
  <c r="T108" i="6"/>
  <c r="U108" i="6" s="1"/>
  <c r="Z108" i="6"/>
  <c r="AA108" i="6" s="1"/>
  <c r="N108" i="6"/>
  <c r="O108" i="6" s="1"/>
  <c r="Q108" i="6"/>
  <c r="R108" i="6" s="1"/>
  <c r="W366" i="6"/>
  <c r="X366" i="6" s="1"/>
  <c r="AC730" i="6"/>
  <c r="AD730" i="6" s="1"/>
  <c r="Q730" i="6"/>
  <c r="R730" i="6" s="1"/>
  <c r="AC621" i="6"/>
  <c r="AD621" i="6" s="1"/>
  <c r="T621" i="6"/>
  <c r="U621" i="6" s="1"/>
  <c r="Q621" i="6"/>
  <c r="R621" i="6" s="1"/>
  <c r="Z621" i="6"/>
  <c r="AA621" i="6" s="1"/>
  <c r="W309" i="6"/>
  <c r="X309" i="6" s="1"/>
  <c r="Z309" i="6"/>
  <c r="AA309" i="6" s="1"/>
  <c r="K309" i="6"/>
  <c r="L309" i="6" s="1"/>
  <c r="T309" i="6"/>
  <c r="U309" i="6" s="1"/>
  <c r="N309" i="6"/>
  <c r="O309" i="6" s="1"/>
  <c r="T193" i="6"/>
  <c r="U193" i="6" s="1"/>
  <c r="AC193" i="6"/>
  <c r="AD193" i="6" s="1"/>
  <c r="K193" i="6"/>
  <c r="L193" i="6" s="1"/>
  <c r="K336" i="6"/>
  <c r="L336" i="6" s="1"/>
  <c r="AC336" i="6"/>
  <c r="AD336" i="6" s="1"/>
  <c r="N336" i="6"/>
  <c r="O336" i="6" s="1"/>
  <c r="AC727" i="6"/>
  <c r="AD727" i="6" s="1"/>
  <c r="Z727" i="6"/>
  <c r="AA727" i="6" s="1"/>
  <c r="N727" i="6"/>
  <c r="O727" i="6" s="1"/>
  <c r="Q727" i="6"/>
  <c r="R727" i="6" s="1"/>
  <c r="W676" i="6"/>
  <c r="X676" i="6" s="1"/>
  <c r="AC676" i="6"/>
  <c r="AD676" i="6" s="1"/>
  <c r="Z676" i="6"/>
  <c r="AA676" i="6" s="1"/>
  <c r="T676" i="6"/>
  <c r="U676" i="6" s="1"/>
  <c r="AC724" i="6"/>
  <c r="AD724" i="6" s="1"/>
  <c r="T724" i="6"/>
  <c r="U724" i="6" s="1"/>
  <c r="Z724" i="6"/>
  <c r="AA724" i="6" s="1"/>
  <c r="Z692" i="6"/>
  <c r="AA692" i="6" s="1"/>
  <c r="Q692" i="6"/>
  <c r="R692" i="6" s="1"/>
  <c r="K692" i="6"/>
  <c r="L692" i="6" s="1"/>
  <c r="Z603" i="6"/>
  <c r="AA603" i="6" s="1"/>
  <c r="T603" i="6"/>
  <c r="U603" i="6" s="1"/>
  <c r="N603" i="6"/>
  <c r="O603" i="6" s="1"/>
  <c r="Q646" i="6"/>
  <c r="R646" i="6" s="1"/>
  <c r="T646" i="6"/>
  <c r="U646" i="6" s="1"/>
  <c r="N538" i="6"/>
  <c r="O538" i="6" s="1"/>
  <c r="Q538" i="6"/>
  <c r="R538" i="6" s="1"/>
  <c r="AC484" i="6"/>
  <c r="AD484" i="6" s="1"/>
  <c r="Z484" i="6"/>
  <c r="AA484" i="6" s="1"/>
  <c r="Q465" i="6"/>
  <c r="R465" i="6" s="1"/>
  <c r="Z465" i="6"/>
  <c r="AA465" i="6" s="1"/>
  <c r="N465" i="6"/>
  <c r="O465" i="6" s="1"/>
  <c r="T465" i="6"/>
  <c r="U465" i="6" s="1"/>
  <c r="AC465" i="6"/>
  <c r="AD465" i="6" s="1"/>
  <c r="Z416" i="6"/>
  <c r="AA416" i="6" s="1"/>
  <c r="AC416" i="6"/>
  <c r="AD416" i="6" s="1"/>
  <c r="N416" i="6"/>
  <c r="O416" i="6" s="1"/>
  <c r="N449" i="6"/>
  <c r="O449" i="6" s="1"/>
  <c r="T449" i="6"/>
  <c r="U449" i="6" s="1"/>
  <c r="W420" i="6"/>
  <c r="X420" i="6" s="1"/>
  <c r="T420" i="6"/>
  <c r="U420" i="6" s="1"/>
  <c r="Q420" i="6"/>
  <c r="R420" i="6" s="1"/>
  <c r="Z420" i="6"/>
  <c r="AA420" i="6" s="1"/>
  <c r="N420" i="6"/>
  <c r="O420" i="6" s="1"/>
  <c r="AC420" i="6"/>
  <c r="AD420" i="6" s="1"/>
  <c r="Z364" i="6"/>
  <c r="AA364" i="6" s="1"/>
  <c r="K364" i="6"/>
  <c r="L364" i="6" s="1"/>
  <c r="Z243" i="6"/>
  <c r="AA243" i="6" s="1"/>
  <c r="T243" i="6"/>
  <c r="U243" i="6" s="1"/>
  <c r="W284" i="6"/>
  <c r="X284" i="6" s="1"/>
  <c r="Q284" i="6"/>
  <c r="R284" i="6" s="1"/>
  <c r="AC284" i="6"/>
  <c r="AD284" i="6" s="1"/>
  <c r="T284" i="6"/>
  <c r="U284" i="6" s="1"/>
  <c r="Z288" i="6"/>
  <c r="AA288" i="6" s="1"/>
  <c r="AC288" i="6"/>
  <c r="AD288" i="6" s="1"/>
  <c r="Q288" i="6"/>
  <c r="R288" i="6" s="1"/>
  <c r="K288" i="6"/>
  <c r="L288" i="6" s="1"/>
  <c r="T288" i="6"/>
  <c r="U288" i="6" s="1"/>
  <c r="Z363" i="6"/>
  <c r="AA363" i="6" s="1"/>
  <c r="AC363" i="6"/>
  <c r="AD363" i="6" s="1"/>
  <c r="K363" i="6"/>
  <c r="L363" i="6" s="1"/>
  <c r="AC377" i="6"/>
  <c r="AD377" i="6" s="1"/>
  <c r="T377" i="6"/>
  <c r="U377" i="6" s="1"/>
  <c r="N377" i="6"/>
  <c r="O377" i="6" s="1"/>
  <c r="Q377" i="6"/>
  <c r="R377" i="6" s="1"/>
  <c r="Z377" i="6"/>
  <c r="AA377" i="6" s="1"/>
  <c r="K377" i="6"/>
  <c r="L377" i="6" s="1"/>
  <c r="Q390" i="6"/>
  <c r="R390" i="6" s="1"/>
  <c r="Z390" i="6"/>
  <c r="AA390" i="6" s="1"/>
  <c r="T390" i="6"/>
  <c r="U390" i="6" s="1"/>
  <c r="W230" i="6"/>
  <c r="X230" i="6" s="1"/>
  <c r="Q230" i="6"/>
  <c r="R230" i="6" s="1"/>
  <c r="N230" i="6"/>
  <c r="O230" i="6" s="1"/>
  <c r="Q186" i="6"/>
  <c r="R186" i="6" s="1"/>
  <c r="Z186" i="6"/>
  <c r="AA186" i="6" s="1"/>
  <c r="T186" i="6"/>
  <c r="U186" i="6" s="1"/>
  <c r="K186" i="6"/>
  <c r="L186" i="6" s="1"/>
  <c r="Z207" i="6"/>
  <c r="AA207" i="6" s="1"/>
  <c r="AC207" i="6"/>
  <c r="AD207" i="6" s="1"/>
  <c r="N345" i="6"/>
  <c r="O345" i="6" s="1"/>
  <c r="K345" i="6"/>
  <c r="L345" i="6" s="1"/>
  <c r="T345" i="6"/>
  <c r="U345" i="6" s="1"/>
  <c r="T198" i="6"/>
  <c r="U198" i="6" s="1"/>
  <c r="Q198" i="6"/>
  <c r="R198" i="6" s="1"/>
  <c r="AC198" i="6"/>
  <c r="AD198" i="6" s="1"/>
  <c r="Z198" i="6"/>
  <c r="AA198" i="6" s="1"/>
  <c r="W211" i="6"/>
  <c r="X211" i="6" s="1"/>
  <c r="K211" i="6"/>
  <c r="L211" i="6" s="1"/>
  <c r="T211" i="6"/>
  <c r="U211" i="6" s="1"/>
  <c r="W184" i="6"/>
  <c r="X184" i="6" s="1"/>
  <c r="Z184" i="6"/>
  <c r="AA184" i="6" s="1"/>
  <c r="N184" i="6"/>
  <c r="O184" i="6" s="1"/>
  <c r="T184" i="6"/>
  <c r="U184" i="6" s="1"/>
  <c r="AC226" i="6"/>
  <c r="AD226" i="6" s="1"/>
  <c r="K226" i="6"/>
  <c r="L226" i="6" s="1"/>
  <c r="Z368" i="6"/>
  <c r="AA368" i="6" s="1"/>
  <c r="AC368" i="6"/>
  <c r="AD368" i="6" s="1"/>
  <c r="K368" i="6"/>
  <c r="L368" i="6" s="1"/>
  <c r="T368" i="6"/>
  <c r="U368" i="6" s="1"/>
  <c r="N287" i="6"/>
  <c r="O287" i="6" s="1"/>
  <c r="AC287" i="6"/>
  <c r="AD287" i="6" s="1"/>
  <c r="Q287" i="6"/>
  <c r="R287" i="6" s="1"/>
  <c r="W303" i="6"/>
  <c r="X303" i="6" s="1"/>
  <c r="T303" i="6"/>
  <c r="U303" i="6" s="1"/>
  <c r="AC303" i="6"/>
  <c r="AD303" i="6" s="1"/>
  <c r="N303" i="6"/>
  <c r="O303" i="6" s="1"/>
  <c r="AC169" i="6"/>
  <c r="AD169" i="6" s="1"/>
  <c r="Z169" i="6"/>
  <c r="AA169" i="6" s="1"/>
  <c r="Q165" i="6"/>
  <c r="R165" i="6" s="1"/>
  <c r="AC165" i="6"/>
  <c r="AD165" i="6" s="1"/>
  <c r="Q128" i="6"/>
  <c r="R128" i="6" s="1"/>
  <c r="Z128" i="6"/>
  <c r="AA128" i="6" s="1"/>
  <c r="AC128" i="6"/>
  <c r="AD128" i="6" s="1"/>
  <c r="W128" i="6"/>
  <c r="X128" i="6" s="1"/>
  <c r="T128" i="6"/>
  <c r="U128" i="6" s="1"/>
  <c r="Z142" i="6"/>
  <c r="AA142" i="6" s="1"/>
  <c r="AC142" i="6"/>
  <c r="AD142" i="6" s="1"/>
  <c r="K142" i="6"/>
  <c r="L142" i="6" s="1"/>
  <c r="N140" i="6"/>
  <c r="O140" i="6" s="1"/>
  <c r="T140" i="6"/>
  <c r="U140" i="6" s="1"/>
  <c r="AC140" i="6"/>
  <c r="AD140" i="6" s="1"/>
  <c r="Q140" i="6"/>
  <c r="R140" i="6" s="1"/>
  <c r="Z115" i="6"/>
  <c r="AA115" i="6" s="1"/>
  <c r="T115" i="6"/>
  <c r="U115" i="6" s="1"/>
  <c r="Q115" i="6"/>
  <c r="R115" i="6" s="1"/>
  <c r="AC115" i="6"/>
  <c r="AD115" i="6" s="1"/>
  <c r="N26" i="6"/>
  <c r="O26" i="6" s="1"/>
  <c r="Z26" i="6"/>
  <c r="AA26" i="6" s="1"/>
  <c r="T26" i="6"/>
  <c r="U26" i="6" s="1"/>
  <c r="AC26" i="6"/>
  <c r="AD26" i="6" s="1"/>
  <c r="Q26" i="6"/>
  <c r="R26" i="6" s="1"/>
  <c r="K26" i="6"/>
  <c r="L26" i="6" s="1"/>
  <c r="W90" i="6"/>
  <c r="X90" i="6" s="1"/>
  <c r="Z90" i="6"/>
  <c r="AA90" i="6" s="1"/>
  <c r="AC90" i="6"/>
  <c r="AD90" i="6" s="1"/>
  <c r="T90" i="6"/>
  <c r="U90" i="6" s="1"/>
  <c r="Q90" i="6"/>
  <c r="R90" i="6" s="1"/>
  <c r="AC72" i="6"/>
  <c r="AD72" i="6" s="1"/>
  <c r="T72" i="6"/>
  <c r="U72" i="6" s="1"/>
  <c r="Z72" i="6"/>
  <c r="AA72" i="6" s="1"/>
  <c r="K51" i="6"/>
  <c r="L51" i="6" s="1"/>
  <c r="Z51" i="6"/>
  <c r="AA51" i="6" s="1"/>
  <c r="T51" i="6"/>
  <c r="U51" i="6" s="1"/>
  <c r="AC75" i="6"/>
  <c r="AD75" i="6" s="1"/>
  <c r="Z75" i="6"/>
  <c r="AA75" i="6" s="1"/>
  <c r="Q75" i="6"/>
  <c r="R75" i="6" s="1"/>
  <c r="T15" i="6"/>
  <c r="U15" i="6" s="1"/>
  <c r="AC15" i="6"/>
  <c r="AD15" i="6" s="1"/>
  <c r="Z15" i="6"/>
  <c r="AA15" i="6" s="1"/>
  <c r="N15" i="6"/>
  <c r="O15" i="6" s="1"/>
  <c r="Q12" i="6"/>
  <c r="R12" i="6" s="1"/>
  <c r="Z12" i="6"/>
  <c r="AA12" i="6" s="1"/>
  <c r="K703" i="6"/>
  <c r="L703" i="6" s="1"/>
  <c r="K678" i="6"/>
  <c r="L678" i="6" s="1"/>
  <c r="K597" i="6"/>
  <c r="L597" i="6" s="1"/>
  <c r="K621" i="6"/>
  <c r="L621" i="6" s="1"/>
  <c r="K555" i="6"/>
  <c r="L555" i="6" s="1"/>
  <c r="K527" i="6"/>
  <c r="L527" i="6" s="1"/>
  <c r="K509" i="6"/>
  <c r="L509" i="6" s="1"/>
  <c r="K488" i="6"/>
  <c r="L488" i="6" s="1"/>
  <c r="K469" i="6"/>
  <c r="L469" i="6" s="1"/>
  <c r="K209" i="6"/>
  <c r="L209" i="6" s="1"/>
  <c r="K290" i="6"/>
  <c r="L290" i="6" s="1"/>
  <c r="K254" i="6"/>
  <c r="L254" i="6" s="1"/>
  <c r="K251" i="6"/>
  <c r="L251" i="6" s="1"/>
  <c r="K197" i="6"/>
  <c r="L197" i="6" s="1"/>
  <c r="K287" i="6"/>
  <c r="L287" i="6" s="1"/>
  <c r="K172" i="6"/>
  <c r="L172" i="6" s="1"/>
  <c r="K111" i="6"/>
  <c r="L111" i="6" s="1"/>
  <c r="K40" i="6"/>
  <c r="L40" i="6" s="1"/>
  <c r="K72" i="6"/>
  <c r="L72" i="6" s="1"/>
  <c r="N700" i="6"/>
  <c r="O700" i="6" s="1"/>
  <c r="N671" i="6"/>
  <c r="O671" i="6" s="1"/>
  <c r="N625" i="6"/>
  <c r="O625" i="6" s="1"/>
  <c r="N611" i="6"/>
  <c r="O611" i="6" s="1"/>
  <c r="N641" i="6"/>
  <c r="O641" i="6" s="1"/>
  <c r="N563" i="6"/>
  <c r="O563" i="6" s="1"/>
  <c r="N454" i="6"/>
  <c r="O454" i="6" s="1"/>
  <c r="N483" i="6"/>
  <c r="O483" i="6" s="1"/>
  <c r="N469" i="6"/>
  <c r="O469" i="6" s="1"/>
  <c r="N395" i="6"/>
  <c r="O395" i="6" s="1"/>
  <c r="N235" i="6"/>
  <c r="O235" i="6" s="1"/>
  <c r="N236" i="6"/>
  <c r="O236" i="6" s="1"/>
  <c r="N362" i="6"/>
  <c r="O362" i="6" s="1"/>
  <c r="N293" i="6"/>
  <c r="O293" i="6" s="1"/>
  <c r="N180" i="6"/>
  <c r="O180" i="6" s="1"/>
  <c r="N118" i="6"/>
  <c r="O118" i="6" s="1"/>
  <c r="N74" i="6"/>
  <c r="O74" i="6" s="1"/>
  <c r="N72" i="6"/>
  <c r="O72" i="6" s="1"/>
  <c r="N94" i="6"/>
  <c r="O94" i="6" s="1"/>
  <c r="N5" i="6"/>
  <c r="O5" i="6" s="1"/>
  <c r="Q666" i="6"/>
  <c r="R666" i="6" s="1"/>
  <c r="Q624" i="6"/>
  <c r="R624" i="6" s="1"/>
  <c r="Q519" i="6"/>
  <c r="R519" i="6" s="1"/>
  <c r="Q484" i="6"/>
  <c r="R484" i="6" s="1"/>
  <c r="Q416" i="6"/>
  <c r="R416" i="6" s="1"/>
  <c r="Q423" i="6"/>
  <c r="R423" i="6" s="1"/>
  <c r="Q313" i="6"/>
  <c r="R313" i="6" s="1"/>
  <c r="Q325" i="6"/>
  <c r="R325" i="6" s="1"/>
  <c r="Q207" i="6"/>
  <c r="R207" i="6" s="1"/>
  <c r="Q215" i="6"/>
  <c r="R215" i="6" s="1"/>
  <c r="Q142" i="6"/>
  <c r="R142" i="6" s="1"/>
  <c r="Q27" i="6"/>
  <c r="R27" i="6" s="1"/>
  <c r="Q67" i="6"/>
  <c r="R67" i="6" s="1"/>
  <c r="T731" i="6"/>
  <c r="U731" i="6" s="1"/>
  <c r="T520" i="6"/>
  <c r="U520" i="6" s="1"/>
  <c r="T483" i="6"/>
  <c r="U483" i="6" s="1"/>
  <c r="T416" i="6"/>
  <c r="U416" i="6" s="1"/>
  <c r="T246" i="6"/>
  <c r="U246" i="6" s="1"/>
  <c r="T383" i="6"/>
  <c r="U383" i="6" s="1"/>
  <c r="T194" i="6"/>
  <c r="U194" i="6" s="1"/>
  <c r="T155" i="6"/>
  <c r="U155" i="6" s="1"/>
  <c r="T111" i="6"/>
  <c r="U111" i="6" s="1"/>
  <c r="T27" i="6"/>
  <c r="U27" i="6" s="1"/>
  <c r="W648" i="6"/>
  <c r="X648" i="6" s="1"/>
  <c r="W233" i="6"/>
  <c r="X233" i="6" s="1"/>
  <c r="W293" i="6"/>
  <c r="X293" i="6" s="1"/>
  <c r="W95" i="6"/>
  <c r="X95" i="6" s="1"/>
  <c r="Z733" i="6"/>
  <c r="AA733" i="6" s="1"/>
  <c r="Z657" i="6"/>
  <c r="AA657" i="6" s="1"/>
  <c r="Z581" i="6"/>
  <c r="AA581" i="6" s="1"/>
  <c r="Z538" i="6"/>
  <c r="AA538" i="6" s="1"/>
  <c r="Z458" i="6"/>
  <c r="AA458" i="6" s="1"/>
  <c r="Z449" i="6"/>
  <c r="AA449" i="6" s="1"/>
  <c r="Z233" i="6"/>
  <c r="AA233" i="6" s="1"/>
  <c r="Z237" i="6"/>
  <c r="AA237" i="6" s="1"/>
  <c r="Z317" i="6"/>
  <c r="AA317" i="6" s="1"/>
  <c r="Z303" i="6"/>
  <c r="AA303" i="6" s="1"/>
  <c r="Z40" i="6"/>
  <c r="AA40" i="6" s="1"/>
  <c r="AC695" i="6"/>
  <c r="AD695" i="6" s="1"/>
  <c r="AC467" i="6"/>
  <c r="AD467" i="6" s="1"/>
  <c r="AC290" i="6"/>
  <c r="AD290" i="6" s="1"/>
  <c r="AC390" i="6"/>
  <c r="AD390" i="6" s="1"/>
  <c r="AC345" i="6"/>
  <c r="AD345" i="6" s="1"/>
  <c r="AC19" i="6"/>
  <c r="AD19" i="6" s="1"/>
  <c r="AC51" i="6"/>
  <c r="AD51" i="6" s="1"/>
  <c r="W719" i="6"/>
  <c r="X719" i="6" s="1"/>
  <c r="Q719" i="6"/>
  <c r="R719" i="6" s="1"/>
  <c r="T719" i="6"/>
  <c r="U719" i="6" s="1"/>
  <c r="Q685" i="6"/>
  <c r="R685" i="6" s="1"/>
  <c r="AC685" i="6"/>
  <c r="AD685" i="6" s="1"/>
  <c r="T685" i="6"/>
  <c r="U685" i="6" s="1"/>
  <c r="Q679" i="6"/>
  <c r="R679" i="6" s="1"/>
  <c r="AC679" i="6"/>
  <c r="AD679" i="6" s="1"/>
  <c r="T679" i="6"/>
  <c r="U679" i="6" s="1"/>
  <c r="N679" i="6"/>
  <c r="O679" i="6" s="1"/>
  <c r="W679" i="6"/>
  <c r="X679" i="6" s="1"/>
  <c r="AC642" i="6"/>
  <c r="AD642" i="6" s="1"/>
  <c r="Q642" i="6"/>
  <c r="R642" i="6" s="1"/>
  <c r="W642" i="6"/>
  <c r="X642" i="6" s="1"/>
  <c r="Z642" i="6"/>
  <c r="AA642" i="6" s="1"/>
  <c r="T642" i="6"/>
  <c r="U642" i="6" s="1"/>
  <c r="Q578" i="6"/>
  <c r="R578" i="6" s="1"/>
  <c r="K578" i="6"/>
  <c r="L578" i="6" s="1"/>
  <c r="N578" i="6"/>
  <c r="O578" i="6" s="1"/>
  <c r="Z578" i="6"/>
  <c r="AA578" i="6" s="1"/>
  <c r="W578" i="6"/>
  <c r="X578" i="6" s="1"/>
  <c r="Q559" i="6"/>
  <c r="R559" i="6" s="1"/>
  <c r="N559" i="6"/>
  <c r="O559" i="6" s="1"/>
  <c r="T559" i="6"/>
  <c r="U559" i="6" s="1"/>
  <c r="Z559" i="6"/>
  <c r="AA559" i="6" s="1"/>
  <c r="Q510" i="6"/>
  <c r="R510" i="6" s="1"/>
  <c r="W510" i="6"/>
  <c r="X510" i="6" s="1"/>
  <c r="Z510" i="6"/>
  <c r="AA510" i="6" s="1"/>
  <c r="T510" i="6"/>
  <c r="U510" i="6" s="1"/>
  <c r="Q518" i="6"/>
  <c r="R518" i="6" s="1"/>
  <c r="N518" i="6"/>
  <c r="O518" i="6" s="1"/>
  <c r="Q481" i="6"/>
  <c r="R481" i="6" s="1"/>
  <c r="T481" i="6"/>
  <c r="U481" i="6" s="1"/>
  <c r="N481" i="6"/>
  <c r="O481" i="6" s="1"/>
  <c r="W481" i="6"/>
  <c r="X481" i="6" s="1"/>
  <c r="Q442" i="6"/>
  <c r="R442" i="6" s="1"/>
  <c r="W442" i="6"/>
  <c r="X442" i="6" s="1"/>
  <c r="T442" i="6"/>
  <c r="U442" i="6" s="1"/>
  <c r="K442" i="6"/>
  <c r="L442" i="6" s="1"/>
  <c r="Q343" i="6"/>
  <c r="R343" i="6" s="1"/>
  <c r="T343" i="6"/>
  <c r="U343" i="6" s="1"/>
  <c r="W343" i="6"/>
  <c r="X343" i="6" s="1"/>
  <c r="Q204" i="6"/>
  <c r="R204" i="6" s="1"/>
  <c r="T204" i="6"/>
  <c r="U204" i="6" s="1"/>
  <c r="AC204" i="6"/>
  <c r="AD204" i="6" s="1"/>
  <c r="W204" i="6"/>
  <c r="X204" i="6" s="1"/>
  <c r="Q269" i="6"/>
  <c r="R269" i="6" s="1"/>
  <c r="N269" i="6"/>
  <c r="O269" i="6" s="1"/>
  <c r="W269" i="6"/>
  <c r="X269" i="6" s="1"/>
  <c r="AC269" i="6"/>
  <c r="AD269" i="6" s="1"/>
  <c r="Q252" i="6"/>
  <c r="R252" i="6" s="1"/>
  <c r="T252" i="6"/>
  <c r="U252" i="6" s="1"/>
  <c r="N252" i="6"/>
  <c r="O252" i="6" s="1"/>
  <c r="AC252" i="6"/>
  <c r="AD252" i="6" s="1"/>
  <c r="K252" i="6"/>
  <c r="L252" i="6" s="1"/>
  <c r="W306" i="6"/>
  <c r="X306" i="6" s="1"/>
  <c r="Q306" i="6"/>
  <c r="R306" i="6" s="1"/>
  <c r="T306" i="6"/>
  <c r="U306" i="6" s="1"/>
  <c r="Z306" i="6"/>
  <c r="AA306" i="6" s="1"/>
  <c r="AC306" i="6"/>
  <c r="AD306" i="6" s="1"/>
  <c r="Q305" i="6"/>
  <c r="R305" i="6" s="1"/>
  <c r="AC305" i="6"/>
  <c r="AD305" i="6" s="1"/>
  <c r="W305" i="6"/>
  <c r="X305" i="6" s="1"/>
  <c r="Z305" i="6"/>
  <c r="AA305" i="6" s="1"/>
  <c r="N305" i="6"/>
  <c r="O305" i="6" s="1"/>
  <c r="AC319" i="6"/>
  <c r="AD319" i="6" s="1"/>
  <c r="W319" i="6"/>
  <c r="X319" i="6" s="1"/>
  <c r="Q319" i="6"/>
  <c r="R319" i="6" s="1"/>
  <c r="Z319" i="6"/>
  <c r="AA319" i="6" s="1"/>
  <c r="T319" i="6"/>
  <c r="U319" i="6" s="1"/>
  <c r="Q139" i="6"/>
  <c r="R139" i="6" s="1"/>
  <c r="W139" i="6"/>
  <c r="X139" i="6" s="1"/>
  <c r="Z139" i="6"/>
  <c r="AA139" i="6" s="1"/>
  <c r="AC106" i="6"/>
  <c r="AD106" i="6" s="1"/>
  <c r="Q106" i="6"/>
  <c r="R106" i="6" s="1"/>
  <c r="T106" i="6"/>
  <c r="U106" i="6" s="1"/>
  <c r="Z106" i="6"/>
  <c r="AA106" i="6" s="1"/>
  <c r="W106" i="6"/>
  <c r="X106" i="6" s="1"/>
  <c r="N162" i="6"/>
  <c r="O162" i="6" s="1"/>
  <c r="T466" i="6"/>
  <c r="U466" i="6" s="1"/>
  <c r="T269" i="6"/>
  <c r="U269" i="6" s="1"/>
  <c r="T95" i="6"/>
  <c r="U95" i="6" s="1"/>
  <c r="Z118" i="6"/>
  <c r="AA118" i="6" s="1"/>
  <c r="AC442" i="6"/>
  <c r="AD442" i="6" s="1"/>
  <c r="AC48" i="6"/>
  <c r="AD48" i="6" s="1"/>
  <c r="W716" i="6"/>
  <c r="X716" i="6" s="1"/>
  <c r="T716" i="6"/>
  <c r="U716" i="6" s="1"/>
  <c r="Q716" i="6"/>
  <c r="R716" i="6" s="1"/>
  <c r="AC716" i="6"/>
  <c r="AD716" i="6" s="1"/>
  <c r="N716" i="6"/>
  <c r="O716" i="6" s="1"/>
  <c r="T665" i="6"/>
  <c r="U665" i="6" s="1"/>
  <c r="AC665" i="6"/>
  <c r="AD665" i="6" s="1"/>
  <c r="Z665" i="6"/>
  <c r="AA665" i="6" s="1"/>
  <c r="Q665" i="6"/>
  <c r="R665" i="6" s="1"/>
  <c r="W654" i="6"/>
  <c r="X654" i="6" s="1"/>
  <c r="T654" i="6"/>
  <c r="U654" i="6" s="1"/>
  <c r="AC654" i="6"/>
  <c r="AD654" i="6" s="1"/>
  <c r="Z654" i="6"/>
  <c r="AA654" i="6" s="1"/>
  <c r="K654" i="6"/>
  <c r="L654" i="6" s="1"/>
  <c r="T539" i="6"/>
  <c r="U539" i="6" s="1"/>
  <c r="Z539" i="6"/>
  <c r="AA539" i="6" s="1"/>
  <c r="K539" i="6"/>
  <c r="L539" i="6" s="1"/>
  <c r="W539" i="6"/>
  <c r="X539" i="6" s="1"/>
  <c r="AC539" i="6"/>
  <c r="AD539" i="6" s="1"/>
  <c r="N539" i="6"/>
  <c r="O539" i="6" s="1"/>
  <c r="W551" i="6"/>
  <c r="X551" i="6" s="1"/>
  <c r="T551" i="6"/>
  <c r="U551" i="6" s="1"/>
  <c r="Z551" i="6"/>
  <c r="AA551" i="6" s="1"/>
  <c r="T507" i="6"/>
  <c r="U507" i="6" s="1"/>
  <c r="Q507" i="6"/>
  <c r="R507" i="6" s="1"/>
  <c r="AC507" i="6"/>
  <c r="AD507" i="6" s="1"/>
  <c r="Z507" i="6"/>
  <c r="AA507" i="6" s="1"/>
  <c r="Z413" i="6"/>
  <c r="AA413" i="6" s="1"/>
  <c r="T413" i="6"/>
  <c r="U413" i="6" s="1"/>
  <c r="AC413" i="6"/>
  <c r="AD413" i="6" s="1"/>
  <c r="N413" i="6"/>
  <c r="O413" i="6" s="1"/>
  <c r="K413" i="6"/>
  <c r="L413" i="6" s="1"/>
  <c r="W413" i="6"/>
  <c r="X413" i="6" s="1"/>
  <c r="W410" i="6"/>
  <c r="X410" i="6" s="1"/>
  <c r="T410" i="6"/>
  <c r="U410" i="6" s="1"/>
  <c r="Z410" i="6"/>
  <c r="AA410" i="6" s="1"/>
  <c r="AC410" i="6"/>
  <c r="AD410" i="6" s="1"/>
  <c r="W255" i="6"/>
  <c r="X255" i="6" s="1"/>
  <c r="Z255" i="6"/>
  <c r="AA255" i="6" s="1"/>
  <c r="T255" i="6"/>
  <c r="U255" i="6" s="1"/>
  <c r="AC255" i="6"/>
  <c r="AD255" i="6" s="1"/>
  <c r="N255" i="6"/>
  <c r="O255" i="6" s="1"/>
  <c r="T241" i="6"/>
  <c r="U241" i="6" s="1"/>
  <c r="AC241" i="6"/>
  <c r="AD241" i="6" s="1"/>
  <c r="W241" i="6"/>
  <c r="X241" i="6" s="1"/>
  <c r="Q241" i="6"/>
  <c r="R241" i="6" s="1"/>
  <c r="Z200" i="6"/>
  <c r="AA200" i="6" s="1"/>
  <c r="W200" i="6"/>
  <c r="X200" i="6" s="1"/>
  <c r="T200" i="6"/>
  <c r="U200" i="6" s="1"/>
  <c r="AC200" i="6"/>
  <c r="AD200" i="6" s="1"/>
  <c r="K200" i="6"/>
  <c r="L200" i="6" s="1"/>
  <c r="Q200" i="6"/>
  <c r="R200" i="6" s="1"/>
  <c r="W256" i="6"/>
  <c r="X256" i="6" s="1"/>
  <c r="T256" i="6"/>
  <c r="U256" i="6" s="1"/>
  <c r="Z256" i="6"/>
  <c r="AA256" i="6" s="1"/>
  <c r="AC256" i="6"/>
  <c r="AD256" i="6" s="1"/>
  <c r="T326" i="6"/>
  <c r="U326" i="6" s="1"/>
  <c r="Q326" i="6"/>
  <c r="R326" i="6" s="1"/>
  <c r="Z326" i="6"/>
  <c r="AA326" i="6" s="1"/>
  <c r="N326" i="6"/>
  <c r="O326" i="6" s="1"/>
  <c r="AC326" i="6"/>
  <c r="AD326" i="6" s="1"/>
  <c r="W326" i="6"/>
  <c r="X326" i="6" s="1"/>
  <c r="T318" i="6"/>
  <c r="U318" i="6" s="1"/>
  <c r="N318" i="6"/>
  <c r="O318" i="6" s="1"/>
  <c r="AC318" i="6"/>
  <c r="AD318" i="6" s="1"/>
  <c r="W318" i="6"/>
  <c r="X318" i="6" s="1"/>
  <c r="Z318" i="6"/>
  <c r="AA318" i="6" s="1"/>
  <c r="K318" i="6"/>
  <c r="L318" i="6" s="1"/>
  <c r="Z167" i="6"/>
  <c r="AA167" i="6" s="1"/>
  <c r="W167" i="6"/>
  <c r="X167" i="6" s="1"/>
  <c r="T167" i="6"/>
  <c r="U167" i="6" s="1"/>
  <c r="AC167" i="6"/>
  <c r="AD167" i="6" s="1"/>
  <c r="K167" i="6"/>
  <c r="L167" i="6" s="1"/>
  <c r="N167" i="6"/>
  <c r="O167" i="6" s="1"/>
  <c r="T134" i="6"/>
  <c r="U134" i="6" s="1"/>
  <c r="Z134" i="6"/>
  <c r="AA134" i="6" s="1"/>
  <c r="N134" i="6"/>
  <c r="O134" i="6" s="1"/>
  <c r="T91" i="6"/>
  <c r="U91" i="6" s="1"/>
  <c r="Q91" i="6"/>
  <c r="R91" i="6" s="1"/>
  <c r="AC91" i="6"/>
  <c r="AD91" i="6" s="1"/>
  <c r="W91" i="6"/>
  <c r="X91" i="6" s="1"/>
  <c r="W9" i="6"/>
  <c r="X9" i="6" s="1"/>
  <c r="N9" i="6"/>
  <c r="O9" i="6" s="1"/>
  <c r="AC9" i="6"/>
  <c r="AD9" i="6" s="1"/>
  <c r="Q9" i="6"/>
  <c r="R9" i="6" s="1"/>
  <c r="N48" i="6"/>
  <c r="O48" i="6" s="1"/>
  <c r="T441" i="6"/>
  <c r="U441" i="6" s="1"/>
  <c r="W509" i="6"/>
  <c r="X509" i="6" s="1"/>
  <c r="Z113" i="6"/>
  <c r="AA113" i="6" s="1"/>
  <c r="AC726" i="6"/>
  <c r="AD726" i="6" s="1"/>
  <c r="AC578" i="6"/>
  <c r="AD578" i="6" s="1"/>
  <c r="AC438" i="6"/>
  <c r="AD438" i="6" s="1"/>
  <c r="AC698" i="6"/>
  <c r="AD698" i="6" s="1"/>
  <c r="Z698" i="6"/>
  <c r="AA698" i="6" s="1"/>
  <c r="Q698" i="6"/>
  <c r="R698" i="6" s="1"/>
  <c r="T698" i="6"/>
  <c r="U698" i="6" s="1"/>
  <c r="K698" i="6"/>
  <c r="L698" i="6" s="1"/>
  <c r="W592" i="6"/>
  <c r="X592" i="6" s="1"/>
  <c r="Q592" i="6"/>
  <c r="R592" i="6" s="1"/>
  <c r="AC592" i="6"/>
  <c r="AD592" i="6" s="1"/>
  <c r="Z592" i="6"/>
  <c r="AA592" i="6" s="1"/>
  <c r="W632" i="6"/>
  <c r="X632" i="6" s="1"/>
  <c r="Z632" i="6"/>
  <c r="AA632" i="6" s="1"/>
  <c r="T632" i="6"/>
  <c r="U632" i="6" s="1"/>
  <c r="AC632" i="6"/>
  <c r="AD632" i="6" s="1"/>
  <c r="Q632" i="6"/>
  <c r="R632" i="6" s="1"/>
  <c r="AC547" i="6"/>
  <c r="AD547" i="6" s="1"/>
  <c r="Z547" i="6"/>
  <c r="AA547" i="6" s="1"/>
  <c r="W547" i="6"/>
  <c r="X547" i="6" s="1"/>
  <c r="K547" i="6"/>
  <c r="L547" i="6" s="1"/>
  <c r="W515" i="6"/>
  <c r="X515" i="6" s="1"/>
  <c r="K515" i="6"/>
  <c r="L515" i="6" s="1"/>
  <c r="Z515" i="6"/>
  <c r="AA515" i="6" s="1"/>
  <c r="W504" i="6"/>
  <c r="X504" i="6" s="1"/>
  <c r="Q504" i="6"/>
  <c r="R504" i="6" s="1"/>
  <c r="AC504" i="6"/>
  <c r="AD504" i="6" s="1"/>
  <c r="N504" i="6"/>
  <c r="O504" i="6" s="1"/>
  <c r="Z504" i="6"/>
  <c r="AA504" i="6" s="1"/>
  <c r="Z430" i="6"/>
  <c r="AA430" i="6" s="1"/>
  <c r="T430" i="6"/>
  <c r="U430" i="6" s="1"/>
  <c r="W459" i="6"/>
  <c r="X459" i="6" s="1"/>
  <c r="Z459" i="6"/>
  <c r="AA459" i="6" s="1"/>
  <c r="K459" i="6"/>
  <c r="L459" i="6" s="1"/>
  <c r="Q459" i="6"/>
  <c r="R459" i="6" s="1"/>
  <c r="T435" i="6"/>
  <c r="U435" i="6" s="1"/>
  <c r="Z435" i="6"/>
  <c r="AA435" i="6" s="1"/>
  <c r="Z310" i="6"/>
  <c r="AA310" i="6" s="1"/>
  <c r="T310" i="6"/>
  <c r="U310" i="6" s="1"/>
  <c r="N310" i="6"/>
  <c r="O310" i="6" s="1"/>
  <c r="Q190" i="6"/>
  <c r="R190" i="6" s="1"/>
  <c r="W190" i="6"/>
  <c r="X190" i="6" s="1"/>
  <c r="AC190" i="6"/>
  <c r="AD190" i="6" s="1"/>
  <c r="T190" i="6"/>
  <c r="U190" i="6" s="1"/>
  <c r="Z328" i="6"/>
  <c r="AA328" i="6" s="1"/>
  <c r="T328" i="6"/>
  <c r="U328" i="6" s="1"/>
  <c r="AC328" i="6"/>
  <c r="AD328" i="6" s="1"/>
  <c r="AC389" i="6"/>
  <c r="AD389" i="6" s="1"/>
  <c r="N389" i="6"/>
  <c r="O389" i="6" s="1"/>
  <c r="T389" i="6"/>
  <c r="U389" i="6" s="1"/>
  <c r="Q304" i="6"/>
  <c r="R304" i="6" s="1"/>
  <c r="Z304" i="6"/>
  <c r="AA304" i="6" s="1"/>
  <c r="AC119" i="6"/>
  <c r="AD119" i="6" s="1"/>
  <c r="W119" i="6"/>
  <c r="X119" i="6" s="1"/>
  <c r="Z119" i="6"/>
  <c r="AA119" i="6" s="1"/>
  <c r="Q119" i="6"/>
  <c r="R119" i="6" s="1"/>
  <c r="AC105" i="6"/>
  <c r="AD105" i="6" s="1"/>
  <c r="N105" i="6"/>
  <c r="O105" i="6" s="1"/>
  <c r="T105" i="6"/>
  <c r="U105" i="6" s="1"/>
  <c r="Z105" i="6"/>
  <c r="AA105" i="6" s="1"/>
  <c r="Q105" i="6"/>
  <c r="R105" i="6" s="1"/>
  <c r="W105" i="6"/>
  <c r="X105" i="6" s="1"/>
  <c r="K105" i="6"/>
  <c r="L105" i="6" s="1"/>
  <c r="T88" i="6"/>
  <c r="U88" i="6" s="1"/>
  <c r="AC88" i="6"/>
  <c r="AD88" i="6" s="1"/>
  <c r="N88" i="6"/>
  <c r="O88" i="6" s="1"/>
  <c r="K712" i="6"/>
  <c r="L712" i="6" s="1"/>
  <c r="AC712" i="6"/>
  <c r="AD712" i="6" s="1"/>
  <c r="Z712" i="6"/>
  <c r="AA712" i="6" s="1"/>
  <c r="AC693" i="6"/>
  <c r="AD693" i="6" s="1"/>
  <c r="Z693" i="6"/>
  <c r="AA693" i="6" s="1"/>
  <c r="W638" i="6"/>
  <c r="X638" i="6" s="1"/>
  <c r="Z638" i="6"/>
  <c r="AA638" i="6" s="1"/>
  <c r="N638" i="6"/>
  <c r="O638" i="6" s="1"/>
  <c r="T638" i="6"/>
  <c r="U638" i="6" s="1"/>
  <c r="Q600" i="6"/>
  <c r="R600" i="6" s="1"/>
  <c r="Z600" i="6"/>
  <c r="AA600" i="6" s="1"/>
  <c r="T600" i="6"/>
  <c r="U600" i="6" s="1"/>
  <c r="AC600" i="6"/>
  <c r="AD600" i="6" s="1"/>
  <c r="W600" i="6"/>
  <c r="X600" i="6" s="1"/>
  <c r="AC631" i="6"/>
  <c r="AD631" i="6" s="1"/>
  <c r="K631" i="6"/>
  <c r="L631" i="6" s="1"/>
  <c r="T631" i="6"/>
  <c r="U631" i="6" s="1"/>
  <c r="N631" i="6"/>
  <c r="O631" i="6" s="1"/>
  <c r="Z513" i="6"/>
  <c r="AA513" i="6" s="1"/>
  <c r="AC513" i="6"/>
  <c r="AD513" i="6" s="1"/>
  <c r="W513" i="6"/>
  <c r="X513" i="6" s="1"/>
  <c r="W491" i="6"/>
  <c r="X491" i="6" s="1"/>
  <c r="N491" i="6"/>
  <c r="O491" i="6" s="1"/>
  <c r="AC491" i="6"/>
  <c r="AD491" i="6" s="1"/>
  <c r="T491" i="6"/>
  <c r="U491" i="6" s="1"/>
  <c r="W429" i="6"/>
  <c r="X429" i="6" s="1"/>
  <c r="AC429" i="6"/>
  <c r="AD429" i="6" s="1"/>
  <c r="Z429" i="6"/>
  <c r="AA429" i="6" s="1"/>
  <c r="Z412" i="6"/>
  <c r="AA412" i="6" s="1"/>
  <c r="Q412" i="6"/>
  <c r="R412" i="6" s="1"/>
  <c r="T412" i="6"/>
  <c r="U412" i="6" s="1"/>
  <c r="N412" i="6"/>
  <c r="O412" i="6" s="1"/>
  <c r="Z448" i="6"/>
  <c r="AA448" i="6" s="1"/>
  <c r="AC448" i="6"/>
  <c r="AD448" i="6" s="1"/>
  <c r="T448" i="6"/>
  <c r="U448" i="6" s="1"/>
  <c r="Q448" i="6"/>
  <c r="R448" i="6" s="1"/>
  <c r="N448" i="6"/>
  <c r="O448" i="6" s="1"/>
  <c r="AC436" i="6"/>
  <c r="AD436" i="6" s="1"/>
  <c r="Q436" i="6"/>
  <c r="R436" i="6" s="1"/>
  <c r="N436" i="6"/>
  <c r="O436" i="6" s="1"/>
  <c r="W436" i="6"/>
  <c r="X436" i="6" s="1"/>
  <c r="Q281" i="6"/>
  <c r="R281" i="6" s="1"/>
  <c r="Z281" i="6"/>
  <c r="AA281" i="6" s="1"/>
  <c r="W300" i="6"/>
  <c r="X300" i="6" s="1"/>
  <c r="Z300" i="6"/>
  <c r="AA300" i="6" s="1"/>
  <c r="AC300" i="6"/>
  <c r="AD300" i="6" s="1"/>
  <c r="T300" i="6"/>
  <c r="U300" i="6" s="1"/>
  <c r="N300" i="6"/>
  <c r="O300" i="6" s="1"/>
  <c r="Q300" i="6"/>
  <c r="R300" i="6" s="1"/>
  <c r="Q382" i="6"/>
  <c r="R382" i="6" s="1"/>
  <c r="W382" i="6"/>
  <c r="X382" i="6" s="1"/>
  <c r="T382" i="6"/>
  <c r="U382" i="6" s="1"/>
  <c r="T244" i="6"/>
  <c r="U244" i="6" s="1"/>
  <c r="AC244" i="6"/>
  <c r="AD244" i="6" s="1"/>
  <c r="AC718" i="6"/>
  <c r="AD718" i="6" s="1"/>
  <c r="T718" i="6"/>
  <c r="U718" i="6" s="1"/>
  <c r="Q718" i="6"/>
  <c r="R718" i="6" s="1"/>
  <c r="AC691" i="6"/>
  <c r="AD691" i="6" s="1"/>
  <c r="K691" i="6"/>
  <c r="L691" i="6" s="1"/>
  <c r="Z691" i="6"/>
  <c r="AA691" i="6" s="1"/>
  <c r="W675" i="6"/>
  <c r="X675" i="6" s="1"/>
  <c r="AC675" i="6"/>
  <c r="AD675" i="6" s="1"/>
  <c r="Z675" i="6"/>
  <c r="AA675" i="6" s="1"/>
  <c r="N675" i="6"/>
  <c r="O675" i="6" s="1"/>
  <c r="W636" i="6"/>
  <c r="X636" i="6" s="1"/>
  <c r="AC636" i="6"/>
  <c r="AD636" i="6" s="1"/>
  <c r="Z636" i="6"/>
  <c r="AA636" i="6" s="1"/>
  <c r="T636" i="6"/>
  <c r="U636" i="6" s="1"/>
  <c r="W610" i="6"/>
  <c r="X610" i="6" s="1"/>
  <c r="AC610" i="6"/>
  <c r="AD610" i="6" s="1"/>
  <c r="W647" i="6"/>
  <c r="X647" i="6" s="1"/>
  <c r="AC647" i="6"/>
  <c r="AD647" i="6" s="1"/>
  <c r="Z647" i="6"/>
  <c r="AA647" i="6" s="1"/>
  <c r="T647" i="6"/>
  <c r="U647" i="6" s="1"/>
  <c r="Q696" i="6"/>
  <c r="R696" i="6" s="1"/>
  <c r="N696" i="6"/>
  <c r="O696" i="6" s="1"/>
  <c r="T696" i="6"/>
  <c r="U696" i="6" s="1"/>
  <c r="Z723" i="6"/>
  <c r="AA723" i="6" s="1"/>
  <c r="N723" i="6"/>
  <c r="O723" i="6" s="1"/>
  <c r="T723" i="6"/>
  <c r="U723" i="6" s="1"/>
  <c r="K723" i="6"/>
  <c r="L723" i="6" s="1"/>
  <c r="Z669" i="6"/>
  <c r="AA669" i="6" s="1"/>
  <c r="K669" i="6"/>
  <c r="L669" i="6" s="1"/>
  <c r="AC669" i="6"/>
  <c r="AD669" i="6" s="1"/>
  <c r="AC635" i="6"/>
  <c r="AD635" i="6" s="1"/>
  <c r="Z635" i="6"/>
  <c r="AA635" i="6" s="1"/>
  <c r="T635" i="6"/>
  <c r="U635" i="6" s="1"/>
  <c r="K635" i="6"/>
  <c r="L635" i="6" s="1"/>
  <c r="W651" i="6"/>
  <c r="X651" i="6" s="1"/>
  <c r="N651" i="6"/>
  <c r="O651" i="6" s="1"/>
  <c r="Q651" i="6"/>
  <c r="R651" i="6" s="1"/>
  <c r="AC588" i="6"/>
  <c r="AD588" i="6" s="1"/>
  <c r="Z588" i="6"/>
  <c r="AA588" i="6" s="1"/>
  <c r="T588" i="6"/>
  <c r="U588" i="6" s="1"/>
  <c r="Z569" i="6"/>
  <c r="AA569" i="6" s="1"/>
  <c r="AC569" i="6"/>
  <c r="AD569" i="6" s="1"/>
  <c r="Q569" i="6"/>
  <c r="R569" i="6" s="1"/>
  <c r="Z558" i="6"/>
  <c r="AA558" i="6" s="1"/>
  <c r="T558" i="6"/>
  <c r="U558" i="6" s="1"/>
  <c r="Q558" i="6"/>
  <c r="R558" i="6" s="1"/>
  <c r="W536" i="6"/>
  <c r="X536" i="6" s="1"/>
  <c r="K536" i="6"/>
  <c r="L536" i="6" s="1"/>
  <c r="AC536" i="6"/>
  <c r="AD536" i="6" s="1"/>
  <c r="Z512" i="6"/>
  <c r="AA512" i="6" s="1"/>
  <c r="T512" i="6"/>
  <c r="U512" i="6" s="1"/>
  <c r="W512" i="6"/>
  <c r="X512" i="6" s="1"/>
  <c r="Q512" i="6"/>
  <c r="R512" i="6" s="1"/>
  <c r="Z511" i="6"/>
  <c r="AA511" i="6" s="1"/>
  <c r="AC511" i="6"/>
  <c r="AD511" i="6" s="1"/>
  <c r="W526" i="6"/>
  <c r="X526" i="6" s="1"/>
  <c r="Z526" i="6"/>
  <c r="AA526" i="6" s="1"/>
  <c r="AC526" i="6"/>
  <c r="AD526" i="6" s="1"/>
  <c r="N526" i="6"/>
  <c r="O526" i="6" s="1"/>
  <c r="K526" i="6"/>
  <c r="L526" i="6" s="1"/>
  <c r="T526" i="6"/>
  <c r="U526" i="6" s="1"/>
  <c r="AC463" i="6"/>
  <c r="AD463" i="6" s="1"/>
  <c r="Z463" i="6"/>
  <c r="AA463" i="6" s="1"/>
  <c r="T409" i="6"/>
  <c r="U409" i="6" s="1"/>
  <c r="N409" i="6"/>
  <c r="O409" i="6" s="1"/>
  <c r="AC409" i="6"/>
  <c r="AD409" i="6" s="1"/>
  <c r="W443" i="6"/>
  <c r="X443" i="6" s="1"/>
  <c r="Z443" i="6"/>
  <c r="AA443" i="6" s="1"/>
  <c r="AC443" i="6"/>
  <c r="AD443" i="6" s="1"/>
  <c r="T443" i="6"/>
  <c r="U443" i="6" s="1"/>
  <c r="W722" i="6"/>
  <c r="X722" i="6" s="1"/>
  <c r="Z722" i="6"/>
  <c r="AA722" i="6" s="1"/>
  <c r="AC722" i="6"/>
  <c r="AD722" i="6" s="1"/>
  <c r="T722" i="6"/>
  <c r="U722" i="6" s="1"/>
  <c r="Z709" i="6"/>
  <c r="AA709" i="6" s="1"/>
  <c r="Q709" i="6"/>
  <c r="R709" i="6" s="1"/>
  <c r="N709" i="6"/>
  <c r="O709" i="6" s="1"/>
  <c r="AC709" i="6"/>
  <c r="AD709" i="6" s="1"/>
  <c r="Z708" i="6"/>
  <c r="AA708" i="6" s="1"/>
  <c r="T708" i="6"/>
  <c r="U708" i="6" s="1"/>
  <c r="N708" i="6"/>
  <c r="O708" i="6" s="1"/>
  <c r="Z689" i="6"/>
  <c r="AA689" i="6" s="1"/>
  <c r="AC689" i="6"/>
  <c r="AD689" i="6" s="1"/>
  <c r="N689" i="6"/>
  <c r="O689" i="6" s="1"/>
  <c r="T689" i="6"/>
  <c r="U689" i="6" s="1"/>
  <c r="Z677" i="6"/>
  <c r="AA677" i="6" s="1"/>
  <c r="Q677" i="6"/>
  <c r="R677" i="6" s="1"/>
  <c r="AC677" i="6"/>
  <c r="AD677" i="6" s="1"/>
  <c r="T677" i="6"/>
  <c r="U677" i="6" s="1"/>
  <c r="Z587" i="6"/>
  <c r="AA587" i="6" s="1"/>
  <c r="Q587" i="6"/>
  <c r="R587" i="6" s="1"/>
  <c r="K587" i="6"/>
  <c r="L587" i="6" s="1"/>
  <c r="T587" i="6"/>
  <c r="U587" i="6" s="1"/>
  <c r="Z608" i="6"/>
  <c r="AA608" i="6" s="1"/>
  <c r="AC608" i="6"/>
  <c r="AD608" i="6" s="1"/>
  <c r="Q608" i="6"/>
  <c r="R608" i="6" s="1"/>
  <c r="Z661" i="6"/>
  <c r="AA661" i="6" s="1"/>
  <c r="AC661" i="6"/>
  <c r="AD661" i="6" s="1"/>
  <c r="N661" i="6"/>
  <c r="O661" i="6" s="1"/>
  <c r="Z606" i="6"/>
  <c r="AA606" i="6" s="1"/>
  <c r="T606" i="6"/>
  <c r="U606" i="6" s="1"/>
  <c r="K606" i="6"/>
  <c r="L606" i="6" s="1"/>
  <c r="Z590" i="6"/>
  <c r="AA590" i="6" s="1"/>
  <c r="Q590" i="6"/>
  <c r="R590" i="6" s="1"/>
  <c r="Z575" i="6"/>
  <c r="AA575" i="6" s="1"/>
  <c r="T575" i="6"/>
  <c r="U575" i="6" s="1"/>
  <c r="Q575" i="6"/>
  <c r="R575" i="6" s="1"/>
  <c r="Z656" i="6"/>
  <c r="AA656" i="6" s="1"/>
  <c r="AC656" i="6"/>
  <c r="AD656" i="6" s="1"/>
  <c r="Q656" i="6"/>
  <c r="R656" i="6" s="1"/>
  <c r="N656" i="6"/>
  <c r="O656" i="6" s="1"/>
  <c r="K656" i="6"/>
  <c r="L656" i="6" s="1"/>
  <c r="Z662" i="6"/>
  <c r="AA662" i="6" s="1"/>
  <c r="AC662" i="6"/>
  <c r="AD662" i="6" s="1"/>
  <c r="T662" i="6"/>
  <c r="U662" i="6" s="1"/>
  <c r="K662" i="6"/>
  <c r="L662" i="6" s="1"/>
  <c r="Z571" i="6"/>
  <c r="AA571" i="6" s="1"/>
  <c r="Q571" i="6"/>
  <c r="R571" i="6" s="1"/>
  <c r="AC571" i="6"/>
  <c r="AD571" i="6" s="1"/>
  <c r="T571" i="6"/>
  <c r="U571" i="6" s="1"/>
  <c r="N571" i="6"/>
  <c r="O571" i="6" s="1"/>
  <c r="Z561" i="6"/>
  <c r="AA561" i="6" s="1"/>
  <c r="T561" i="6"/>
  <c r="U561" i="6" s="1"/>
  <c r="Z556" i="6"/>
  <c r="AA556" i="6" s="1"/>
  <c r="N556" i="6"/>
  <c r="O556" i="6" s="1"/>
  <c r="K556" i="6"/>
  <c r="L556" i="6" s="1"/>
  <c r="T556" i="6"/>
  <c r="U556" i="6" s="1"/>
  <c r="Z534" i="6"/>
  <c r="AA534" i="6" s="1"/>
  <c r="AC534" i="6"/>
  <c r="AD534" i="6" s="1"/>
  <c r="Q534" i="6"/>
  <c r="R534" i="6" s="1"/>
  <c r="K534" i="6"/>
  <c r="L534" i="6" s="1"/>
  <c r="Z492" i="6"/>
  <c r="AA492" i="6" s="1"/>
  <c r="K492" i="6"/>
  <c r="L492" i="6" s="1"/>
  <c r="T492" i="6"/>
  <c r="U492" i="6" s="1"/>
  <c r="Z514" i="6"/>
  <c r="AA514" i="6" s="1"/>
  <c r="AC514" i="6"/>
  <c r="AD514" i="6" s="1"/>
  <c r="Z497" i="6"/>
  <c r="AA497" i="6" s="1"/>
  <c r="T497" i="6"/>
  <c r="U497" i="6" s="1"/>
  <c r="AC497" i="6"/>
  <c r="AD497" i="6" s="1"/>
  <c r="Z422" i="6"/>
  <c r="AA422" i="6" s="1"/>
  <c r="T422" i="6"/>
  <c r="U422" i="6" s="1"/>
  <c r="K422" i="6"/>
  <c r="L422" i="6" s="1"/>
  <c r="Q422" i="6"/>
  <c r="R422" i="6" s="1"/>
  <c r="Z401" i="6"/>
  <c r="AA401" i="6" s="1"/>
  <c r="N401" i="6"/>
  <c r="O401" i="6" s="1"/>
  <c r="AC401" i="6"/>
  <c r="AD401" i="6" s="1"/>
  <c r="W437" i="6"/>
  <c r="X437" i="6" s="1"/>
  <c r="Z437" i="6"/>
  <c r="AA437" i="6" s="1"/>
  <c r="AC437" i="6"/>
  <c r="AD437" i="6" s="1"/>
  <c r="Q437" i="6"/>
  <c r="R437" i="6" s="1"/>
  <c r="T437" i="6"/>
  <c r="U437" i="6" s="1"/>
  <c r="N437" i="6"/>
  <c r="O437" i="6" s="1"/>
  <c r="Z487" i="6"/>
  <c r="AA487" i="6" s="1"/>
  <c r="T487" i="6"/>
  <c r="U487" i="6" s="1"/>
  <c r="AC487" i="6"/>
  <c r="AD487" i="6" s="1"/>
  <c r="Z450" i="6"/>
  <c r="AA450" i="6" s="1"/>
  <c r="AC450" i="6"/>
  <c r="AD450" i="6" s="1"/>
  <c r="W450" i="6"/>
  <c r="X450" i="6" s="1"/>
  <c r="T450" i="6"/>
  <c r="U450" i="6" s="1"/>
  <c r="Z408" i="6"/>
  <c r="AA408" i="6" s="1"/>
  <c r="W408" i="6"/>
  <c r="X408" i="6" s="1"/>
  <c r="Q408" i="6"/>
  <c r="R408" i="6" s="1"/>
  <c r="AC408" i="6"/>
  <c r="AD408" i="6" s="1"/>
  <c r="N408" i="6"/>
  <c r="O408" i="6" s="1"/>
  <c r="Z452" i="6"/>
  <c r="AA452" i="6" s="1"/>
  <c r="AC452" i="6"/>
  <c r="AD452" i="6" s="1"/>
  <c r="T452" i="6"/>
  <c r="U452" i="6" s="1"/>
  <c r="Q452" i="6"/>
  <c r="R452" i="6" s="1"/>
  <c r="Z478" i="6"/>
  <c r="AA478" i="6" s="1"/>
  <c r="N478" i="6"/>
  <c r="O478" i="6" s="1"/>
  <c r="T478" i="6"/>
  <c r="U478" i="6" s="1"/>
  <c r="Q478" i="6"/>
  <c r="R478" i="6" s="1"/>
  <c r="AC478" i="6"/>
  <c r="AD478" i="6" s="1"/>
  <c r="Z208" i="6"/>
  <c r="AA208" i="6" s="1"/>
  <c r="Q208" i="6"/>
  <c r="R208" i="6" s="1"/>
  <c r="N208" i="6"/>
  <c r="O208" i="6" s="1"/>
  <c r="Z272" i="6"/>
  <c r="AA272" i="6" s="1"/>
  <c r="AC272" i="6"/>
  <c r="AD272" i="6" s="1"/>
  <c r="K272" i="6"/>
  <c r="L272" i="6" s="1"/>
  <c r="T272" i="6"/>
  <c r="U272" i="6" s="1"/>
  <c r="Z298" i="6"/>
  <c r="AA298" i="6" s="1"/>
  <c r="AC298" i="6"/>
  <c r="AD298" i="6" s="1"/>
  <c r="Z344" i="6"/>
  <c r="AA344" i="6" s="1"/>
  <c r="T344" i="6"/>
  <c r="U344" i="6" s="1"/>
  <c r="N344" i="6"/>
  <c r="O344" i="6" s="1"/>
  <c r="Q344" i="6"/>
  <c r="R344" i="6" s="1"/>
  <c r="Z373" i="6"/>
  <c r="AA373" i="6" s="1"/>
  <c r="T373" i="6"/>
  <c r="U373" i="6" s="1"/>
  <c r="AC373" i="6"/>
  <c r="AD373" i="6" s="1"/>
  <c r="N373" i="6"/>
  <c r="O373" i="6" s="1"/>
  <c r="K373" i="6"/>
  <c r="L373" i="6" s="1"/>
  <c r="W276" i="6"/>
  <c r="X276" i="6" s="1"/>
  <c r="Z276" i="6"/>
  <c r="AA276" i="6" s="1"/>
  <c r="Q276" i="6"/>
  <c r="R276" i="6" s="1"/>
  <c r="Z315" i="6"/>
  <c r="AA315" i="6" s="1"/>
  <c r="T315" i="6"/>
  <c r="U315" i="6" s="1"/>
  <c r="Z214" i="6"/>
  <c r="AA214" i="6" s="1"/>
  <c r="W214" i="6"/>
  <c r="X214" i="6" s="1"/>
  <c r="Z356" i="6"/>
  <c r="AA356" i="6" s="1"/>
  <c r="AC356" i="6"/>
  <c r="AD356" i="6" s="1"/>
  <c r="T356" i="6"/>
  <c r="U356" i="6" s="1"/>
  <c r="Q356" i="6"/>
  <c r="R356" i="6" s="1"/>
  <c r="Z294" i="6"/>
  <c r="AA294" i="6" s="1"/>
  <c r="Q294" i="6"/>
  <c r="R294" i="6" s="1"/>
  <c r="K294" i="6"/>
  <c r="L294" i="6" s="1"/>
  <c r="AC294" i="6"/>
  <c r="AD294" i="6" s="1"/>
  <c r="Z224" i="6"/>
  <c r="AA224" i="6" s="1"/>
  <c r="T224" i="6"/>
  <c r="U224" i="6" s="1"/>
  <c r="N224" i="6"/>
  <c r="O224" i="6" s="1"/>
  <c r="Z339" i="6"/>
  <c r="AA339" i="6" s="1"/>
  <c r="AC339" i="6"/>
  <c r="AD339" i="6" s="1"/>
  <c r="N339" i="6"/>
  <c r="O339" i="6" s="1"/>
  <c r="K339" i="6"/>
  <c r="L339" i="6" s="1"/>
  <c r="Q339" i="6"/>
  <c r="R339" i="6" s="1"/>
  <c r="W351" i="6"/>
  <c r="X351" i="6" s="1"/>
  <c r="Z351" i="6"/>
  <c r="AA351" i="6" s="1"/>
  <c r="Q351" i="6"/>
  <c r="R351" i="6" s="1"/>
  <c r="N351" i="6"/>
  <c r="O351" i="6" s="1"/>
  <c r="Z187" i="6"/>
  <c r="AA187" i="6" s="1"/>
  <c r="K187" i="6"/>
  <c r="L187" i="6" s="1"/>
  <c r="T187" i="6"/>
  <c r="U187" i="6" s="1"/>
  <c r="Z210" i="6"/>
  <c r="AA210" i="6" s="1"/>
  <c r="AC210" i="6"/>
  <c r="AD210" i="6" s="1"/>
  <c r="Q210" i="6"/>
  <c r="R210" i="6" s="1"/>
  <c r="N210" i="6"/>
  <c r="O210" i="6" s="1"/>
  <c r="Z247" i="6"/>
  <c r="AA247" i="6" s="1"/>
  <c r="AC247" i="6"/>
  <c r="AD247" i="6" s="1"/>
  <c r="Q247" i="6"/>
  <c r="R247" i="6" s="1"/>
  <c r="T247" i="6"/>
  <c r="U247" i="6" s="1"/>
  <c r="K247" i="6"/>
  <c r="L247" i="6" s="1"/>
  <c r="Z332" i="6"/>
  <c r="AA332" i="6" s="1"/>
  <c r="T332" i="6"/>
  <c r="U332" i="6" s="1"/>
  <c r="AC332" i="6"/>
  <c r="AD332" i="6" s="1"/>
  <c r="Q332" i="6"/>
  <c r="R332" i="6" s="1"/>
  <c r="Z277" i="6"/>
  <c r="AA277" i="6" s="1"/>
  <c r="W277" i="6"/>
  <c r="X277" i="6" s="1"/>
  <c r="K277" i="6"/>
  <c r="L277" i="6" s="1"/>
  <c r="AC277" i="6"/>
  <c r="AD277" i="6" s="1"/>
  <c r="Z168" i="6"/>
  <c r="AA168" i="6" s="1"/>
  <c r="T168" i="6"/>
  <c r="U168" i="6" s="1"/>
  <c r="N168" i="6"/>
  <c r="O168" i="6" s="1"/>
  <c r="Z170" i="6"/>
  <c r="AA170" i="6" s="1"/>
  <c r="Q170" i="6"/>
  <c r="R170" i="6" s="1"/>
  <c r="AC170" i="6"/>
  <c r="AD170" i="6" s="1"/>
  <c r="Z147" i="6"/>
  <c r="AA147" i="6" s="1"/>
  <c r="AC147" i="6"/>
  <c r="AD147" i="6" s="1"/>
  <c r="Q147" i="6"/>
  <c r="R147" i="6" s="1"/>
  <c r="T147" i="6"/>
  <c r="U147" i="6" s="1"/>
  <c r="N147" i="6"/>
  <c r="O147" i="6" s="1"/>
  <c r="Z131" i="6"/>
  <c r="AA131" i="6" s="1"/>
  <c r="Q131" i="6"/>
  <c r="R131" i="6" s="1"/>
  <c r="T131" i="6"/>
  <c r="U131" i="6" s="1"/>
  <c r="N131" i="6"/>
  <c r="O131" i="6" s="1"/>
  <c r="AC131" i="6"/>
  <c r="AD131" i="6" s="1"/>
  <c r="Z141" i="6"/>
  <c r="AA141" i="6" s="1"/>
  <c r="T141" i="6"/>
  <c r="U141" i="6" s="1"/>
  <c r="N141" i="6"/>
  <c r="O141" i="6" s="1"/>
  <c r="AC141" i="6"/>
  <c r="AD141" i="6" s="1"/>
  <c r="Q141" i="6"/>
  <c r="R141" i="6" s="1"/>
  <c r="Z116" i="6"/>
  <c r="AA116" i="6" s="1"/>
  <c r="N116" i="6"/>
  <c r="O116" i="6" s="1"/>
  <c r="AC116" i="6"/>
  <c r="AD116" i="6" s="1"/>
  <c r="K116" i="6"/>
  <c r="L116" i="6" s="1"/>
  <c r="Z70" i="6"/>
  <c r="AA70" i="6" s="1"/>
  <c r="AC70" i="6"/>
  <c r="AD70" i="6" s="1"/>
  <c r="Q70" i="6"/>
  <c r="R70" i="6" s="1"/>
  <c r="Z25" i="6"/>
  <c r="AA25" i="6" s="1"/>
  <c r="K25" i="6"/>
  <c r="L25" i="6" s="1"/>
  <c r="AC25" i="6"/>
  <c r="AD25" i="6" s="1"/>
  <c r="Q25" i="6"/>
  <c r="R25" i="6" s="1"/>
  <c r="T25" i="6"/>
  <c r="U25" i="6" s="1"/>
  <c r="Z24" i="6"/>
  <c r="AA24" i="6" s="1"/>
  <c r="AC24" i="6"/>
  <c r="AD24" i="6" s="1"/>
  <c r="N24" i="6"/>
  <c r="O24" i="6" s="1"/>
  <c r="W21" i="6"/>
  <c r="X21" i="6" s="1"/>
  <c r="Z21" i="6"/>
  <c r="AA21" i="6" s="1"/>
  <c r="Q21" i="6"/>
  <c r="R21" i="6" s="1"/>
  <c r="AC21" i="6"/>
  <c r="AD21" i="6" s="1"/>
  <c r="T21" i="6"/>
  <c r="U21" i="6" s="1"/>
  <c r="Z60" i="6"/>
  <c r="AA60" i="6" s="1"/>
  <c r="K60" i="6"/>
  <c r="L60" i="6" s="1"/>
  <c r="AC60" i="6"/>
  <c r="AD60" i="6" s="1"/>
  <c r="T60" i="6"/>
  <c r="U60" i="6" s="1"/>
  <c r="Z68" i="6"/>
  <c r="AA68" i="6" s="1"/>
  <c r="W68" i="6"/>
  <c r="X68" i="6" s="1"/>
  <c r="T68" i="6"/>
  <c r="U68" i="6" s="1"/>
  <c r="Z35" i="6"/>
  <c r="AA35" i="6" s="1"/>
  <c r="AC35" i="6"/>
  <c r="AD35" i="6" s="1"/>
  <c r="T35" i="6"/>
  <c r="U35" i="6" s="1"/>
  <c r="Q35" i="6"/>
  <c r="R35" i="6" s="1"/>
  <c r="Z38" i="6"/>
  <c r="AA38" i="6" s="1"/>
  <c r="K38" i="6"/>
  <c r="L38" i="6" s="1"/>
  <c r="T38" i="6"/>
  <c r="U38" i="6" s="1"/>
  <c r="W11" i="6"/>
  <c r="X11" i="6" s="1"/>
  <c r="Z11" i="6"/>
  <c r="AA11" i="6" s="1"/>
  <c r="AC11" i="6"/>
  <c r="AD11" i="6" s="1"/>
  <c r="T11" i="6"/>
  <c r="U11" i="6" s="1"/>
  <c r="K727" i="6"/>
  <c r="L727" i="6" s="1"/>
  <c r="K675" i="6"/>
  <c r="L675" i="6" s="1"/>
  <c r="K625" i="6"/>
  <c r="L625" i="6" s="1"/>
  <c r="K661" i="6"/>
  <c r="L661" i="6" s="1"/>
  <c r="K600" i="6"/>
  <c r="L600" i="6" s="1"/>
  <c r="K624" i="6"/>
  <c r="L624" i="6" s="1"/>
  <c r="K558" i="6"/>
  <c r="L558" i="6" s="1"/>
  <c r="K530" i="6"/>
  <c r="L530" i="6" s="1"/>
  <c r="K514" i="6"/>
  <c r="L514" i="6" s="1"/>
  <c r="K504" i="6"/>
  <c r="L504" i="6" s="1"/>
  <c r="K401" i="6"/>
  <c r="L401" i="6" s="1"/>
  <c r="K486" i="6"/>
  <c r="L486" i="6" s="1"/>
  <c r="K449" i="6"/>
  <c r="L449" i="6" s="1"/>
  <c r="K343" i="6"/>
  <c r="L343" i="6" s="1"/>
  <c r="K243" i="6"/>
  <c r="L243" i="6" s="1"/>
  <c r="K310" i="6"/>
  <c r="L310" i="6" s="1"/>
  <c r="K370" i="6"/>
  <c r="L370" i="6" s="1"/>
  <c r="K297" i="6"/>
  <c r="L297" i="6" s="1"/>
  <c r="K198" i="6"/>
  <c r="L198" i="6" s="1"/>
  <c r="K248" i="6"/>
  <c r="L248" i="6" s="1"/>
  <c r="K305" i="6"/>
  <c r="L305" i="6" s="1"/>
  <c r="K332" i="6"/>
  <c r="L332" i="6" s="1"/>
  <c r="K173" i="6"/>
  <c r="L173" i="6" s="1"/>
  <c r="K179" i="6"/>
  <c r="L179" i="6" s="1"/>
  <c r="K115" i="6"/>
  <c r="L115" i="6" s="1"/>
  <c r="K37" i="6"/>
  <c r="L37" i="6" s="1"/>
  <c r="K9" i="6"/>
  <c r="L9" i="6" s="1"/>
  <c r="N721" i="6"/>
  <c r="O721" i="6" s="1"/>
  <c r="N678" i="6"/>
  <c r="O678" i="6" s="1"/>
  <c r="N658" i="6"/>
  <c r="O658" i="6" s="1"/>
  <c r="N610" i="6"/>
  <c r="O610" i="6" s="1"/>
  <c r="N654" i="6"/>
  <c r="O654" i="6" s="1"/>
  <c r="N537" i="6"/>
  <c r="O537" i="6" s="1"/>
  <c r="N520" i="6"/>
  <c r="O520" i="6" s="1"/>
  <c r="N428" i="6"/>
  <c r="O428" i="6" s="1"/>
  <c r="N486" i="6"/>
  <c r="O486" i="6" s="1"/>
  <c r="N452" i="6"/>
  <c r="O452" i="6" s="1"/>
  <c r="N355" i="6"/>
  <c r="O355" i="6" s="1"/>
  <c r="N233" i="6"/>
  <c r="O233" i="6" s="1"/>
  <c r="N383" i="6"/>
  <c r="O383" i="6" s="1"/>
  <c r="N190" i="6"/>
  <c r="O190" i="6" s="1"/>
  <c r="N286" i="6"/>
  <c r="O286" i="6" s="1"/>
  <c r="N317" i="6"/>
  <c r="O317" i="6" s="1"/>
  <c r="N225" i="6"/>
  <c r="O225" i="6" s="1"/>
  <c r="N150" i="6"/>
  <c r="O150" i="6" s="1"/>
  <c r="N136" i="6"/>
  <c r="O136" i="6" s="1"/>
  <c r="N113" i="6"/>
  <c r="O113" i="6" s="1"/>
  <c r="N60" i="6"/>
  <c r="O60" i="6" s="1"/>
  <c r="N75" i="6"/>
  <c r="O75" i="6" s="1"/>
  <c r="N8" i="6"/>
  <c r="O8" i="6" s="1"/>
  <c r="Q713" i="6"/>
  <c r="R713" i="6" s="1"/>
  <c r="Q588" i="6"/>
  <c r="R588" i="6" s="1"/>
  <c r="Q618" i="6"/>
  <c r="R618" i="6" s="1"/>
  <c r="Q548" i="6"/>
  <c r="R548" i="6" s="1"/>
  <c r="Q563" i="6"/>
  <c r="R563" i="6" s="1"/>
  <c r="Q515" i="6"/>
  <c r="R515" i="6" s="1"/>
  <c r="Q487" i="6"/>
  <c r="R487" i="6" s="1"/>
  <c r="Q431" i="6"/>
  <c r="R431" i="6" s="1"/>
  <c r="Q209" i="6"/>
  <c r="R209" i="6" s="1"/>
  <c r="Q309" i="6"/>
  <c r="R309" i="6" s="1"/>
  <c r="Q338" i="6"/>
  <c r="R338" i="6" s="1"/>
  <c r="Q214" i="6"/>
  <c r="R214" i="6" s="1"/>
  <c r="Q244" i="6"/>
  <c r="R244" i="6" s="1"/>
  <c r="Q262" i="6"/>
  <c r="R262" i="6" s="1"/>
  <c r="Q318" i="6"/>
  <c r="R318" i="6" s="1"/>
  <c r="Q20" i="6"/>
  <c r="R20" i="6" s="1"/>
  <c r="Q72" i="6"/>
  <c r="R72" i="6" s="1"/>
  <c r="Q62" i="6"/>
  <c r="R62" i="6" s="1"/>
  <c r="T733" i="6"/>
  <c r="U733" i="6" s="1"/>
  <c r="T649" i="6"/>
  <c r="U649" i="6" s="1"/>
  <c r="T550" i="6"/>
  <c r="U550" i="6" s="1"/>
  <c r="T515" i="6"/>
  <c r="U515" i="6" s="1"/>
  <c r="T429" i="6"/>
  <c r="U429" i="6" s="1"/>
  <c r="T488" i="6"/>
  <c r="U488" i="6" s="1"/>
  <c r="T408" i="6"/>
  <c r="U408" i="6" s="1"/>
  <c r="T302" i="6"/>
  <c r="U302" i="6" s="1"/>
  <c r="T276" i="6"/>
  <c r="U276" i="6" s="1"/>
  <c r="T197" i="6"/>
  <c r="U197" i="6" s="1"/>
  <c r="T366" i="6"/>
  <c r="U366" i="6" s="1"/>
  <c r="T172" i="6"/>
  <c r="U172" i="6" s="1"/>
  <c r="T139" i="6"/>
  <c r="U139" i="6" s="1"/>
  <c r="T114" i="6"/>
  <c r="U114" i="6" s="1"/>
  <c r="T20" i="6"/>
  <c r="U20" i="6" s="1"/>
  <c r="W660" i="6"/>
  <c r="X660" i="6" s="1"/>
  <c r="W389" i="6"/>
  <c r="X389" i="6" s="1"/>
  <c r="W58" i="6"/>
  <c r="X58" i="6" s="1"/>
  <c r="Z730" i="6"/>
  <c r="AA730" i="6" s="1"/>
  <c r="Z685" i="6"/>
  <c r="AA685" i="6" s="1"/>
  <c r="Z640" i="6"/>
  <c r="AA640" i="6" s="1"/>
  <c r="Z620" i="6"/>
  <c r="AA620" i="6" s="1"/>
  <c r="Z426" i="6"/>
  <c r="AA426" i="6" s="1"/>
  <c r="Z212" i="6"/>
  <c r="AA212" i="6" s="1"/>
  <c r="Z266" i="6"/>
  <c r="AA266" i="6" s="1"/>
  <c r="Z350" i="6"/>
  <c r="AA350" i="6" s="1"/>
  <c r="Z37" i="6"/>
  <c r="AA37" i="6" s="1"/>
  <c r="AC731" i="6"/>
  <c r="AD731" i="6" s="1"/>
  <c r="AC692" i="6"/>
  <c r="AD692" i="6" s="1"/>
  <c r="AC637" i="6"/>
  <c r="AD637" i="6" s="1"/>
  <c r="AC641" i="6"/>
  <c r="AD641" i="6" s="1"/>
  <c r="AC556" i="6"/>
  <c r="AD556" i="6" s="1"/>
  <c r="AC510" i="6"/>
  <c r="AD510" i="6" s="1"/>
  <c r="AC481" i="6"/>
  <c r="AD481" i="6" s="1"/>
  <c r="AC449" i="6"/>
  <c r="AD449" i="6" s="1"/>
  <c r="AC310" i="6"/>
  <c r="AD310" i="6" s="1"/>
  <c r="AC315" i="6"/>
  <c r="AD315" i="6" s="1"/>
  <c r="AC224" i="6"/>
  <c r="AD224" i="6" s="1"/>
  <c r="AC362" i="6"/>
  <c r="AD362" i="6" s="1"/>
  <c r="AC143" i="6"/>
  <c r="AD143" i="6" s="1"/>
  <c r="AC44" i="6"/>
  <c r="AD44" i="6" s="1"/>
  <c r="AC68" i="6"/>
  <c r="AD68" i="6" s="1"/>
  <c r="AC71" i="6"/>
  <c r="AD71" i="6" s="1"/>
  <c r="N71" i="6"/>
  <c r="O71" i="6" s="1"/>
  <c r="W85" i="6"/>
  <c r="X85" i="6" s="1"/>
  <c r="AC85" i="6"/>
  <c r="AD85" i="6" s="1"/>
  <c r="T85" i="6"/>
  <c r="U85" i="6" s="1"/>
  <c r="Z85" i="6"/>
  <c r="AA85" i="6" s="1"/>
  <c r="N85" i="6"/>
  <c r="O85" i="6" s="1"/>
  <c r="AC64" i="6"/>
  <c r="AD64" i="6" s="1"/>
  <c r="W64" i="6"/>
  <c r="X64" i="6" s="1"/>
  <c r="T64" i="6"/>
  <c r="U64" i="6" s="1"/>
  <c r="Q64" i="6"/>
  <c r="R64" i="6" s="1"/>
  <c r="AC4" i="6"/>
  <c r="AD4" i="6" s="1"/>
  <c r="T4" i="6"/>
  <c r="U4" i="6" s="1"/>
  <c r="Z4" i="6"/>
  <c r="AA4" i="6" s="1"/>
  <c r="Q85" i="6"/>
  <c r="R85" i="6" s="1"/>
  <c r="T71" i="6"/>
  <c r="U71" i="6" s="1"/>
  <c r="Z64" i="6"/>
  <c r="AA64" i="6" s="1"/>
  <c r="Z71" i="6"/>
  <c r="AA71" i="6" s="1"/>
  <c r="AC52" i="6"/>
  <c r="AD52" i="6" s="1"/>
  <c r="Q52" i="6"/>
  <c r="R52" i="6" s="1"/>
  <c r="AC14" i="6"/>
  <c r="AD14" i="6" s="1"/>
  <c r="Z14" i="6"/>
  <c r="AA14" i="6" s="1"/>
  <c r="Q14" i="6"/>
  <c r="R14" i="6" s="1"/>
  <c r="AC65" i="6"/>
  <c r="AD65" i="6" s="1"/>
  <c r="N65" i="6"/>
  <c r="O65" i="6" s="1"/>
  <c r="Z65" i="6"/>
  <c r="AA65" i="6" s="1"/>
  <c r="K65" i="6"/>
  <c r="L65" i="6" s="1"/>
  <c r="AC57" i="6"/>
  <c r="AD57" i="6" s="1"/>
  <c r="N57" i="6"/>
  <c r="O57" i="6" s="1"/>
  <c r="N52" i="6"/>
  <c r="O52" i="6" s="1"/>
  <c r="Q65" i="6"/>
  <c r="R65" i="6" s="1"/>
  <c r="T14" i="6"/>
  <c r="U14" i="6" s="1"/>
  <c r="T57" i="6"/>
  <c r="U57" i="6" s="1"/>
  <c r="Q46" i="6"/>
  <c r="R46" i="6" s="1"/>
  <c r="T46" i="6"/>
  <c r="U46" i="6" s="1"/>
  <c r="K46" i="6"/>
  <c r="L46" i="6" s="1"/>
  <c r="AC46" i="6"/>
  <c r="AD46" i="6" s="1"/>
  <c r="Q61" i="6"/>
  <c r="R61" i="6" s="1"/>
  <c r="W61" i="6"/>
  <c r="X61" i="6" s="1"/>
  <c r="T61" i="6"/>
  <c r="U61" i="6" s="1"/>
  <c r="N61" i="6"/>
  <c r="O61" i="6" s="1"/>
  <c r="Q7" i="6"/>
  <c r="R7" i="6" s="1"/>
  <c r="Z7" i="6"/>
  <c r="AA7" i="6" s="1"/>
  <c r="K47" i="6"/>
  <c r="L47" i="6" s="1"/>
  <c r="K61" i="6"/>
  <c r="L61" i="6" s="1"/>
  <c r="N7" i="6"/>
  <c r="O7" i="6" s="1"/>
  <c r="T7" i="6"/>
  <c r="U7" i="6" s="1"/>
  <c r="Z61" i="6"/>
  <c r="AA61" i="6" s="1"/>
  <c r="W69" i="6"/>
  <c r="X69" i="6" s="1"/>
  <c r="Z69" i="6"/>
  <c r="AA69" i="6" s="1"/>
  <c r="AC69" i="6"/>
  <c r="AD69" i="6" s="1"/>
  <c r="W59" i="6"/>
  <c r="X59" i="6" s="1"/>
  <c r="W159" i="6"/>
  <c r="X159" i="6" s="1"/>
  <c r="W279" i="6"/>
  <c r="X279" i="6" s="1"/>
  <c r="W295" i="6"/>
  <c r="X295" i="6" s="1"/>
  <c r="W282" i="6"/>
  <c r="X282" i="6" s="1"/>
  <c r="W205" i="6"/>
  <c r="X205" i="6" s="1"/>
  <c r="W369" i="6"/>
  <c r="X369" i="6" s="1"/>
  <c r="W379" i="6"/>
  <c r="X379" i="6" s="1"/>
  <c r="W307" i="6"/>
  <c r="X307" i="6" s="1"/>
  <c r="W354" i="6"/>
  <c r="X354" i="6" s="1"/>
  <c r="W183" i="6"/>
  <c r="X183" i="6" s="1"/>
  <c r="W472" i="6"/>
  <c r="X472" i="6" s="1"/>
  <c r="W480" i="6"/>
  <c r="X480" i="6" s="1"/>
  <c r="W470" i="6"/>
  <c r="X470" i="6" s="1"/>
  <c r="W544" i="6"/>
  <c r="X544" i="6" s="1"/>
  <c r="W57" i="6"/>
  <c r="X57" i="6" s="1"/>
  <c r="W52" i="6"/>
  <c r="X52" i="6" s="1"/>
  <c r="W117" i="6"/>
  <c r="X117" i="6" s="1"/>
  <c r="W160" i="6"/>
  <c r="X160" i="6" s="1"/>
  <c r="W163" i="6"/>
  <c r="X163" i="6" s="1"/>
  <c r="W374" i="6"/>
  <c r="X374" i="6" s="1"/>
  <c r="W261" i="6"/>
  <c r="X261" i="6" s="1"/>
  <c r="W185" i="6"/>
  <c r="X185" i="6" s="1"/>
  <c r="W347" i="6"/>
  <c r="X347" i="6" s="1"/>
  <c r="W227" i="6"/>
  <c r="X227" i="6" s="1"/>
  <c r="W253" i="6"/>
  <c r="X253" i="6" s="1"/>
  <c r="W238" i="6"/>
  <c r="X238" i="6" s="1"/>
  <c r="W378" i="6"/>
  <c r="X378" i="6" s="1"/>
  <c r="W222" i="6"/>
  <c r="X222" i="6" s="1"/>
  <c r="W457" i="6"/>
  <c r="X457" i="6" s="1"/>
  <c r="W424" i="6"/>
  <c r="X424" i="6" s="1"/>
  <c r="W398" i="6"/>
  <c r="X398" i="6" s="1"/>
  <c r="W533" i="6"/>
  <c r="X533" i="6" s="1"/>
  <c r="W552" i="6"/>
  <c r="X552" i="6" s="1"/>
  <c r="W627" i="6"/>
  <c r="X627" i="6" s="1"/>
  <c r="W604" i="6"/>
  <c r="X604" i="6" s="1"/>
  <c r="W670" i="6"/>
  <c r="X670" i="6" s="1"/>
  <c r="W697" i="6"/>
  <c r="X697" i="6" s="1"/>
  <c r="W630" i="6"/>
  <c r="X630" i="6" s="1"/>
  <c r="W456" i="6"/>
  <c r="X456" i="6" s="1"/>
  <c r="W361" i="6"/>
  <c r="X361" i="6" s="1"/>
  <c r="W146" i="6"/>
  <c r="X146" i="6" s="1"/>
  <c r="W38" i="6"/>
  <c r="X38" i="6" s="1"/>
  <c r="W35" i="6"/>
  <c r="X35" i="6" s="1"/>
  <c r="W60" i="6"/>
  <c r="X60" i="6" s="1"/>
  <c r="W24" i="6"/>
  <c r="X24" i="6" s="1"/>
  <c r="W70" i="6"/>
  <c r="X70" i="6" s="1"/>
  <c r="W116" i="6"/>
  <c r="X116" i="6" s="1"/>
  <c r="W141" i="6"/>
  <c r="X141" i="6" s="1"/>
  <c r="W131" i="6"/>
  <c r="X131" i="6" s="1"/>
  <c r="W168" i="6"/>
  <c r="X168" i="6" s="1"/>
  <c r="W332" i="6"/>
  <c r="X332" i="6" s="1"/>
  <c r="W247" i="6"/>
  <c r="X247" i="6" s="1"/>
  <c r="W339" i="6"/>
  <c r="X339" i="6" s="1"/>
  <c r="W224" i="6"/>
  <c r="X224" i="6" s="1"/>
  <c r="W294" i="6"/>
  <c r="X294" i="6" s="1"/>
  <c r="W315" i="6"/>
  <c r="X315" i="6" s="1"/>
  <c r="W373" i="6"/>
  <c r="X373" i="6" s="1"/>
  <c r="W344" i="6"/>
  <c r="X344" i="6" s="1"/>
  <c r="W208" i="6"/>
  <c r="X208" i="6" s="1"/>
  <c r="W478" i="6"/>
  <c r="X478" i="6" s="1"/>
  <c r="W452" i="6"/>
  <c r="X452" i="6" s="1"/>
  <c r="W401" i="6"/>
  <c r="X401" i="6" s="1"/>
  <c r="W422" i="6"/>
  <c r="X422" i="6" s="1"/>
  <c r="W497" i="6"/>
  <c r="X497" i="6" s="1"/>
  <c r="W534" i="6"/>
  <c r="X534" i="6" s="1"/>
  <c r="W556" i="6"/>
  <c r="X556" i="6" s="1"/>
  <c r="W561" i="6"/>
  <c r="X561" i="6" s="1"/>
  <c r="W571" i="6"/>
  <c r="X571" i="6" s="1"/>
  <c r="W575" i="6"/>
  <c r="X575" i="6" s="1"/>
  <c r="W590" i="6"/>
  <c r="X590" i="6" s="1"/>
  <c r="W606" i="6"/>
  <c r="X606" i="6" s="1"/>
  <c r="W661" i="6"/>
  <c r="X661" i="6" s="1"/>
  <c r="W677" i="6"/>
  <c r="X677" i="6" s="1"/>
  <c r="W709" i="6"/>
  <c r="X709" i="6" s="1"/>
  <c r="W710" i="6"/>
  <c r="X710" i="6" s="1"/>
  <c r="W79" i="6"/>
  <c r="X79" i="6" s="1"/>
  <c r="W15" i="6"/>
  <c r="X15" i="6" s="1"/>
  <c r="W26" i="6"/>
  <c r="X26" i="6" s="1"/>
  <c r="W368" i="6"/>
  <c r="X368" i="6" s="1"/>
  <c r="W345" i="6"/>
  <c r="X345" i="6" s="1"/>
  <c r="W363" i="6"/>
  <c r="X363" i="6" s="1"/>
  <c r="W449" i="6"/>
  <c r="X449" i="6" s="1"/>
  <c r="W416" i="6"/>
  <c r="X416" i="6" s="1"/>
  <c r="W463" i="6"/>
  <c r="X463" i="6" s="1"/>
  <c r="W558" i="6"/>
  <c r="X558" i="6" s="1"/>
  <c r="W723" i="6"/>
  <c r="X723" i="6" s="1"/>
  <c r="W221" i="6"/>
  <c r="X221" i="6" s="1"/>
  <c r="W696" i="6"/>
  <c r="X696" i="6" s="1"/>
  <c r="W593" i="6"/>
  <c r="X593" i="6" s="1"/>
  <c r="W652" i="6"/>
  <c r="X652" i="6" s="1"/>
  <c r="W525" i="6"/>
  <c r="X525" i="6" s="1"/>
  <c r="W484" i="6"/>
  <c r="X484" i="6" s="1"/>
  <c r="W330" i="6"/>
  <c r="X330" i="6" s="1"/>
  <c r="W186" i="6"/>
  <c r="X186" i="6" s="1"/>
  <c r="W220" i="6"/>
  <c r="X220" i="6" s="1"/>
  <c r="W165" i="6"/>
  <c r="X165" i="6" s="1"/>
  <c r="W609" i="6"/>
  <c r="X609" i="6" s="1"/>
  <c r="W628" i="6"/>
  <c r="X628" i="6" s="1"/>
  <c r="W487" i="6"/>
  <c r="X487" i="6" s="1"/>
  <c r="W356" i="6"/>
  <c r="X356" i="6" s="1"/>
  <c r="W170" i="6"/>
  <c r="X170" i="6" s="1"/>
  <c r="W704" i="6"/>
  <c r="X704" i="6" s="1"/>
  <c r="W644" i="6"/>
  <c r="X644" i="6" s="1"/>
  <c r="W365" i="6"/>
  <c r="X365" i="6" s="1"/>
  <c r="W127" i="6"/>
  <c r="X127" i="6" s="1"/>
  <c r="W25" i="6"/>
  <c r="X25" i="6" s="1"/>
  <c r="W55" i="6"/>
  <c r="X55" i="6" s="1"/>
  <c r="W109" i="6"/>
  <c r="X109" i="6" s="1"/>
  <c r="W171" i="6"/>
  <c r="X171" i="6" s="1"/>
  <c r="W264" i="6"/>
  <c r="X264" i="6" s="1"/>
  <c r="W217" i="6"/>
  <c r="X217" i="6" s="1"/>
  <c r="W462" i="6"/>
  <c r="X462" i="6" s="1"/>
  <c r="W532" i="6"/>
  <c r="X532" i="6" s="1"/>
  <c r="W596" i="6"/>
  <c r="X596" i="6" s="1"/>
  <c r="W683" i="6"/>
  <c r="X683" i="6" s="1"/>
  <c r="W560" i="6"/>
  <c r="X560" i="6" s="1"/>
  <c r="W699" i="6"/>
  <c r="X699" i="6" s="1"/>
  <c r="W689" i="6"/>
  <c r="X689" i="6" s="1"/>
  <c r="W122" i="6"/>
  <c r="X122" i="6" s="1"/>
  <c r="W12" i="6"/>
  <c r="X12" i="6" s="1"/>
  <c r="W287" i="6"/>
  <c r="X287" i="6" s="1"/>
  <c r="W207" i="6"/>
  <c r="X207" i="6" s="1"/>
  <c r="W390" i="6"/>
  <c r="X390" i="6" s="1"/>
  <c r="W377" i="6"/>
  <c r="X377" i="6" s="1"/>
  <c r="W288" i="6"/>
  <c r="X288" i="6" s="1"/>
  <c r="W364" i="6"/>
  <c r="X364" i="6" s="1"/>
  <c r="W409" i="6"/>
  <c r="X409" i="6" s="1"/>
  <c r="W569" i="6"/>
  <c r="X569" i="6" s="1"/>
  <c r="W635" i="6"/>
  <c r="X635" i="6" s="1"/>
  <c r="W603" i="6"/>
  <c r="X603" i="6" s="1"/>
  <c r="W646" i="6"/>
  <c r="X646" i="6" s="1"/>
  <c r="W298" i="6"/>
  <c r="X298" i="6" s="1"/>
  <c r="W187" i="6"/>
  <c r="X187" i="6" s="1"/>
  <c r="W31" i="6"/>
  <c r="X31" i="6" s="1"/>
  <c r="W587" i="6"/>
  <c r="X587" i="6" s="1"/>
  <c r="W717" i="6"/>
  <c r="X717" i="6" s="1"/>
  <c r="W669" i="6"/>
  <c r="X669" i="6" s="1"/>
  <c r="W616" i="6"/>
  <c r="X616" i="6" s="1"/>
  <c r="W511" i="6"/>
  <c r="X511" i="6" s="1"/>
  <c r="W243" i="6"/>
  <c r="X243" i="6" s="1"/>
  <c r="W182" i="6"/>
  <c r="X182" i="6" s="1"/>
  <c r="W226" i="6"/>
  <c r="X226" i="6" s="1"/>
  <c r="W137" i="6"/>
  <c r="X137" i="6" s="1"/>
  <c r="W50" i="6"/>
  <c r="X50" i="6" s="1"/>
  <c r="W688" i="6"/>
  <c r="X688" i="6" s="1"/>
  <c r="W690" i="6"/>
  <c r="X690" i="6" s="1"/>
  <c r="W440" i="6"/>
  <c r="X440" i="6" s="1"/>
  <c r="W352" i="6"/>
  <c r="X352" i="6" s="1"/>
  <c r="W75" i="6"/>
  <c r="X75" i="6" s="1"/>
  <c r="W72" i="6"/>
  <c r="X72" i="6" s="1"/>
  <c r="W74" i="6"/>
  <c r="X74" i="6" s="1"/>
  <c r="W115" i="6"/>
  <c r="X115" i="6" s="1"/>
  <c r="W142" i="6"/>
  <c r="X142" i="6" s="1"/>
  <c r="W538" i="6"/>
  <c r="X538" i="6" s="1"/>
  <c r="W576" i="6"/>
  <c r="X576" i="6" s="1"/>
  <c r="W724" i="6"/>
  <c r="X724" i="6" s="1"/>
  <c r="W662" i="6"/>
  <c r="X662" i="6" s="1"/>
  <c r="W493" i="6"/>
  <c r="X493" i="6" s="1"/>
  <c r="W656" i="6"/>
  <c r="X656" i="6" s="1"/>
  <c r="W514" i="6"/>
  <c r="X514" i="6" s="1"/>
  <c r="W272" i="6"/>
  <c r="X272" i="6" s="1"/>
  <c r="W210" i="6"/>
  <c r="X210" i="6" s="1"/>
  <c r="W28" i="6"/>
  <c r="X28" i="6" s="1"/>
  <c r="W14" i="6"/>
  <c r="X14" i="6" s="1"/>
  <c r="W411" i="6"/>
  <c r="X411" i="6" s="1"/>
  <c r="W446" i="6"/>
  <c r="X446" i="6" s="1"/>
  <c r="W523" i="6"/>
  <c r="X523" i="6" s="1"/>
  <c r="W543" i="6"/>
  <c r="X543" i="6" s="1"/>
  <c r="W619" i="6"/>
  <c r="X619" i="6" s="1"/>
  <c r="W595" i="6"/>
  <c r="X595" i="6" s="1"/>
  <c r="W701" i="6"/>
  <c r="X701" i="6" s="1"/>
  <c r="W65" i="6"/>
  <c r="X65" i="6" s="1"/>
  <c r="W89" i="6"/>
  <c r="X89" i="6" s="1"/>
  <c r="W98" i="6"/>
  <c r="X98" i="6" s="1"/>
  <c r="W240" i="6"/>
  <c r="X240" i="6" s="1"/>
  <c r="W453" i="6"/>
  <c r="X453" i="6" s="1"/>
  <c r="W708" i="6"/>
  <c r="X708" i="6" s="1"/>
  <c r="W51" i="6"/>
  <c r="X51" i="6" s="1"/>
  <c r="W80" i="6"/>
  <c r="X80" i="6" s="1"/>
  <c r="W140" i="6"/>
  <c r="X140" i="6" s="1"/>
  <c r="W169" i="6"/>
  <c r="X169" i="6" s="1"/>
  <c r="W198" i="6"/>
  <c r="X198" i="6" s="1"/>
  <c r="W692" i="6"/>
  <c r="X692" i="6" s="1"/>
  <c r="W666" i="6"/>
  <c r="X666" i="6" s="1"/>
  <c r="W653" i="6"/>
  <c r="X653" i="6" s="1"/>
  <c r="W516" i="6"/>
  <c r="X516" i="6" s="1"/>
  <c r="W333" i="6"/>
  <c r="X333" i="6" s="1"/>
  <c r="W384" i="6"/>
  <c r="X384" i="6" s="1"/>
  <c r="W47" i="6"/>
  <c r="X47" i="6" s="1"/>
  <c r="W166" i="6"/>
  <c r="X166" i="6" s="1"/>
  <c r="W385" i="6"/>
  <c r="X385" i="6" s="1"/>
  <c r="W469" i="6"/>
  <c r="X469" i="6" s="1"/>
  <c r="W573" i="6"/>
  <c r="X573" i="6" s="1"/>
  <c r="W54" i="6"/>
  <c r="X54" i="6" s="1"/>
  <c r="W76" i="6"/>
  <c r="X76" i="6" s="1"/>
  <c r="W22" i="6"/>
  <c r="X22" i="6" s="1"/>
  <c r="W32" i="6"/>
  <c r="X32" i="6" s="1"/>
  <c r="W101" i="6"/>
  <c r="X101" i="6" s="1"/>
  <c r="W181" i="6"/>
  <c r="X181" i="6" s="1"/>
  <c r="W150" i="6"/>
  <c r="X150" i="6" s="1"/>
  <c r="W225" i="6"/>
  <c r="X225" i="6" s="1"/>
  <c r="W359" i="6"/>
  <c r="X359" i="6" s="1"/>
  <c r="W248" i="6"/>
  <c r="X248" i="6" s="1"/>
  <c r="W251" i="6"/>
  <c r="X251" i="6" s="1"/>
  <c r="W353" i="6"/>
  <c r="X353" i="6" s="1"/>
  <c r="W325" i="6"/>
  <c r="X325" i="6" s="1"/>
  <c r="W188" i="6"/>
  <c r="X188" i="6" s="1"/>
  <c r="W285" i="6"/>
  <c r="X285" i="6" s="1"/>
  <c r="W423" i="6"/>
  <c r="X423" i="6" s="1"/>
  <c r="W473" i="6"/>
  <c r="X473" i="6" s="1"/>
  <c r="W486" i="6"/>
  <c r="X486" i="6" s="1"/>
  <c r="W494" i="6"/>
  <c r="X494" i="6" s="1"/>
  <c r="W508" i="6"/>
  <c r="X508" i="6" s="1"/>
  <c r="W620" i="6"/>
  <c r="X620" i="6" s="1"/>
  <c r="W695" i="6"/>
  <c r="X695" i="6" s="1"/>
  <c r="W720" i="6"/>
  <c r="X720" i="6" s="1"/>
  <c r="W639" i="6"/>
  <c r="X639" i="6" s="1"/>
  <c r="W501" i="6"/>
  <c r="X501" i="6" s="1"/>
  <c r="W405" i="6"/>
  <c r="X405" i="6" s="1"/>
  <c r="W310" i="6"/>
  <c r="X310" i="6" s="1"/>
  <c r="W328" i="6"/>
  <c r="X328" i="6" s="1"/>
  <c r="W371" i="6"/>
  <c r="X371" i="6" s="1"/>
  <c r="W44" i="6"/>
  <c r="X44" i="6" s="1"/>
  <c r="W88" i="6"/>
  <c r="X88" i="6" s="1"/>
  <c r="W67" i="6"/>
  <c r="X67" i="6" s="1"/>
  <c r="W145" i="6"/>
  <c r="X145" i="6" s="1"/>
  <c r="W386" i="6"/>
  <c r="X386" i="6" s="1"/>
  <c r="W265" i="6"/>
  <c r="X265" i="6" s="1"/>
  <c r="W289" i="6"/>
  <c r="X289" i="6" s="1"/>
  <c r="W490" i="6"/>
  <c r="X490" i="6" s="1"/>
  <c r="W451" i="6"/>
  <c r="X451" i="6" s="1"/>
  <c r="W537" i="6"/>
  <c r="X537" i="6" s="1"/>
  <c r="W624" i="6"/>
  <c r="X624" i="6" s="1"/>
  <c r="W637" i="6"/>
  <c r="X637" i="6" s="1"/>
  <c r="W703" i="6"/>
  <c r="X703" i="6" s="1"/>
  <c r="W545" i="6"/>
  <c r="X545" i="6" s="1"/>
  <c r="W403" i="6"/>
  <c r="X403" i="6" s="1"/>
  <c r="W201" i="6"/>
  <c r="X201" i="6" s="1"/>
  <c r="W712" i="6"/>
  <c r="X712" i="6" s="1"/>
  <c r="W631" i="6"/>
  <c r="X631" i="6" s="1"/>
  <c r="W404" i="6"/>
  <c r="X404" i="6" s="1"/>
  <c r="W336" i="6"/>
  <c r="X336" i="6" s="1"/>
  <c r="W381" i="6"/>
  <c r="X381" i="6" s="1"/>
  <c r="W4" i="6"/>
  <c r="X4" i="6" s="1"/>
  <c r="W71" i="6"/>
  <c r="X71" i="6" s="1"/>
  <c r="W161" i="6"/>
  <c r="X161" i="6" s="1"/>
  <c r="W164" i="6"/>
  <c r="X164" i="6" s="1"/>
  <c r="W280" i="6"/>
  <c r="X280" i="6" s="1"/>
  <c r="W268" i="6"/>
  <c r="X268" i="6" s="1"/>
  <c r="W299" i="6"/>
  <c r="X299" i="6" s="1"/>
  <c r="W432" i="6"/>
  <c r="X432" i="6" s="1"/>
  <c r="W618" i="6"/>
  <c r="X618" i="6" s="1"/>
  <c r="W659" i="6"/>
  <c r="X659" i="6" s="1"/>
  <c r="W691" i="6"/>
  <c r="X691" i="6" s="1"/>
  <c r="W718" i="6"/>
  <c r="X718" i="6" s="1"/>
  <c r="W92" i="6"/>
  <c r="X92" i="6" s="1"/>
  <c r="W111" i="6"/>
  <c r="X111" i="6" s="1"/>
  <c r="W173" i="6"/>
  <c r="X173" i="6" s="1"/>
  <c r="W286" i="6"/>
  <c r="X286" i="6" s="1"/>
  <c r="W254" i="6"/>
  <c r="X254" i="6" s="1"/>
  <c r="W246" i="6"/>
  <c r="X246" i="6" s="1"/>
  <c r="W454" i="6"/>
  <c r="X454" i="6" s="1"/>
  <c r="W568" i="6"/>
  <c r="X568" i="6" s="1"/>
  <c r="W599" i="6"/>
  <c r="X599" i="6" s="1"/>
  <c r="W725" i="6"/>
  <c r="X725" i="6" s="1"/>
  <c r="W193" i="6"/>
  <c r="X193" i="6" s="1"/>
  <c r="W663" i="6"/>
  <c r="X663" i="6" s="1"/>
  <c r="W212" i="6"/>
  <c r="X212" i="6" s="1"/>
  <c r="W296" i="6"/>
  <c r="X296" i="6" s="1"/>
  <c r="W77" i="6"/>
  <c r="X77" i="6" s="1"/>
  <c r="W132" i="6"/>
  <c r="X132" i="6" s="1"/>
  <c r="W271" i="6"/>
  <c r="X271" i="6" s="1"/>
  <c r="W249" i="6"/>
  <c r="X249" i="6" s="1"/>
  <c r="W370" i="6"/>
  <c r="X370" i="6" s="1"/>
  <c r="W427" i="6"/>
  <c r="X427" i="6" s="1"/>
  <c r="W414" i="6"/>
  <c r="X414" i="6" s="1"/>
  <c r="W500" i="6"/>
  <c r="X500" i="6" s="1"/>
  <c r="W727" i="6"/>
  <c r="X727" i="6" s="1"/>
  <c r="W10" i="6"/>
  <c r="X10" i="6" s="1"/>
  <c r="W27" i="6"/>
  <c r="X27" i="6" s="1"/>
  <c r="W125" i="6"/>
  <c r="X125" i="6" s="1"/>
  <c r="W320" i="6"/>
  <c r="X320" i="6" s="1"/>
  <c r="W203" i="6"/>
  <c r="X203" i="6" s="1"/>
  <c r="W235" i="6"/>
  <c r="X235" i="6" s="1"/>
  <c r="W313" i="6"/>
  <c r="X313" i="6" s="1"/>
  <c r="W467" i="6"/>
  <c r="X467" i="6" s="1"/>
  <c r="W397" i="6"/>
  <c r="X397" i="6" s="1"/>
  <c r="W502" i="6"/>
  <c r="X502" i="6" s="1"/>
  <c r="W555" i="6"/>
  <c r="X555" i="6" s="1"/>
  <c r="W572" i="6"/>
  <c r="X572" i="6" s="1"/>
  <c r="W633" i="6"/>
  <c r="X633" i="6" s="1"/>
  <c r="W611" i="6"/>
  <c r="X611" i="6" s="1"/>
  <c r="W664" i="6"/>
  <c r="X664" i="6" s="1"/>
  <c r="W668" i="6"/>
  <c r="X668" i="6" s="1"/>
  <c r="W678" i="6"/>
  <c r="X678" i="6" s="1"/>
  <c r="W700" i="6"/>
  <c r="X700" i="6" s="1"/>
  <c r="W594" i="6"/>
  <c r="X594" i="6" s="1"/>
  <c r="W124" i="6"/>
  <c r="X124" i="6" s="1"/>
  <c r="W730" i="6"/>
  <c r="X730" i="6" s="1"/>
  <c r="W643" i="6"/>
  <c r="X643" i="6" s="1"/>
  <c r="W621" i="6"/>
  <c r="X621" i="6" s="1"/>
  <c r="W505" i="6"/>
  <c r="X505" i="6" s="1"/>
  <c r="W448" i="6"/>
  <c r="X448" i="6" s="1"/>
  <c r="W229" i="6"/>
  <c r="X229" i="6" s="1"/>
  <c r="W177" i="6"/>
  <c r="X177" i="6" s="1"/>
  <c r="W40" i="6"/>
  <c r="X40" i="6" s="1"/>
  <c r="W108" i="6"/>
  <c r="X108" i="6" s="1"/>
  <c r="AH767" i="6" l="1"/>
  <c r="AE745" i="6"/>
  <c r="AH746" i="6"/>
  <c r="AI746" i="6" s="1"/>
  <c r="AH743" i="6"/>
  <c r="AI743" i="6" s="1"/>
  <c r="I743" i="6"/>
  <c r="I743" i="7" s="1"/>
  <c r="AH744" i="6"/>
  <c r="AI744" i="6" s="1"/>
  <c r="AH745" i="6"/>
  <c r="AI745" i="6" s="1"/>
  <c r="AH740" i="6"/>
  <c r="AI740" i="6" s="1"/>
  <c r="AF748" i="6"/>
  <c r="AH735" i="6"/>
  <c r="AI735" i="6" s="1"/>
  <c r="AH742" i="6"/>
  <c r="AI742" i="6" s="1"/>
  <c r="AH751" i="6"/>
  <c r="AI751" i="6" s="1"/>
  <c r="AH753" i="6"/>
  <c r="AI753" i="6" s="1"/>
  <c r="AH780" i="6"/>
  <c r="AI780" i="6" s="1"/>
  <c r="AI750" i="6"/>
  <c r="AH741" i="6"/>
  <c r="AI741" i="6" s="1"/>
  <c r="AH752" i="6"/>
  <c r="AI752" i="6" s="1"/>
  <c r="AH747" i="6"/>
  <c r="AI747" i="6" s="1"/>
  <c r="AH738" i="6"/>
  <c r="AI738" i="6" s="1"/>
  <c r="AH737" i="6"/>
  <c r="AI737" i="6" s="1"/>
  <c r="AH736" i="6"/>
  <c r="AI736" i="6" s="1"/>
  <c r="AI767" i="6"/>
  <c r="AH757" i="6"/>
  <c r="AI757" i="6" s="1"/>
  <c r="AH779" i="6"/>
  <c r="AI779" i="6" s="1"/>
  <c r="AH756" i="6"/>
  <c r="AI756" i="6" s="1"/>
  <c r="AH784" i="6"/>
  <c r="AI784" i="6" s="1"/>
  <c r="AH768" i="6"/>
  <c r="AI768" i="6" s="1"/>
  <c r="AH739" i="6"/>
  <c r="AI739" i="6" s="1"/>
  <c r="AH749" i="6"/>
  <c r="AI749" i="6" s="1"/>
  <c r="AH762" i="6"/>
  <c r="AI762" i="6" s="1"/>
  <c r="AH771" i="6"/>
  <c r="AI771" i="6" s="1"/>
  <c r="AH754" i="6"/>
  <c r="AI754" i="6" s="1"/>
  <c r="AH758" i="6"/>
  <c r="AI758" i="6" s="1"/>
  <c r="AH783" i="6"/>
  <c r="AI783" i="6" s="1"/>
  <c r="AH785" i="6"/>
  <c r="AI785" i="6" s="1"/>
  <c r="AH788" i="6"/>
  <c r="AI788" i="6" s="1"/>
  <c r="AH787" i="6"/>
  <c r="AI787" i="6" s="1"/>
  <c r="AH782" i="6"/>
  <c r="AI782" i="6" s="1"/>
  <c r="AH777" i="6"/>
  <c r="AI777" i="6" s="1"/>
  <c r="AH763" i="6"/>
  <c r="AI763" i="6" s="1"/>
  <c r="AH764" i="6"/>
  <c r="AI764" i="6" s="1"/>
  <c r="AH765" i="6"/>
  <c r="AI765" i="6" s="1"/>
  <c r="AH755" i="6"/>
  <c r="AI755" i="6" s="1"/>
  <c r="AH786" i="6"/>
  <c r="AI786" i="6" s="1"/>
  <c r="AH775" i="6"/>
  <c r="AI775" i="6" s="1"/>
  <c r="AH769" i="6"/>
  <c r="AI769" i="6" s="1"/>
  <c r="AH766" i="6"/>
  <c r="AI766" i="6" s="1"/>
  <c r="AH781" i="6"/>
  <c r="AI781" i="6" s="1"/>
  <c r="AH759" i="6"/>
  <c r="AI759" i="6" s="1"/>
  <c r="AH770" i="6"/>
  <c r="AI770" i="6" s="1"/>
  <c r="AH778" i="6"/>
  <c r="AI778" i="6" s="1"/>
  <c r="AH760" i="6"/>
  <c r="AI760" i="6" s="1"/>
  <c r="AH761" i="6"/>
  <c r="AI761" i="6" s="1"/>
  <c r="AH773" i="6"/>
  <c r="AI773" i="6" s="1"/>
  <c r="AH790" i="6"/>
  <c r="AI790" i="6" s="1"/>
  <c r="AH776" i="6"/>
  <c r="AI776" i="6" s="1"/>
  <c r="AH774" i="6"/>
  <c r="AI774" i="6" s="1"/>
  <c r="AH789" i="6"/>
  <c r="AI789" i="6" s="1"/>
  <c r="AH772" i="6"/>
  <c r="AI772" i="6" s="1"/>
  <c r="AE365" i="6"/>
  <c r="AE670" i="6"/>
  <c r="AE438" i="6"/>
  <c r="AE574" i="6"/>
  <c r="AE594" i="6"/>
  <c r="AE618" i="6"/>
  <c r="AE128" i="6"/>
  <c r="AE560" i="6"/>
  <c r="AE640" i="6"/>
  <c r="AE35" i="6"/>
  <c r="AE479" i="6"/>
  <c r="AE549" i="6"/>
  <c r="AE325" i="6"/>
  <c r="AE458" i="6"/>
  <c r="AE595" i="6"/>
  <c r="AE465" i="6"/>
  <c r="AE391" i="6"/>
  <c r="AE329" i="6"/>
  <c r="AE525" i="6"/>
  <c r="AE611" i="6"/>
  <c r="AE411" i="6"/>
  <c r="AE15" i="6"/>
  <c r="AE559" i="6"/>
  <c r="AE347" i="6"/>
  <c r="AE93" i="6"/>
  <c r="AE14" i="6"/>
  <c r="AE309" i="6"/>
  <c r="AE427" i="6"/>
  <c r="AE621" i="6"/>
  <c r="AE144" i="6"/>
  <c r="AE27" i="6"/>
  <c r="AE645" i="6"/>
  <c r="AE250" i="6"/>
  <c r="AE384" i="6"/>
  <c r="AE38" i="6"/>
  <c r="AE290" i="6"/>
  <c r="AE635" i="6"/>
  <c r="AE395" i="6"/>
  <c r="AE6" i="6"/>
  <c r="AE23" i="6"/>
  <c r="AE184" i="6"/>
  <c r="AE361" i="6"/>
  <c r="AE686" i="6"/>
  <c r="AE314" i="6"/>
  <c r="AE456" i="6"/>
  <c r="AE654" i="6"/>
  <c r="AE731" i="6"/>
  <c r="AE577" i="6"/>
  <c r="AE540" i="6"/>
  <c r="AE200" i="6"/>
  <c r="AE557" i="6"/>
  <c r="AE408" i="6"/>
  <c r="AE201" i="6"/>
  <c r="AE155" i="6"/>
  <c r="AE647" i="6"/>
  <c r="AE404" i="6"/>
  <c r="AE80" i="6"/>
  <c r="AE370" i="6"/>
  <c r="AE368" i="6"/>
  <c r="AE664" i="6"/>
  <c r="AE18" i="6"/>
  <c r="AE400" i="6"/>
  <c r="AE587" i="6"/>
  <c r="AE706" i="6"/>
  <c r="AE66" i="6"/>
  <c r="AE275" i="6"/>
  <c r="AE110" i="6"/>
  <c r="AE61" i="6"/>
  <c r="AE301" i="6"/>
  <c r="AE237" i="6"/>
  <c r="AE396" i="6"/>
  <c r="AE407" i="6"/>
  <c r="AE672" i="6"/>
  <c r="AE416" i="6"/>
  <c r="AE606" i="6"/>
  <c r="AE86" i="6"/>
  <c r="AE29" i="6"/>
  <c r="AE101" i="6"/>
  <c r="AE78" i="6"/>
  <c r="AE532" i="6"/>
  <c r="AE491" i="6"/>
  <c r="AE112" i="6"/>
  <c r="AE490" i="6"/>
  <c r="AE327" i="6"/>
  <c r="AE619" i="6"/>
  <c r="AE522" i="6"/>
  <c r="AE154" i="6"/>
  <c r="AE512" i="6"/>
  <c r="AE247" i="6"/>
  <c r="AE196" i="6"/>
  <c r="AE339" i="6"/>
  <c r="AE371" i="6"/>
  <c r="AE131" i="6"/>
  <c r="AE48" i="6"/>
  <c r="AE667" i="6"/>
  <c r="AE707" i="6"/>
  <c r="AE240" i="6"/>
  <c r="AE535" i="6"/>
  <c r="AE506" i="6"/>
  <c r="AE422" i="6"/>
  <c r="AE248" i="6"/>
  <c r="AE450" i="6"/>
  <c r="AE36" i="6"/>
  <c r="AE305" i="6"/>
  <c r="AE679" i="6"/>
  <c r="AE405" i="6"/>
  <c r="AE504" i="6"/>
  <c r="AE394" i="6"/>
  <c r="AE360" i="6"/>
  <c r="AE180" i="6"/>
  <c r="AE262" i="6"/>
  <c r="AE324" i="6"/>
  <c r="AE683" i="6"/>
  <c r="AE83" i="6"/>
  <c r="AE84" i="6"/>
  <c r="AE337" i="6"/>
  <c r="AE326" i="6"/>
  <c r="AE386" i="6"/>
  <c r="AE472" i="6"/>
  <c r="AE335" i="6"/>
  <c r="AE41" i="6"/>
  <c r="AE462" i="6"/>
  <c r="AE333" i="6"/>
  <c r="AE693" i="6"/>
  <c r="AE634" i="6"/>
  <c r="AE696" i="6"/>
  <c r="AE321" i="6"/>
  <c r="AE586" i="6"/>
  <c r="AE648" i="6"/>
  <c r="AE130" i="6"/>
  <c r="AE229" i="6"/>
  <c r="AE434" i="6"/>
  <c r="AE374" i="6"/>
  <c r="AE722" i="6"/>
  <c r="AE685" i="6"/>
  <c r="AE19" i="6"/>
  <c r="AE489" i="6"/>
  <c r="AE298" i="6"/>
  <c r="AE43" i="6"/>
  <c r="AE92" i="6"/>
  <c r="AE592" i="6"/>
  <c r="AE5" i="6"/>
  <c r="AE149" i="6"/>
  <c r="AE185" i="6"/>
  <c r="AE550" i="6"/>
  <c r="AE432" i="6"/>
  <c r="AE622" i="6"/>
  <c r="AE343" i="6"/>
  <c r="AE487" i="6"/>
  <c r="AE597" i="6"/>
  <c r="AE346" i="6"/>
  <c r="AE45" i="6"/>
  <c r="AE575" i="6"/>
  <c r="AE385" i="6"/>
  <c r="AE673" i="6"/>
  <c r="AE182" i="6"/>
  <c r="AE351" i="6"/>
  <c r="AE520" i="6"/>
  <c r="AE518" i="6"/>
  <c r="AE620" i="6"/>
  <c r="AE44" i="6"/>
  <c r="AE358" i="6"/>
  <c r="AE68" i="6"/>
  <c r="AE509" i="6"/>
  <c r="AE354" i="6"/>
  <c r="AE161" i="6"/>
  <c r="AE24" i="6"/>
  <c r="AE228" i="6"/>
  <c r="AE461" i="6"/>
  <c r="AE503" i="6"/>
  <c r="AE33" i="6"/>
  <c r="AE21" i="6"/>
  <c r="AE105" i="6"/>
  <c r="AE277" i="6"/>
  <c r="AE721" i="6"/>
  <c r="AE566" i="6"/>
  <c r="AE206" i="6"/>
  <c r="AE424" i="6"/>
  <c r="AE553" i="6"/>
  <c r="AE478" i="6"/>
  <c r="AE609" i="6"/>
  <c r="AE235" i="6"/>
  <c r="AE307" i="6"/>
  <c r="AE451" i="6"/>
  <c r="AE13" i="6"/>
  <c r="AE433" i="6"/>
  <c r="AE230" i="6"/>
  <c r="AE254" i="6"/>
  <c r="AE644" i="6"/>
  <c r="AE727" i="6"/>
  <c r="AE513" i="6"/>
  <c r="AE502" i="6"/>
  <c r="AE318" i="6"/>
  <c r="AE328" i="6"/>
  <c r="AE555" i="6"/>
  <c r="AE183" i="6"/>
  <c r="AE150" i="6"/>
  <c r="AE81" i="6"/>
  <c r="AE355" i="6"/>
  <c r="AE523" i="6"/>
  <c r="AE480" i="6"/>
  <c r="AE336" i="6"/>
  <c r="AE398" i="6"/>
  <c r="AE728" i="6"/>
  <c r="AE282" i="6"/>
  <c r="AE714" i="6"/>
  <c r="AE590" i="6"/>
  <c r="AE709" i="6"/>
  <c r="AE649" i="6"/>
  <c r="AE517" i="6"/>
  <c r="AE445" i="6"/>
  <c r="AE723" i="6"/>
  <c r="AE543" i="6"/>
  <c r="AE483" i="6"/>
  <c r="AE674" i="6"/>
  <c r="AE638" i="6"/>
  <c r="AE626" i="6"/>
  <c r="AE554" i="6"/>
  <c r="AE482" i="6"/>
  <c r="AE446" i="6"/>
  <c r="AE616" i="6"/>
  <c r="AE484" i="6"/>
  <c r="AE460" i="6"/>
  <c r="AE412" i="6"/>
  <c r="AE304" i="6"/>
  <c r="AE423" i="6"/>
  <c r="AE399" i="6"/>
  <c r="AE315" i="6"/>
  <c r="AE303" i="6"/>
  <c r="AE291" i="6"/>
  <c r="AE243" i="6"/>
  <c r="AE219" i="6"/>
  <c r="AE123" i="6"/>
  <c r="AE578" i="6"/>
  <c r="AE494" i="6"/>
  <c r="AE410" i="6"/>
  <c r="AE266" i="6"/>
  <c r="AE170" i="6"/>
  <c r="AE207" i="6"/>
  <c r="AE591" i="6"/>
  <c r="AE507" i="6"/>
  <c r="AE710" i="6"/>
  <c r="AE650" i="6"/>
  <c r="AE614" i="6"/>
  <c r="AE542" i="6"/>
  <c r="AE470" i="6"/>
  <c r="AE350" i="6"/>
  <c r="AE697" i="6"/>
  <c r="AE613" i="6"/>
  <c r="AE589" i="6"/>
  <c r="AE529" i="6"/>
  <c r="AE505" i="6"/>
  <c r="AE469" i="6"/>
  <c r="AE421" i="6"/>
  <c r="AE409" i="6"/>
  <c r="AE397" i="6"/>
  <c r="AE373" i="6"/>
  <c r="AE349" i="6"/>
  <c r="AE289" i="6"/>
  <c r="AE265" i="6"/>
  <c r="AE241" i="6"/>
  <c r="AE244" i="6"/>
  <c r="AE208" i="6"/>
  <c r="AE172" i="6"/>
  <c r="AE160" i="6"/>
  <c r="AE124" i="6"/>
  <c r="AE100" i="6"/>
  <c r="AE88" i="6"/>
  <c r="AE64" i="6"/>
  <c r="AE63" i="6"/>
  <c r="AE98" i="6"/>
  <c r="AE50" i="6"/>
  <c r="AE205" i="6"/>
  <c r="AE121" i="6"/>
  <c r="AE109" i="6"/>
  <c r="AE73" i="6"/>
  <c r="AE612" i="6"/>
  <c r="AE420" i="6"/>
  <c r="AE204" i="6"/>
  <c r="AE108" i="6"/>
  <c r="AE60" i="6"/>
  <c r="AE623" i="6"/>
  <c r="AE527" i="6"/>
  <c r="AE419" i="6"/>
  <c r="AE359" i="6"/>
  <c r="AE263" i="6"/>
  <c r="AE203" i="6"/>
  <c r="AE179" i="6"/>
  <c r="AE119" i="6"/>
  <c r="AE95" i="6"/>
  <c r="AE71" i="6"/>
  <c r="AE588" i="6"/>
  <c r="AE299" i="6"/>
  <c r="AE132" i="6"/>
  <c r="AE694" i="6"/>
  <c r="AE598" i="6"/>
  <c r="AE226" i="6"/>
  <c r="AE142" i="6"/>
  <c r="AE70" i="6"/>
  <c r="AE537" i="6"/>
  <c r="AE225" i="6"/>
  <c r="AE165" i="6"/>
  <c r="AE9" i="6"/>
  <c r="AE143" i="6"/>
  <c r="AE59" i="6"/>
  <c r="AE681" i="6"/>
  <c r="AE658" i="6"/>
  <c r="AE288" i="6"/>
  <c r="AE488" i="6"/>
  <c r="AE428" i="6"/>
  <c r="AE272" i="6"/>
  <c r="AE607" i="6"/>
  <c r="AE118" i="6"/>
  <c r="AE562" i="6"/>
  <c r="AE521" i="6"/>
  <c r="AE500" i="6"/>
  <c r="AE437" i="6"/>
  <c r="AE636" i="6"/>
  <c r="AE444" i="6"/>
  <c r="AE264" i="6"/>
  <c r="AE72" i="6"/>
  <c r="AE671" i="6"/>
  <c r="AE551" i="6"/>
  <c r="AE287" i="6"/>
  <c r="AE47" i="6"/>
  <c r="AE334" i="6"/>
  <c r="AE58" i="6"/>
  <c r="AE669" i="6"/>
  <c r="AE297" i="6"/>
  <c r="AE631" i="6"/>
  <c r="AE403" i="6"/>
  <c r="AE367" i="6"/>
  <c r="AE331" i="6"/>
  <c r="AE223" i="6"/>
  <c r="AE127" i="6"/>
  <c r="AE115" i="6"/>
  <c r="AE91" i="6"/>
  <c r="AE79" i="6"/>
  <c r="AE55" i="6"/>
  <c r="AE117" i="6"/>
  <c r="AE251" i="6"/>
  <c r="AE190" i="6"/>
  <c r="AE156" i="6"/>
  <c r="AE96" i="6"/>
  <c r="AE467" i="6"/>
  <c r="AE610" i="6"/>
  <c r="AE526" i="6"/>
  <c r="AE274" i="6"/>
  <c r="AE166" i="6"/>
  <c r="AE357" i="6"/>
  <c r="AE345" i="6"/>
  <c r="AE342" i="6"/>
  <c r="AE246" i="6"/>
  <c r="AE174" i="6"/>
  <c r="AE162" i="6"/>
  <c r="AE680" i="6"/>
  <c r="AE548" i="6"/>
  <c r="AE116" i="6"/>
  <c r="AE308" i="6"/>
  <c r="AE708" i="6"/>
  <c r="AE576" i="6"/>
  <c r="AE492" i="6"/>
  <c r="AE348" i="6"/>
  <c r="AE312" i="6"/>
  <c r="AE216" i="6"/>
  <c r="AE599" i="6"/>
  <c r="AE455" i="6"/>
  <c r="AE215" i="6"/>
  <c r="AE191" i="6"/>
  <c r="AE514" i="6"/>
  <c r="AE310" i="6"/>
  <c r="AE501" i="6"/>
  <c r="AE691" i="6"/>
  <c r="AE643" i="6"/>
  <c r="AE725" i="6"/>
  <c r="AE713" i="6"/>
  <c r="AE677" i="6"/>
  <c r="AE605" i="6"/>
  <c r="AE341" i="6"/>
  <c r="AE245" i="6"/>
  <c r="AE65" i="6"/>
  <c r="AE473" i="6"/>
  <c r="AE40" i="6"/>
  <c r="AE37" i="6"/>
  <c r="AE20" i="6"/>
  <c r="AE711" i="6"/>
  <c r="AE268" i="6"/>
  <c r="AE278" i="6"/>
  <c r="AE300" i="6"/>
  <c r="AE534" i="6"/>
  <c r="AE661" i="6"/>
  <c r="AE90" i="6"/>
  <c r="AE148" i="6"/>
  <c r="AE498" i="6"/>
  <c r="AE660" i="6"/>
  <c r="AE528" i="6"/>
  <c r="AE377" i="6"/>
  <c r="AE530" i="6"/>
  <c r="AE11" i="6"/>
  <c r="AE715" i="6"/>
  <c r="AE429" i="6"/>
  <c r="AE202" i="6"/>
  <c r="AE563" i="6"/>
  <c r="AE236" i="6"/>
  <c r="AE596" i="6"/>
  <c r="AE717" i="6"/>
  <c r="AE222" i="6"/>
  <c r="AE547" i="6"/>
  <c r="AE372" i="6"/>
  <c r="AE688" i="6"/>
  <c r="AE199" i="6"/>
  <c r="AE702" i="6"/>
  <c r="AE538" i="6"/>
  <c r="AE227" i="6"/>
  <c r="AE651" i="6"/>
  <c r="AE730" i="6"/>
  <c r="AE695" i="6"/>
  <c r="AE306" i="6"/>
  <c r="AE323" i="6"/>
  <c r="AE659" i="6"/>
  <c r="AE28" i="6"/>
  <c r="AE167" i="6"/>
  <c r="AE602" i="6"/>
  <c r="AE571" i="6"/>
  <c r="AE454" i="6"/>
  <c r="AE718" i="6"/>
  <c r="AE322" i="6"/>
  <c r="AE593" i="6"/>
  <c r="AE53" i="6"/>
  <c r="AE705" i="6"/>
  <c r="AE198" i="6"/>
  <c r="AE103" i="6"/>
  <c r="AE146" i="6"/>
  <c r="AE476" i="6"/>
  <c r="AE163" i="6"/>
  <c r="AE426" i="6"/>
  <c r="AE113" i="6"/>
  <c r="AE283" i="6"/>
  <c r="AE689" i="6"/>
  <c r="AE630" i="6"/>
  <c r="AE653" i="6"/>
  <c r="AE249" i="6"/>
  <c r="AE49" i="6"/>
  <c r="AE51" i="6"/>
  <c r="AE615" i="6"/>
  <c r="AE442" i="6"/>
  <c r="AE10" i="6"/>
  <c r="AE719" i="6"/>
  <c r="AE628" i="6"/>
  <c r="AE285" i="6"/>
  <c r="AE257" i="6"/>
  <c r="AE107" i="6"/>
  <c r="AE475" i="6"/>
  <c r="AE311" i="6"/>
  <c r="AE313" i="6"/>
  <c r="AE734" i="6"/>
  <c r="AE655" i="6"/>
  <c r="AE25" i="6"/>
  <c r="AE698" i="6"/>
  <c r="AE533" i="6"/>
  <c r="AE379" i="6"/>
  <c r="AE477" i="6"/>
  <c r="AE26" i="6"/>
  <c r="AE497" i="6"/>
  <c r="AE280" i="6"/>
  <c r="AE466" i="6"/>
  <c r="AE381" i="6"/>
  <c r="AE362" i="6"/>
  <c r="AE536" i="6"/>
  <c r="AE406" i="6"/>
  <c r="AE177" i="6"/>
  <c r="AE441" i="6"/>
  <c r="AE22" i="6"/>
  <c r="AE181" i="6"/>
  <c r="AE568" i="6"/>
  <c r="AE224" i="6"/>
  <c r="AE135" i="6"/>
  <c r="AE712" i="6"/>
  <c r="AE197" i="6"/>
  <c r="AE474" i="6"/>
  <c r="AE239" i="6"/>
  <c r="AE136" i="6"/>
  <c r="AE601" i="6"/>
  <c r="AE459" i="6"/>
  <c r="AE138" i="6"/>
  <c r="AE389" i="6"/>
  <c r="AE261" i="6"/>
  <c r="AE567" i="6"/>
  <c r="AE617" i="6"/>
  <c r="AE256" i="6"/>
  <c r="AE273" i="6"/>
  <c r="AE169" i="6"/>
  <c r="AE171" i="6"/>
  <c r="AE417" i="6"/>
  <c r="AE468" i="6"/>
  <c r="AE97" i="6"/>
  <c r="AE457" i="6"/>
  <c r="AE364" i="6"/>
  <c r="AE657" i="6"/>
  <c r="AE632" i="6"/>
  <c r="AE583" i="6"/>
  <c r="AE296" i="6"/>
  <c r="AE516" i="6"/>
  <c r="AE624" i="6"/>
  <c r="AE271" i="6"/>
  <c r="AE564" i="6"/>
  <c r="AE539" i="6"/>
  <c r="AE515" i="6"/>
  <c r="AE69" i="6"/>
  <c r="AE552" i="6"/>
  <c r="AE85" i="6"/>
  <c r="AE133" i="6"/>
  <c r="AE122" i="6"/>
  <c r="AE279" i="6"/>
  <c r="AE481" i="6"/>
  <c r="AE625" i="6"/>
  <c r="AE662" i="6"/>
  <c r="AE732" i="6"/>
  <c r="AE286" i="6"/>
  <c r="AE12" i="6"/>
  <c r="AE252" i="6"/>
  <c r="AE74" i="6"/>
  <c r="AE425" i="6"/>
  <c r="AE189" i="6"/>
  <c r="AE561" i="6"/>
  <c r="AE145" i="6"/>
  <c r="AE193" i="6"/>
  <c r="AE493" i="6"/>
  <c r="AE733" i="6"/>
  <c r="AE218" i="6"/>
  <c r="AE496" i="6"/>
  <c r="AE439" i="6"/>
  <c r="AE692" i="6"/>
  <c r="AE340" i="6"/>
  <c r="AE31" i="6"/>
  <c r="AE369" i="6"/>
  <c r="AE276" i="6"/>
  <c r="AE600" i="6"/>
  <c r="AE238" i="6"/>
  <c r="AE682" i="6"/>
  <c r="AE178" i="6"/>
  <c r="AE431" i="6"/>
  <c r="AE382" i="6"/>
  <c r="AE668" i="6"/>
  <c r="AE443" i="6"/>
  <c r="AE157" i="6"/>
  <c r="AE62" i="6"/>
  <c r="AE637" i="6"/>
  <c r="AE158" i="6"/>
  <c r="AE242" i="6"/>
  <c r="AE302" i="6"/>
  <c r="AE338" i="6"/>
  <c r="AE42" i="6"/>
  <c r="AE34" i="6"/>
  <c r="AE499" i="6"/>
  <c r="AE684" i="6"/>
  <c r="AE141" i="6"/>
  <c r="AE259" i="6"/>
  <c r="AE168" i="6"/>
  <c r="AE720" i="6"/>
  <c r="AE541" i="6"/>
  <c r="AE556" i="6"/>
  <c r="AE652" i="6"/>
  <c r="AE413" i="6"/>
  <c r="AE187" i="6"/>
  <c r="AE217" i="6"/>
  <c r="AE134" i="6"/>
  <c r="AE194" i="6"/>
  <c r="AE676" i="6"/>
  <c r="AE565" i="6"/>
  <c r="AE580" i="6"/>
  <c r="AE383" i="6"/>
  <c r="AE582" i="6"/>
  <c r="AE57" i="6"/>
  <c r="AE418" i="6"/>
  <c r="AE253" i="6"/>
  <c r="AE188" i="6"/>
  <c r="AE666" i="6"/>
  <c r="AE629" i="6"/>
  <c r="AE192" i="6"/>
  <c r="AE453" i="6"/>
  <c r="AE703" i="6"/>
  <c r="AE393" i="6"/>
  <c r="AE106" i="6"/>
  <c r="AE120" i="6"/>
  <c r="AE173" i="6"/>
  <c r="AE176" i="6"/>
  <c r="AE151" i="6"/>
  <c r="AE214" i="6"/>
  <c r="AE353" i="6"/>
  <c r="AE729" i="6"/>
  <c r="AE211" i="6"/>
  <c r="AE387" i="6"/>
  <c r="AE195" i="6"/>
  <c r="AE573" i="6"/>
  <c r="AE82" i="6"/>
  <c r="AE690" i="6"/>
  <c r="AE687" i="6"/>
  <c r="AE726" i="6"/>
  <c r="AE129" i="6"/>
  <c r="AE380" i="6"/>
  <c r="AE319" i="6"/>
  <c r="AE642" i="6"/>
  <c r="AE267" i="6"/>
  <c r="AE414" i="6"/>
  <c r="AE316" i="6"/>
  <c r="AE7" i="6"/>
  <c r="AE524" i="6"/>
  <c r="AE344" i="6"/>
  <c r="AE32" i="6"/>
  <c r="AE581" i="6"/>
  <c r="AE99" i="6"/>
  <c r="AE485" i="6"/>
  <c r="AE77" i="6"/>
  <c r="AE447" i="6"/>
  <c r="AE46" i="6"/>
  <c r="AE332" i="6"/>
  <c r="AE627" i="6"/>
  <c r="AE570" i="6"/>
  <c r="AE675" i="6"/>
  <c r="AE392" i="6"/>
  <c r="AE56" i="6"/>
  <c r="AE164" i="6"/>
  <c r="AE159" i="6"/>
  <c r="AE317" i="6"/>
  <c r="AE153" i="6"/>
  <c r="AE376" i="6"/>
  <c r="AE603" i="6"/>
  <c r="AE678" i="6"/>
  <c r="AE663" i="6"/>
  <c r="AE111" i="6"/>
  <c r="AE89" i="6"/>
  <c r="AE270" i="6"/>
  <c r="AE569" i="6"/>
  <c r="AE255" i="6"/>
  <c r="AE511" i="6"/>
  <c r="AE139" i="6"/>
  <c r="AE320" i="6"/>
  <c r="AE646" i="6"/>
  <c r="AE452" i="6"/>
  <c r="AE284" i="6"/>
  <c r="AE152" i="6"/>
  <c r="AE39" i="6"/>
  <c r="AE126" i="6"/>
  <c r="AE294" i="6"/>
  <c r="AE281" i="6"/>
  <c r="AE234" i="6"/>
  <c r="AE665" i="6"/>
  <c r="AE390" i="6"/>
  <c r="AE531" i="6"/>
  <c r="AE292" i="6"/>
  <c r="AE363" i="6"/>
  <c r="AE546" i="6"/>
  <c r="AE137" i="6"/>
  <c r="AE388" i="6"/>
  <c r="AE232" i="6"/>
  <c r="AE52" i="6"/>
  <c r="AE448" i="6"/>
  <c r="AE67" i="6"/>
  <c r="AE356" i="6"/>
  <c r="AE210" i="6"/>
  <c r="AE402" i="6"/>
  <c r="AE330" i="6"/>
  <c r="AE584" i="6"/>
  <c r="AE212" i="6"/>
  <c r="AE114" i="6"/>
  <c r="AE293" i="6"/>
  <c r="AE436" i="6"/>
  <c r="AE608" i="6"/>
  <c r="AE8" i="6"/>
  <c r="AE701" i="6"/>
  <c r="AE700" i="6"/>
  <c r="AE449" i="6"/>
  <c r="AE209" i="6"/>
  <c r="AE633" i="6"/>
  <c r="AE295" i="6"/>
  <c r="AE258" i="6"/>
  <c r="AE699" i="6"/>
  <c r="AE378" i="6"/>
  <c r="AE579" i="6"/>
  <c r="AE75" i="6"/>
  <c r="AE704" i="6"/>
  <c r="AE572" i="6"/>
  <c r="AE510" i="6"/>
  <c r="AE186" i="6"/>
  <c r="AE94" i="6"/>
  <c r="AE430" i="6"/>
  <c r="AE54" i="6"/>
  <c r="AE220" i="6"/>
  <c r="AE30" i="6"/>
  <c r="AE463" i="6"/>
  <c r="AE175" i="6"/>
  <c r="AE716" i="6"/>
  <c r="AE440" i="6"/>
  <c r="AE260" i="6"/>
  <c r="AE104" i="6"/>
  <c r="AE352" i="6"/>
  <c r="AE87" i="6"/>
  <c r="AE558" i="6"/>
  <c r="AE639" i="6"/>
  <c r="AE641" i="6"/>
  <c r="AE545" i="6"/>
  <c r="AE401" i="6"/>
  <c r="AE269" i="6"/>
  <c r="AE125" i="6"/>
  <c r="AE604" i="6"/>
  <c r="AE375" i="6"/>
  <c r="AE231" i="6"/>
  <c r="AE366" i="6"/>
  <c r="AE585" i="6"/>
  <c r="AE656" i="6"/>
  <c r="AE464" i="6"/>
  <c r="AE140" i="6"/>
  <c r="AE213" i="6"/>
  <c r="AE415" i="6"/>
  <c r="AE508" i="6"/>
  <c r="AE102" i="6"/>
  <c r="AE76" i="6"/>
  <c r="AE519" i="6"/>
  <c r="AE221" i="6"/>
  <c r="AE435" i="6"/>
  <c r="AE233" i="6"/>
  <c r="AE147" i="6"/>
  <c r="AE471" i="6"/>
  <c r="AE724" i="6"/>
  <c r="AE495" i="6"/>
  <c r="AE486" i="6"/>
  <c r="AE17" i="6"/>
  <c r="AE544" i="6"/>
  <c r="AE16" i="6"/>
  <c r="AG170" i="6"/>
  <c r="AF261" i="6"/>
  <c r="I261" i="6" s="1"/>
  <c r="I261" i="7" s="1"/>
  <c r="AG26" i="6"/>
  <c r="AG681" i="6"/>
  <c r="AG518" i="6"/>
  <c r="AF733" i="6"/>
  <c r="I733" i="6" s="1"/>
  <c r="I733" i="7" s="1"/>
  <c r="AG600" i="6"/>
  <c r="AF405" i="6"/>
  <c r="I405" i="6" s="1"/>
  <c r="I405" i="7" s="1"/>
  <c r="AF58" i="6"/>
  <c r="I58" i="6" s="1"/>
  <c r="I58" i="7" s="1"/>
  <c r="AF620" i="6"/>
  <c r="I620" i="6" s="1"/>
  <c r="I620" i="7" s="1"/>
  <c r="AF189" i="6"/>
  <c r="I189" i="6" s="1"/>
  <c r="I189" i="7" s="1"/>
  <c r="AF212" i="6"/>
  <c r="I212" i="6" s="1"/>
  <c r="I212" i="7" s="1"/>
  <c r="AG405" i="6"/>
  <c r="AF696" i="6"/>
  <c r="I696" i="6" s="1"/>
  <c r="I696" i="7" s="1"/>
  <c r="AF209" i="6"/>
  <c r="I209" i="6" s="1"/>
  <c r="I209" i="7" s="1"/>
  <c r="AF65" i="6"/>
  <c r="I65" i="6" s="1"/>
  <c r="I65" i="7" s="1"/>
  <c r="AF363" i="6"/>
  <c r="I363" i="6" s="1"/>
  <c r="I363" i="7" s="1"/>
  <c r="AG699" i="6"/>
  <c r="AG98" i="6"/>
  <c r="AG324" i="6"/>
  <c r="AG595" i="6"/>
  <c r="AF163" i="6"/>
  <c r="I163" i="6" s="1"/>
  <c r="I163" i="7" s="1"/>
  <c r="AG618" i="6"/>
  <c r="AG186" i="6"/>
  <c r="AG42" i="6"/>
  <c r="AG341" i="6"/>
  <c r="AF53" i="6"/>
  <c r="I53" i="6" s="1"/>
  <c r="I53" i="7" s="1"/>
  <c r="AF165" i="6"/>
  <c r="I165" i="6" s="1"/>
  <c r="I165" i="7" s="1"/>
  <c r="AF395" i="6"/>
  <c r="I395" i="6" s="1"/>
  <c r="I395" i="7" s="1"/>
  <c r="AF603" i="6"/>
  <c r="I603" i="6" s="1"/>
  <c r="I603" i="7" s="1"/>
  <c r="AF288" i="6"/>
  <c r="I288" i="6" s="1"/>
  <c r="I288" i="7" s="1"/>
  <c r="AF576" i="6"/>
  <c r="I576" i="6" s="1"/>
  <c r="I576" i="7" s="1"/>
  <c r="AG254" i="6"/>
  <c r="AF623" i="6"/>
  <c r="I623" i="6" s="1"/>
  <c r="I623" i="7" s="1"/>
  <c r="AG430" i="6"/>
  <c r="AG288" i="6"/>
  <c r="AG638" i="6"/>
  <c r="AF32" i="6"/>
  <c r="I32" i="6" s="1"/>
  <c r="I32" i="7" s="1"/>
  <c r="AF645" i="6"/>
  <c r="I645" i="6" s="1"/>
  <c r="I645" i="7" s="1"/>
  <c r="AF242" i="6"/>
  <c r="I242" i="6" s="1"/>
  <c r="I242" i="7" s="1"/>
  <c r="AF457" i="6"/>
  <c r="I457" i="6" s="1"/>
  <c r="I457" i="7" s="1"/>
  <c r="AG262" i="6"/>
  <c r="AF9" i="6"/>
  <c r="I9" i="6" s="1"/>
  <c r="I9" i="7" s="1"/>
  <c r="AG56" i="6"/>
  <c r="AF295" i="6"/>
  <c r="I295" i="6" s="1"/>
  <c r="I295" i="7" s="1"/>
  <c r="AF44" i="6"/>
  <c r="I44" i="6" s="1"/>
  <c r="I44" i="7" s="1"/>
  <c r="AG388" i="6"/>
  <c r="AF227" i="6"/>
  <c r="I227" i="6" s="1"/>
  <c r="I227" i="7" s="1"/>
  <c r="AG203" i="6"/>
  <c r="AF614" i="6"/>
  <c r="I614" i="6" s="1"/>
  <c r="I614" i="7" s="1"/>
  <c r="AG462" i="6"/>
  <c r="AG30" i="6"/>
  <c r="AF432" i="6"/>
  <c r="I432" i="6" s="1"/>
  <c r="I432" i="7" s="1"/>
  <c r="AG606" i="6"/>
  <c r="AG605" i="6"/>
  <c r="AG594" i="6"/>
  <c r="AG317" i="6"/>
  <c r="AG325" i="6"/>
  <c r="AF181" i="6"/>
  <c r="I181" i="6" s="1"/>
  <c r="I181" i="7" s="1"/>
  <c r="AG121" i="6"/>
  <c r="AG445" i="6"/>
  <c r="AG15" i="6"/>
  <c r="AG529" i="6"/>
  <c r="AF97" i="6"/>
  <c r="I97" i="6" s="1"/>
  <c r="I97" i="7" s="1"/>
  <c r="AF710" i="6"/>
  <c r="I710" i="6" s="1"/>
  <c r="I710" i="7" s="1"/>
  <c r="AF110" i="6"/>
  <c r="I110" i="6" s="1"/>
  <c r="I110" i="7" s="1"/>
  <c r="AG426" i="6"/>
  <c r="AG725" i="6"/>
  <c r="AF437" i="6"/>
  <c r="I437" i="6" s="1"/>
  <c r="I437" i="7" s="1"/>
  <c r="AG293" i="6"/>
  <c r="AG318" i="6"/>
  <c r="AG617" i="6"/>
  <c r="AF461" i="6"/>
  <c r="I461" i="6" s="1"/>
  <c r="I461" i="7" s="1"/>
  <c r="AG589" i="6"/>
  <c r="AG122" i="6"/>
  <c r="AG513" i="6"/>
  <c r="AG297" i="6"/>
  <c r="AF653" i="6"/>
  <c r="I653" i="6" s="1"/>
  <c r="I653" i="7" s="1"/>
  <c r="AG509" i="6"/>
  <c r="AG365" i="6"/>
  <c r="AG77" i="6"/>
  <c r="AF425" i="6"/>
  <c r="I425" i="6" s="1"/>
  <c r="I425" i="7" s="1"/>
  <c r="AF281" i="6"/>
  <c r="I281" i="6" s="1"/>
  <c r="I281" i="7" s="1"/>
  <c r="AF137" i="6"/>
  <c r="I137" i="6" s="1"/>
  <c r="I137" i="7" s="1"/>
  <c r="AG580" i="6"/>
  <c r="AF497" i="6"/>
  <c r="I497" i="6" s="1"/>
  <c r="I497" i="7" s="1"/>
  <c r="AF51" i="6"/>
  <c r="I51" i="6" s="1"/>
  <c r="I51" i="7" s="1"/>
  <c r="AF10" i="6"/>
  <c r="I10" i="6" s="1"/>
  <c r="I10" i="7" s="1"/>
  <c r="AG226" i="6"/>
  <c r="AF306" i="6"/>
  <c r="I306" i="6" s="1"/>
  <c r="I306" i="7" s="1"/>
  <c r="AF162" i="6"/>
  <c r="I162" i="6" s="1"/>
  <c r="I162" i="7" s="1"/>
  <c r="AG650" i="6"/>
  <c r="AG673" i="6"/>
  <c r="AG625" i="6"/>
  <c r="AF441" i="6"/>
  <c r="I441" i="6" s="1"/>
  <c r="I441" i="7" s="1"/>
  <c r="AF225" i="6"/>
  <c r="I225" i="6" s="1"/>
  <c r="I225" i="7" s="1"/>
  <c r="AG592" i="6"/>
  <c r="AF421" i="6"/>
  <c r="I421" i="6" s="1"/>
  <c r="I421" i="7" s="1"/>
  <c r="AG205" i="6"/>
  <c r="AG284" i="6"/>
  <c r="AF598" i="6"/>
  <c r="I598" i="6" s="1"/>
  <c r="I598" i="7" s="1"/>
  <c r="AG193" i="6"/>
  <c r="AF384" i="6"/>
  <c r="I384" i="6" s="1"/>
  <c r="I384" i="7" s="1"/>
  <c r="AF436" i="6"/>
  <c r="I436" i="6" s="1"/>
  <c r="I436" i="7" s="1"/>
  <c r="AF714" i="6"/>
  <c r="I714" i="6" s="1"/>
  <c r="I714" i="7" s="1"/>
  <c r="AF600" i="6"/>
  <c r="I600" i="6" s="1"/>
  <c r="I600" i="7" s="1"/>
  <c r="AG417" i="6"/>
  <c r="AG24" i="6"/>
  <c r="AF11" i="6"/>
  <c r="I11" i="6" s="1"/>
  <c r="I11" i="7" s="1"/>
  <c r="AG528" i="6"/>
  <c r="AF96" i="6"/>
  <c r="I96" i="6" s="1"/>
  <c r="I96" i="7" s="1"/>
  <c r="AG355" i="6"/>
  <c r="AF359" i="6"/>
  <c r="I359" i="6" s="1"/>
  <c r="I359" i="7" s="1"/>
  <c r="AF12" i="6"/>
  <c r="I12" i="6" s="1"/>
  <c r="I12" i="7" s="1"/>
  <c r="AF558" i="6"/>
  <c r="I558" i="6" s="1"/>
  <c r="I558" i="7" s="1"/>
  <c r="AG236" i="6"/>
  <c r="AG715" i="6"/>
  <c r="AF725" i="6"/>
  <c r="I725" i="6" s="1"/>
  <c r="I725" i="7" s="1"/>
  <c r="AG137" i="6"/>
  <c r="AF293" i="6"/>
  <c r="I293" i="6" s="1"/>
  <c r="I293" i="7" s="1"/>
  <c r="AG314" i="6"/>
  <c r="AG92" i="6"/>
  <c r="AF168" i="6"/>
  <c r="I168" i="6" s="1"/>
  <c r="I168" i="7" s="1"/>
  <c r="AG383" i="6"/>
  <c r="AG497" i="6"/>
  <c r="AF553" i="6"/>
  <c r="I553" i="6" s="1"/>
  <c r="I553" i="7" s="1"/>
  <c r="AG273" i="6"/>
  <c r="AF567" i="6"/>
  <c r="I567" i="6" s="1"/>
  <c r="I567" i="7" s="1"/>
  <c r="AF22" i="6"/>
  <c r="I22" i="6" s="1"/>
  <c r="I22" i="7" s="1"/>
  <c r="AF283" i="6"/>
  <c r="I283" i="6" s="1"/>
  <c r="I283" i="7" s="1"/>
  <c r="AG554" i="6"/>
  <c r="AG636" i="6"/>
  <c r="AF98" i="6"/>
  <c r="I98" i="6" s="1"/>
  <c r="I98" i="7" s="1"/>
  <c r="AG437" i="6"/>
  <c r="AG305" i="6"/>
  <c r="AG17" i="6"/>
  <c r="AG552" i="6"/>
  <c r="AF589" i="6"/>
  <c r="I589" i="6" s="1"/>
  <c r="I589" i="7" s="1"/>
  <c r="AG5" i="6"/>
  <c r="AF33" i="6"/>
  <c r="I33" i="6" s="1"/>
  <c r="I33" i="7" s="1"/>
  <c r="AG316" i="6"/>
  <c r="AF347" i="6"/>
  <c r="I347" i="6" s="1"/>
  <c r="I347" i="7" s="1"/>
  <c r="AG713" i="6"/>
  <c r="AF569" i="6"/>
  <c r="I569" i="6" s="1"/>
  <c r="I569" i="7" s="1"/>
  <c r="AG281" i="6"/>
  <c r="AG578" i="6"/>
  <c r="AF591" i="6"/>
  <c r="I591" i="6" s="1"/>
  <c r="I591" i="7" s="1"/>
  <c r="AG309" i="6"/>
  <c r="AG712" i="6"/>
  <c r="AF329" i="6"/>
  <c r="I329" i="6" s="1"/>
  <c r="I329" i="7" s="1"/>
  <c r="AF608" i="6"/>
  <c r="I608" i="6" s="1"/>
  <c r="I608" i="7" s="1"/>
  <c r="AF431" i="6"/>
  <c r="I431" i="6" s="1"/>
  <c r="I431" i="7" s="1"/>
  <c r="AF447" i="6"/>
  <c r="I447" i="6" s="1"/>
  <c r="I447" i="7" s="1"/>
  <c r="AG213" i="6"/>
  <c r="AG602" i="6"/>
  <c r="AF132" i="6"/>
  <c r="I132" i="6" s="1"/>
  <c r="I132" i="7" s="1"/>
  <c r="AG379" i="6"/>
  <c r="AG690" i="6"/>
  <c r="AG546" i="6"/>
  <c r="AG500" i="6"/>
  <c r="AG557" i="6"/>
  <c r="AF249" i="6"/>
  <c r="I249" i="6" s="1"/>
  <c r="I249" i="7" s="1"/>
  <c r="AF713" i="6"/>
  <c r="I713" i="6" s="1"/>
  <c r="I713" i="7" s="1"/>
  <c r="AG658" i="6"/>
  <c r="AG730" i="6"/>
  <c r="AF720" i="6"/>
  <c r="I720" i="6" s="1"/>
  <c r="I720" i="7" s="1"/>
  <c r="AG280" i="6"/>
  <c r="AG659" i="6"/>
  <c r="AG72" i="6"/>
  <c r="AF371" i="6"/>
  <c r="I371" i="6" s="1"/>
  <c r="I371" i="7" s="1"/>
  <c r="AG467" i="6"/>
  <c r="AF446" i="6"/>
  <c r="I446" i="6" s="1"/>
  <c r="I446" i="7" s="1"/>
  <c r="AG637" i="6"/>
  <c r="AF315" i="6"/>
  <c r="I315" i="6" s="1"/>
  <c r="I315" i="7" s="1"/>
  <c r="AF139" i="6"/>
  <c r="I139" i="6" s="1"/>
  <c r="I139" i="7" s="1"/>
  <c r="AF14" i="6"/>
  <c r="I14" i="6" s="1"/>
  <c r="I14" i="7" s="1"/>
  <c r="AF463" i="6"/>
  <c r="I463" i="6" s="1"/>
  <c r="I463" i="7" s="1"/>
  <c r="AG425" i="6"/>
  <c r="AG105" i="6"/>
  <c r="AF562" i="6"/>
  <c r="I562" i="6" s="1"/>
  <c r="I562" i="7" s="1"/>
  <c r="AG384" i="6"/>
  <c r="AF715" i="6"/>
  <c r="I715" i="6" s="1"/>
  <c r="I715" i="7" s="1"/>
  <c r="AF581" i="6"/>
  <c r="I581" i="6" s="1"/>
  <c r="I581" i="7" s="1"/>
  <c r="AF149" i="6"/>
  <c r="I149" i="6" s="1"/>
  <c r="I149" i="7" s="1"/>
  <c r="AG610" i="6"/>
  <c r="AF358" i="6"/>
  <c r="I358" i="6" s="1"/>
  <c r="I358" i="7" s="1"/>
  <c r="AG179" i="6"/>
  <c r="AF699" i="6"/>
  <c r="I699" i="6" s="1"/>
  <c r="I699" i="7" s="1"/>
  <c r="AG363" i="6"/>
  <c r="AG181" i="6"/>
  <c r="AF207" i="6"/>
  <c r="I207" i="6" s="1"/>
  <c r="I207" i="7" s="1"/>
  <c r="AF309" i="6"/>
  <c r="I309" i="6" s="1"/>
  <c r="I309" i="7" s="1"/>
  <c r="AF712" i="6"/>
  <c r="I712" i="6" s="1"/>
  <c r="I712" i="7" s="1"/>
  <c r="AF544" i="6"/>
  <c r="I544" i="6" s="1"/>
  <c r="I544" i="7" s="1"/>
  <c r="AF112" i="6"/>
  <c r="I112" i="6" s="1"/>
  <c r="I112" i="7" s="1"/>
  <c r="AF488" i="6"/>
  <c r="I488" i="6" s="1"/>
  <c r="I488" i="7" s="1"/>
  <c r="AG223" i="6"/>
  <c r="AF534" i="6"/>
  <c r="I534" i="6" s="1"/>
  <c r="I534" i="7" s="1"/>
  <c r="AG545" i="6"/>
  <c r="AG401" i="6"/>
  <c r="AF113" i="6"/>
  <c r="I113" i="6" s="1"/>
  <c r="I113" i="7" s="1"/>
  <c r="AF41" i="6"/>
  <c r="I41" i="6" s="1"/>
  <c r="I41" i="7" s="1"/>
  <c r="AG41" i="6"/>
  <c r="AG330" i="6"/>
  <c r="AF681" i="6"/>
  <c r="I681" i="6" s="1"/>
  <c r="I681" i="7" s="1"/>
  <c r="AF23" i="6"/>
  <c r="I23" i="6" s="1"/>
  <c r="I23" i="7" s="1"/>
  <c r="AG693" i="6"/>
  <c r="AF593" i="6"/>
  <c r="I593" i="6" s="1"/>
  <c r="I593" i="7" s="1"/>
  <c r="AF291" i="6"/>
  <c r="I291" i="6" s="1"/>
  <c r="I291" i="7" s="1"/>
  <c r="AF205" i="6"/>
  <c r="I205" i="6" s="1"/>
  <c r="I205" i="7" s="1"/>
  <c r="AG649" i="6"/>
  <c r="AF272" i="6"/>
  <c r="I272" i="6" s="1"/>
  <c r="I272" i="7" s="1"/>
  <c r="AG291" i="6"/>
  <c r="AF709" i="6"/>
  <c r="I709" i="6" s="1"/>
  <c r="I709" i="7" s="1"/>
  <c r="AF25" i="6"/>
  <c r="I25" i="6" s="1"/>
  <c r="I25" i="7" s="1"/>
  <c r="AG25" i="6"/>
  <c r="AF35" i="6"/>
  <c r="I35" i="6" s="1"/>
  <c r="I35" i="7" s="1"/>
  <c r="AG35" i="6"/>
  <c r="AF407" i="6"/>
  <c r="I407" i="6" s="1"/>
  <c r="I407" i="7" s="1"/>
  <c r="AF45" i="6"/>
  <c r="I45" i="6" s="1"/>
  <c r="I45" i="7" s="1"/>
  <c r="AG45" i="6"/>
  <c r="AF240" i="6"/>
  <c r="I240" i="6" s="1"/>
  <c r="I240" i="7" s="1"/>
  <c r="AG240" i="6"/>
  <c r="AF104" i="6"/>
  <c r="I104" i="6" s="1"/>
  <c r="I104" i="7" s="1"/>
  <c r="AG104" i="6"/>
  <c r="AG451" i="6"/>
  <c r="AF147" i="6"/>
  <c r="I147" i="6" s="1"/>
  <c r="I147" i="7" s="1"/>
  <c r="AG147" i="6"/>
  <c r="AF732" i="6"/>
  <c r="I732" i="6" s="1"/>
  <c r="I732" i="7" s="1"/>
  <c r="AG732" i="6"/>
  <c r="AG663" i="6"/>
  <c r="AG241" i="6"/>
  <c r="AF241" i="6"/>
  <c r="I241" i="6" s="1"/>
  <c r="I241" i="7" s="1"/>
  <c r="AG206" i="6"/>
  <c r="AG320" i="6"/>
  <c r="AF173" i="6"/>
  <c r="I173" i="6" s="1"/>
  <c r="I173" i="7" s="1"/>
  <c r="AF481" i="6"/>
  <c r="I481" i="6" s="1"/>
  <c r="I481" i="7" s="1"/>
  <c r="AF462" i="6"/>
  <c r="I462" i="6" s="1"/>
  <c r="I462" i="7" s="1"/>
  <c r="AF734" i="6"/>
  <c r="I734" i="6" s="1"/>
  <c r="I734" i="7" s="1"/>
  <c r="AF408" i="6"/>
  <c r="I408" i="6" s="1"/>
  <c r="I408" i="7" s="1"/>
  <c r="AF285" i="6"/>
  <c r="I285" i="6" s="1"/>
  <c r="I285" i="7" s="1"/>
  <c r="AG446" i="6"/>
  <c r="AG243" i="6"/>
  <c r="AF364" i="6"/>
  <c r="I364" i="6" s="1"/>
  <c r="I364" i="7" s="1"/>
  <c r="AF141" i="6"/>
  <c r="I141" i="6" s="1"/>
  <c r="I141" i="7" s="1"/>
  <c r="AF649" i="6"/>
  <c r="I649" i="6" s="1"/>
  <c r="I649" i="7" s="1"/>
  <c r="AF105" i="6"/>
  <c r="I105" i="6" s="1"/>
  <c r="I105" i="7" s="1"/>
  <c r="AF284" i="6"/>
  <c r="I284" i="6" s="1"/>
  <c r="I284" i="7" s="1"/>
  <c r="AF21" i="6"/>
  <c r="I21" i="6" s="1"/>
  <c r="I21" i="7" s="1"/>
  <c r="AG21" i="6"/>
  <c r="AF477" i="6"/>
  <c r="I477" i="6" s="1"/>
  <c r="I477" i="7" s="1"/>
  <c r="AG368" i="6"/>
  <c r="AF368" i="6"/>
  <c r="I368" i="6" s="1"/>
  <c r="I368" i="7" s="1"/>
  <c r="AG474" i="6"/>
  <c r="AF474" i="6"/>
  <c r="I474" i="6" s="1"/>
  <c r="I474" i="7" s="1"/>
  <c r="AF42" i="6"/>
  <c r="I42" i="6" s="1"/>
  <c r="I42" i="7" s="1"/>
  <c r="AF310" i="6"/>
  <c r="I310" i="6" s="1"/>
  <c r="I310" i="7" s="1"/>
  <c r="AG310" i="6"/>
  <c r="AF716" i="6"/>
  <c r="I716" i="6" s="1"/>
  <c r="I716" i="7" s="1"/>
  <c r="AG716" i="6"/>
  <c r="AG143" i="6"/>
  <c r="AF640" i="6"/>
  <c r="I640" i="6" s="1"/>
  <c r="I640" i="7" s="1"/>
  <c r="AG640" i="6"/>
  <c r="AF356" i="6"/>
  <c r="I356" i="6" s="1"/>
  <c r="I356" i="7" s="1"/>
  <c r="AG356" i="6"/>
  <c r="AF100" i="6"/>
  <c r="I100" i="6" s="1"/>
  <c r="I100" i="7" s="1"/>
  <c r="AG100" i="6"/>
  <c r="AG344" i="6"/>
  <c r="AG583" i="6"/>
  <c r="AF151" i="6"/>
  <c r="I151" i="6" s="1"/>
  <c r="I151" i="7" s="1"/>
  <c r="AG151" i="6"/>
  <c r="AG473" i="6"/>
  <c r="AF473" i="6"/>
  <c r="I473" i="6" s="1"/>
  <c r="I473" i="7" s="1"/>
  <c r="AG218" i="6"/>
  <c r="AF218" i="6"/>
  <c r="I218" i="6" s="1"/>
  <c r="I218" i="7" s="1"/>
  <c r="AG29" i="6"/>
  <c r="AF29" i="6"/>
  <c r="I29" i="6" s="1"/>
  <c r="I29" i="7" s="1"/>
  <c r="AG141" i="6"/>
  <c r="AF470" i="6"/>
  <c r="I470" i="6" s="1"/>
  <c r="I470" i="7" s="1"/>
  <c r="AF604" i="6"/>
  <c r="I604" i="6" s="1"/>
  <c r="I604" i="7" s="1"/>
  <c r="AG51" i="6"/>
  <c r="AG136" i="6"/>
  <c r="AF652" i="6"/>
  <c r="I652" i="6" s="1"/>
  <c r="I652" i="7" s="1"/>
  <c r="AG227" i="6"/>
  <c r="AG614" i="6"/>
  <c r="AF143" i="6"/>
  <c r="I143" i="6" s="1"/>
  <c r="I143" i="7" s="1"/>
  <c r="AF693" i="6"/>
  <c r="I693" i="6" s="1"/>
  <c r="I693" i="7" s="1"/>
  <c r="AF84" i="6"/>
  <c r="I84" i="6" s="1"/>
  <c r="I84" i="7" s="1"/>
  <c r="AF592" i="6"/>
  <c r="I592" i="6" s="1"/>
  <c r="I592" i="7" s="1"/>
  <c r="AF383" i="6"/>
  <c r="I383" i="6" s="1"/>
  <c r="I383" i="7" s="1"/>
  <c r="AF419" i="6"/>
  <c r="I419" i="6" s="1"/>
  <c r="I419" i="7" s="1"/>
  <c r="AG337" i="6"/>
  <c r="AG364" i="6"/>
  <c r="AF179" i="6"/>
  <c r="I179" i="6" s="1"/>
  <c r="I179" i="7" s="1"/>
  <c r="AG58" i="6"/>
  <c r="AG575" i="6"/>
  <c r="AF230" i="6"/>
  <c r="I230" i="6" s="1"/>
  <c r="I230" i="7" s="1"/>
  <c r="AF683" i="6"/>
  <c r="I683" i="6" s="1"/>
  <c r="I683" i="7" s="1"/>
  <c r="AG232" i="6"/>
  <c r="AF190" i="6"/>
  <c r="I190" i="6" s="1"/>
  <c r="I190" i="7" s="1"/>
  <c r="AF248" i="6"/>
  <c r="I248" i="6" s="1"/>
  <c r="I248" i="7" s="1"/>
  <c r="AG703" i="6"/>
  <c r="AG415" i="6"/>
  <c r="AG644" i="6"/>
  <c r="AG438" i="6"/>
  <c r="AF150" i="6"/>
  <c r="I150" i="6" s="1"/>
  <c r="I150" i="7" s="1"/>
  <c r="AG183" i="6"/>
  <c r="AF337" i="6"/>
  <c r="I337" i="6" s="1"/>
  <c r="I337" i="7" s="1"/>
  <c r="AF67" i="6"/>
  <c r="I67" i="6" s="1"/>
  <c r="I67" i="7" s="1"/>
  <c r="AG419" i="6"/>
  <c r="AG668" i="6"/>
  <c r="AG598" i="6"/>
  <c r="AF120" i="6"/>
  <c r="I120" i="6" s="1"/>
  <c r="I120" i="7" s="1"/>
  <c r="AF444" i="6"/>
  <c r="I444" i="6" s="1"/>
  <c r="I444" i="7" s="1"/>
  <c r="AF38" i="6"/>
  <c r="I38" i="6" s="1"/>
  <c r="I38" i="7" s="1"/>
  <c r="AF527" i="6"/>
  <c r="I527" i="6" s="1"/>
  <c r="I527" i="7" s="1"/>
  <c r="AG396" i="6"/>
  <c r="AG567" i="6"/>
  <c r="AF46" i="6"/>
  <c r="I46" i="6" s="1"/>
  <c r="I46" i="7" s="1"/>
  <c r="AF133" i="6"/>
  <c r="I133" i="6" s="1"/>
  <c r="I133" i="7" s="1"/>
  <c r="AG86" i="6"/>
  <c r="AG612" i="6"/>
  <c r="AG48" i="6"/>
  <c r="AF259" i="6"/>
  <c r="I259" i="6" s="1"/>
  <c r="I259" i="7" s="1"/>
  <c r="AF570" i="6"/>
  <c r="I570" i="6" s="1"/>
  <c r="I570" i="7" s="1"/>
  <c r="AF260" i="6"/>
  <c r="I260" i="6" s="1"/>
  <c r="I260" i="7" s="1"/>
  <c r="AG482" i="6"/>
  <c r="AG669" i="6"/>
  <c r="AF159" i="6"/>
  <c r="I159" i="6" s="1"/>
  <c r="I159" i="7" s="1"/>
  <c r="AF301" i="6"/>
  <c r="I301" i="6" s="1"/>
  <c r="I301" i="7" s="1"/>
  <c r="AG372" i="6"/>
  <c r="AG635" i="6"/>
  <c r="AF580" i="6"/>
  <c r="I580" i="6" s="1"/>
  <c r="I580" i="7" s="1"/>
  <c r="AG263" i="6"/>
  <c r="AG103" i="6"/>
  <c r="AG347" i="6"/>
  <c r="AF668" i="6"/>
  <c r="I668" i="6" s="1"/>
  <c r="I668" i="7" s="1"/>
  <c r="AF340" i="6"/>
  <c r="I340" i="6" s="1"/>
  <c r="I340" i="7" s="1"/>
  <c r="AF514" i="6"/>
  <c r="I514" i="6" s="1"/>
  <c r="I514" i="7" s="1"/>
  <c r="AF36" i="6"/>
  <c r="I36" i="6" s="1"/>
  <c r="I36" i="7" s="1"/>
  <c r="AF5" i="6"/>
  <c r="I5" i="6" s="1"/>
  <c r="I5" i="7" s="1"/>
  <c r="AF136" i="6"/>
  <c r="I136" i="6" s="1"/>
  <c r="I136" i="7" s="1"/>
  <c r="AG36" i="6"/>
  <c r="AG733" i="6"/>
  <c r="AG652" i="6"/>
  <c r="AF635" i="6"/>
  <c r="I635" i="6" s="1"/>
  <c r="I635" i="7" s="1"/>
  <c r="AF388" i="6"/>
  <c r="I388" i="6" s="1"/>
  <c r="I388" i="7" s="1"/>
  <c r="AF568" i="6"/>
  <c r="I568" i="6" s="1"/>
  <c r="I568" i="7" s="1"/>
  <c r="AG609" i="6"/>
  <c r="AG504" i="6"/>
  <c r="AF495" i="6"/>
  <c r="I495" i="6" s="1"/>
  <c r="I495" i="7" s="1"/>
  <c r="AG631" i="6"/>
  <c r="AG487" i="6"/>
  <c r="AF199" i="6"/>
  <c r="I199" i="6" s="1"/>
  <c r="I199" i="7" s="1"/>
  <c r="AG510" i="6"/>
  <c r="AG326" i="6"/>
  <c r="AF273" i="6"/>
  <c r="I273" i="6" s="1"/>
  <c r="I273" i="7" s="1"/>
  <c r="AG517" i="6"/>
  <c r="AF566" i="6"/>
  <c r="I566" i="6" s="1"/>
  <c r="I566" i="7" s="1"/>
  <c r="AG134" i="6"/>
  <c r="AG207" i="6"/>
  <c r="AF34" i="6"/>
  <c r="I34" i="6" s="1"/>
  <c r="I34" i="7" s="1"/>
  <c r="AG662" i="6"/>
  <c r="AG674" i="6"/>
  <c r="AG660" i="6"/>
  <c r="AG62" i="6"/>
  <c r="AF480" i="6"/>
  <c r="I480" i="6" s="1"/>
  <c r="I480" i="7" s="1"/>
  <c r="AG359" i="6"/>
  <c r="AF316" i="6"/>
  <c r="I316" i="6" s="1"/>
  <c r="I316" i="7" s="1"/>
  <c r="AG569" i="6"/>
  <c r="AG33" i="6"/>
  <c r="AG149" i="6"/>
  <c r="AF520" i="6"/>
  <c r="I520" i="6" s="1"/>
  <c r="I520" i="7" s="1"/>
  <c r="AF469" i="6"/>
  <c r="I469" i="6" s="1"/>
  <c r="I469" i="7" s="1"/>
  <c r="AG492" i="6"/>
  <c r="AG276" i="6"/>
  <c r="AF416" i="6"/>
  <c r="I416" i="6" s="1"/>
  <c r="I416" i="7" s="1"/>
  <c r="AG475" i="6"/>
  <c r="AG331" i="6"/>
  <c r="AF187" i="6"/>
  <c r="I187" i="6" s="1"/>
  <c r="I187" i="7" s="1"/>
  <c r="AG404" i="6"/>
  <c r="AG672" i="6"/>
  <c r="AF87" i="6"/>
  <c r="I87" i="6" s="1"/>
  <c r="I87" i="7" s="1"/>
  <c r="AG360" i="6"/>
  <c r="AG157" i="6"/>
  <c r="AF124" i="6"/>
  <c r="I124" i="6" s="1"/>
  <c r="I124" i="7" s="1"/>
  <c r="AF460" i="6"/>
  <c r="I460" i="6" s="1"/>
  <c r="I460" i="7" s="1"/>
  <c r="AG694" i="6"/>
  <c r="AG550" i="6"/>
  <c r="AG626" i="6"/>
  <c r="AF304" i="6"/>
  <c r="I304" i="6" s="1"/>
  <c r="I304" i="7" s="1"/>
  <c r="AF195" i="6"/>
  <c r="I195" i="6" s="1"/>
  <c r="I195" i="7" s="1"/>
  <c r="AG289" i="6"/>
  <c r="AG357" i="6"/>
  <c r="AG191" i="6"/>
  <c r="AF564" i="6"/>
  <c r="I564" i="6" s="1"/>
  <c r="I564" i="7" s="1"/>
  <c r="AF442" i="6"/>
  <c r="I442" i="6" s="1"/>
  <c r="I442" i="7" s="1"/>
  <c r="AF724" i="6"/>
  <c r="I724" i="6" s="1"/>
  <c r="I724" i="7" s="1"/>
  <c r="AF661" i="6"/>
  <c r="I661" i="6" s="1"/>
  <c r="I661" i="7" s="1"/>
  <c r="AF621" i="6"/>
  <c r="I621" i="6" s="1"/>
  <c r="I621" i="7" s="1"/>
  <c r="AF16" i="6"/>
  <c r="I16" i="6" s="1"/>
  <c r="I16" i="7" s="1"/>
  <c r="AG481" i="6"/>
  <c r="AG298" i="6"/>
  <c r="AF61" i="6"/>
  <c r="I61" i="6" s="1"/>
  <c r="I61" i="7" s="1"/>
  <c r="AF607" i="6"/>
  <c r="I607" i="6" s="1"/>
  <c r="I607" i="7" s="1"/>
  <c r="AG463" i="6"/>
  <c r="AF198" i="6"/>
  <c r="I198" i="6" s="1"/>
  <c r="I198" i="7" s="1"/>
  <c r="AG380" i="6"/>
  <c r="AF92" i="6"/>
  <c r="I92" i="6" s="1"/>
  <c r="I92" i="7" s="1"/>
  <c r="AG327" i="6"/>
  <c r="AF129" i="6"/>
  <c r="I129" i="6" s="1"/>
  <c r="I129" i="7" s="1"/>
  <c r="AG720" i="6"/>
  <c r="AG530" i="6"/>
  <c r="AG524" i="6"/>
  <c r="AF323" i="6"/>
  <c r="I323" i="6" s="1"/>
  <c r="I323" i="7" s="1"/>
  <c r="AF402" i="6"/>
  <c r="I402" i="6" s="1"/>
  <c r="I402" i="7" s="1"/>
  <c r="AG402" i="6"/>
  <c r="AF599" i="6"/>
  <c r="I599" i="6" s="1"/>
  <c r="I599" i="7" s="1"/>
  <c r="AG599" i="6"/>
  <c r="AG106" i="6"/>
  <c r="AF106" i="6"/>
  <c r="I106" i="6" s="1"/>
  <c r="I106" i="7" s="1"/>
  <c r="AG424" i="6"/>
  <c r="AF424" i="6"/>
  <c r="I424" i="6" s="1"/>
  <c r="I424" i="7" s="1"/>
  <c r="AF516" i="6"/>
  <c r="I516" i="6" s="1"/>
  <c r="I516" i="7" s="1"/>
  <c r="AG516" i="6"/>
  <c r="AF265" i="6"/>
  <c r="I265" i="6" s="1"/>
  <c r="I265" i="7" s="1"/>
  <c r="AG130" i="6"/>
  <c r="AF375" i="6"/>
  <c r="I375" i="6" s="1"/>
  <c r="I375" i="7" s="1"/>
  <c r="AG375" i="6"/>
  <c r="AG135" i="6"/>
  <c r="AF135" i="6"/>
  <c r="I135" i="6" s="1"/>
  <c r="I135" i="7" s="1"/>
  <c r="AF246" i="6"/>
  <c r="I246" i="6" s="1"/>
  <c r="I246" i="7" s="1"/>
  <c r="AF382" i="6"/>
  <c r="I382" i="6" s="1"/>
  <c r="I382" i="7" s="1"/>
  <c r="AG382" i="6"/>
  <c r="AG237" i="6"/>
  <c r="AG108" i="6"/>
  <c r="AF108" i="6"/>
  <c r="I108" i="6" s="1"/>
  <c r="I108" i="7" s="1"/>
  <c r="AG64" i="6"/>
  <c r="AF79" i="6"/>
  <c r="I79" i="6" s="1"/>
  <c r="I79" i="7" s="1"/>
  <c r="AF612" i="6"/>
  <c r="I612" i="6" s="1"/>
  <c r="I612" i="7" s="1"/>
  <c r="AG579" i="6"/>
  <c r="AF579" i="6"/>
  <c r="I579" i="6" s="1"/>
  <c r="I579" i="7" s="1"/>
  <c r="AF555" i="6"/>
  <c r="I555" i="6" s="1"/>
  <c r="I555" i="7" s="1"/>
  <c r="AF399" i="6"/>
  <c r="I399" i="6" s="1"/>
  <c r="I399" i="7" s="1"/>
  <c r="AG99" i="6"/>
  <c r="AF464" i="6"/>
  <c r="I464" i="6" s="1"/>
  <c r="I464" i="7" s="1"/>
  <c r="AG643" i="6"/>
  <c r="AF643" i="6"/>
  <c r="I643" i="6" s="1"/>
  <c r="I643" i="7" s="1"/>
  <c r="AG90" i="6"/>
  <c r="AF90" i="6"/>
  <c r="I90" i="6" s="1"/>
  <c r="I90" i="7" s="1"/>
  <c r="AF702" i="6"/>
  <c r="I702" i="6" s="1"/>
  <c r="I702" i="7" s="1"/>
  <c r="AG702" i="6"/>
  <c r="AG270" i="6"/>
  <c r="AF270" i="6"/>
  <c r="I270" i="6" s="1"/>
  <c r="I270" i="7" s="1"/>
  <c r="AF236" i="6"/>
  <c r="I236" i="6" s="1"/>
  <c r="I236" i="7" s="1"/>
  <c r="AF59" i="6"/>
  <c r="I59" i="6" s="1"/>
  <c r="I59" i="7" s="1"/>
  <c r="AF391" i="6"/>
  <c r="I391" i="6" s="1"/>
  <c r="I391" i="7" s="1"/>
  <c r="AG558" i="6"/>
  <c r="AF496" i="6"/>
  <c r="I496" i="6" s="1"/>
  <c r="I496" i="7" s="1"/>
  <c r="AF532" i="6"/>
  <c r="I532" i="6" s="1"/>
  <c r="I532" i="7" s="1"/>
  <c r="AG75" i="6"/>
  <c r="AG729" i="6"/>
  <c r="AF78" i="6"/>
  <c r="I78" i="6" s="1"/>
  <c r="I78" i="7" s="1"/>
  <c r="AF665" i="6"/>
  <c r="I665" i="6" s="1"/>
  <c r="I665" i="7" s="1"/>
  <c r="AG521" i="6"/>
  <c r="AF521" i="6"/>
  <c r="I521" i="6" s="1"/>
  <c r="I521" i="7" s="1"/>
  <c r="AG519" i="6"/>
  <c r="AF148" i="6"/>
  <c r="I148" i="6" s="1"/>
  <c r="I148" i="7" s="1"/>
  <c r="AG148" i="6"/>
  <c r="AG536" i="6"/>
  <c r="AF536" i="6"/>
  <c r="I536" i="6" s="1"/>
  <c r="I536" i="7" s="1"/>
  <c r="AG466" i="6"/>
  <c r="AF325" i="6"/>
  <c r="I325" i="6" s="1"/>
  <c r="I325" i="7" s="1"/>
  <c r="AF366" i="6"/>
  <c r="I366" i="6" s="1"/>
  <c r="I366" i="7" s="1"/>
  <c r="AG391" i="6"/>
  <c r="AG85" i="6"/>
  <c r="AG211" i="6"/>
  <c r="AF196" i="6"/>
  <c r="I196" i="6" s="1"/>
  <c r="I196" i="7" s="1"/>
  <c r="AG465" i="6"/>
  <c r="AG28" i="6"/>
  <c r="AF642" i="6"/>
  <c r="I642" i="6" s="1"/>
  <c r="I642" i="7" s="1"/>
  <c r="AG642" i="6"/>
  <c r="AG221" i="6"/>
  <c r="AF118" i="6"/>
  <c r="I118" i="6" s="1"/>
  <c r="I118" i="7" s="1"/>
  <c r="AG118" i="6"/>
  <c r="AF50" i="6"/>
  <c r="I50" i="6" s="1"/>
  <c r="I50" i="7" s="1"/>
  <c r="AG50" i="6"/>
  <c r="AG249" i="6"/>
  <c r="AF397" i="6"/>
  <c r="I397" i="6" s="1"/>
  <c r="I397" i="7" s="1"/>
  <c r="AG366" i="6"/>
  <c r="AF550" i="6"/>
  <c r="I550" i="6" s="1"/>
  <c r="I550" i="7" s="1"/>
  <c r="AG123" i="6"/>
  <c r="AF466" i="6"/>
  <c r="I466" i="6" s="1"/>
  <c r="I466" i="7" s="1"/>
  <c r="AG57" i="6"/>
  <c r="AG502" i="6"/>
  <c r="AF219" i="6"/>
  <c r="I219" i="6" s="1"/>
  <c r="I219" i="7" s="1"/>
  <c r="AG403" i="6"/>
  <c r="AF694" i="6"/>
  <c r="I694" i="6" s="1"/>
  <c r="I694" i="7" s="1"/>
  <c r="AG566" i="6"/>
  <c r="AG588" i="6"/>
  <c r="AG335" i="6"/>
  <c r="AF467" i="6"/>
  <c r="I467" i="6" s="1"/>
  <c r="I467" i="7" s="1"/>
  <c r="AG110" i="6"/>
  <c r="AF158" i="6"/>
  <c r="I158" i="6" s="1"/>
  <c r="I158" i="7" s="1"/>
  <c r="AF689" i="6"/>
  <c r="I689" i="6" s="1"/>
  <c r="I689" i="7" s="1"/>
  <c r="AF267" i="6"/>
  <c r="I267" i="6" s="1"/>
  <c r="I267" i="7" s="1"/>
  <c r="AF703" i="6"/>
  <c r="I703" i="6" s="1"/>
  <c r="I703" i="7" s="1"/>
  <c r="AG155" i="6"/>
  <c r="AG102" i="6"/>
  <c r="AF193" i="6"/>
  <c r="I193" i="6" s="1"/>
  <c r="I193" i="7" s="1"/>
  <c r="AG585" i="6"/>
  <c r="AF585" i="6"/>
  <c r="I585" i="6" s="1"/>
  <c r="I585" i="7" s="1"/>
  <c r="AF547" i="6"/>
  <c r="I547" i="6" s="1"/>
  <c r="I547" i="7" s="1"/>
  <c r="AF115" i="6"/>
  <c r="I115" i="6" s="1"/>
  <c r="I115" i="7" s="1"/>
  <c r="AG115" i="6"/>
  <c r="AG59" i="6"/>
  <c r="AF70" i="6"/>
  <c r="I70" i="6" s="1"/>
  <c r="I70" i="7" s="1"/>
  <c r="AG627" i="6"/>
  <c r="AF627" i="6"/>
  <c r="I627" i="6" s="1"/>
  <c r="I627" i="7" s="1"/>
  <c r="AG406" i="6"/>
  <c r="AF86" i="6"/>
  <c r="I86" i="6" s="1"/>
  <c r="I86" i="7" s="1"/>
  <c r="AG247" i="6"/>
  <c r="AF247" i="6"/>
  <c r="I247" i="6" s="1"/>
  <c r="I247" i="7" s="1"/>
  <c r="AF548" i="6"/>
  <c r="I548" i="6" s="1"/>
  <c r="I548" i="7" s="1"/>
  <c r="AG414" i="6"/>
  <c r="AF414" i="6"/>
  <c r="I414" i="6" s="1"/>
  <c r="I414" i="7" s="1"/>
  <c r="AG166" i="6"/>
  <c r="AF166" i="6"/>
  <c r="I166" i="6" s="1"/>
  <c r="I166" i="7" s="1"/>
  <c r="AF169" i="6"/>
  <c r="I169" i="6" s="1"/>
  <c r="I169" i="7" s="1"/>
  <c r="AF103" i="6"/>
  <c r="I103" i="6" s="1"/>
  <c r="I103" i="7" s="1"/>
  <c r="AF590" i="6"/>
  <c r="I590" i="6" s="1"/>
  <c r="I590" i="7" s="1"/>
  <c r="AF542" i="6"/>
  <c r="I542" i="6" s="1"/>
  <c r="I542" i="7" s="1"/>
  <c r="AG238" i="6"/>
  <c r="AF434" i="6"/>
  <c r="I434" i="6" s="1"/>
  <c r="I434" i="7" s="1"/>
  <c r="AF615" i="6"/>
  <c r="I615" i="6" s="1"/>
  <c r="I615" i="7" s="1"/>
  <c r="AG615" i="6"/>
  <c r="AF250" i="6"/>
  <c r="I250" i="6" s="1"/>
  <c r="I250" i="7" s="1"/>
  <c r="AG301" i="6"/>
  <c r="AG591" i="6"/>
  <c r="AF646" i="6"/>
  <c r="I646" i="6" s="1"/>
  <c r="I646" i="7" s="1"/>
  <c r="AG219" i="6"/>
  <c r="AF403" i="6"/>
  <c r="I403" i="6" s="1"/>
  <c r="I403" i="7" s="1"/>
  <c r="AG453" i="6"/>
  <c r="AG248" i="6"/>
  <c r="AG195" i="6"/>
  <c r="AF611" i="6"/>
  <c r="I611" i="6" s="1"/>
  <c r="I611" i="7" s="1"/>
  <c r="AG194" i="6"/>
  <c r="AF232" i="6"/>
  <c r="I232" i="6" s="1"/>
  <c r="I232" i="7" s="1"/>
  <c r="AG158" i="6"/>
  <c r="AG689" i="6"/>
  <c r="AG34" i="6"/>
  <c r="AF27" i="6"/>
  <c r="I27" i="6" s="1"/>
  <c r="I27" i="7" s="1"/>
  <c r="AG217" i="6"/>
  <c r="AF528" i="6"/>
  <c r="I528" i="6" s="1"/>
  <c r="I528" i="7" s="1"/>
  <c r="AG167" i="6"/>
  <c r="AF545" i="6"/>
  <c r="I545" i="6" s="1"/>
  <c r="I545" i="7" s="1"/>
  <c r="AG267" i="6"/>
  <c r="AF237" i="6"/>
  <c r="I237" i="6" s="1"/>
  <c r="I237" i="7" s="1"/>
  <c r="AG111" i="6"/>
  <c r="AF111" i="6"/>
  <c r="I111" i="6" s="1"/>
  <c r="I111" i="7" s="1"/>
  <c r="AG274" i="6"/>
  <c r="AF274" i="6"/>
  <c r="I274" i="6" s="1"/>
  <c r="I274" i="7" s="1"/>
  <c r="AF575" i="6"/>
  <c r="I575" i="6" s="1"/>
  <c r="I575" i="7" s="1"/>
  <c r="AF385" i="6"/>
  <c r="I385" i="6" s="1"/>
  <c r="I385" i="7" s="1"/>
  <c r="AG385" i="6"/>
  <c r="AF644" i="6"/>
  <c r="I644" i="6" s="1"/>
  <c r="I644" i="7" s="1"/>
  <c r="AF6" i="6"/>
  <c r="I6" i="6" s="1"/>
  <c r="I6" i="7" s="1"/>
  <c r="AF64" i="6"/>
  <c r="I64" i="6" s="1"/>
  <c r="I64" i="7" s="1"/>
  <c r="AG435" i="6"/>
  <c r="AF435" i="6"/>
  <c r="I435" i="6" s="1"/>
  <c r="I435" i="7" s="1"/>
  <c r="AF229" i="6"/>
  <c r="I229" i="6" s="1"/>
  <c r="I229" i="7" s="1"/>
  <c r="AG229" i="6"/>
  <c r="AG570" i="6"/>
  <c r="AF138" i="6"/>
  <c r="I138" i="6" s="1"/>
  <c r="I138" i="7" s="1"/>
  <c r="AG138" i="6"/>
  <c r="AG468" i="6"/>
  <c r="AF448" i="6"/>
  <c r="I448" i="6" s="1"/>
  <c r="I448" i="7" s="1"/>
  <c r="AG448" i="6"/>
  <c r="AF728" i="6"/>
  <c r="I728" i="6" s="1"/>
  <c r="I728" i="7" s="1"/>
  <c r="AG728" i="6"/>
  <c r="AF452" i="6"/>
  <c r="I452" i="6" s="1"/>
  <c r="I452" i="7" s="1"/>
  <c r="AG452" i="6"/>
  <c r="AF302" i="6"/>
  <c r="I302" i="6" s="1"/>
  <c r="I302" i="7" s="1"/>
  <c r="AF109" i="6"/>
  <c r="I109" i="6" s="1"/>
  <c r="I109" i="7" s="1"/>
  <c r="AG109" i="6"/>
  <c r="AF535" i="6"/>
  <c r="I535" i="6" s="1"/>
  <c r="I535" i="7" s="1"/>
  <c r="AG535" i="6"/>
  <c r="AF126" i="6"/>
  <c r="I126" i="6" s="1"/>
  <c r="I126" i="7" s="1"/>
  <c r="AG126" i="6"/>
  <c r="AG70" i="6"/>
  <c r="AG508" i="6"/>
  <c r="AF134" i="6"/>
  <c r="I134" i="6" s="1"/>
  <c r="I134" i="7" s="1"/>
  <c r="AG397" i="6"/>
  <c r="AG665" i="6"/>
  <c r="AF429" i="6"/>
  <c r="I429" i="6" s="1"/>
  <c r="I429" i="7" s="1"/>
  <c r="AG322" i="6"/>
  <c r="AG459" i="6"/>
  <c r="AF459" i="6"/>
  <c r="I459" i="6" s="1"/>
  <c r="I459" i="7" s="1"/>
  <c r="AF217" i="6"/>
  <c r="I217" i="6" s="1"/>
  <c r="I217" i="7" s="1"/>
  <c r="AF85" i="6"/>
  <c r="I85" i="6" s="1"/>
  <c r="I85" i="7" s="1"/>
  <c r="AF300" i="6"/>
  <c r="I300" i="6" s="1"/>
  <c r="I300" i="7" s="1"/>
  <c r="AF194" i="6"/>
  <c r="I194" i="6" s="1"/>
  <c r="I194" i="7" s="1"/>
  <c r="AG169" i="6"/>
  <c r="AG460" i="6"/>
  <c r="AG480" i="6"/>
  <c r="AF475" i="6"/>
  <c r="I475" i="6" s="1"/>
  <c r="I475" i="7" s="1"/>
  <c r="AG506" i="6"/>
  <c r="AG547" i="6"/>
  <c r="AG302" i="6"/>
  <c r="AF517" i="6"/>
  <c r="I517" i="6" s="1"/>
  <c r="I517" i="7" s="1"/>
  <c r="AF360" i="6"/>
  <c r="I360" i="6" s="1"/>
  <c r="I360" i="7" s="1"/>
  <c r="AF672" i="6"/>
  <c r="I672" i="6" s="1"/>
  <c r="I672" i="7" s="1"/>
  <c r="AG543" i="6"/>
  <c r="AF167" i="6"/>
  <c r="I167" i="6" s="1"/>
  <c r="I167" i="7" s="1"/>
  <c r="AF639" i="6"/>
  <c r="I639" i="6" s="1"/>
  <c r="I639" i="7" s="1"/>
  <c r="AF543" i="6"/>
  <c r="I543" i="6" s="1"/>
  <c r="I543" i="7" s="1"/>
  <c r="AF401" i="6"/>
  <c r="I401" i="6" s="1"/>
  <c r="I401" i="7" s="1"/>
  <c r="AG129" i="6"/>
  <c r="AF610" i="6"/>
  <c r="I610" i="6" s="1"/>
  <c r="I610" i="7" s="1"/>
  <c r="AF327" i="6"/>
  <c r="I327" i="6" s="1"/>
  <c r="I327" i="7" s="1"/>
  <c r="AG477" i="6"/>
  <c r="AF659" i="6"/>
  <c r="I659" i="6" s="1"/>
  <c r="I659" i="7" s="1"/>
  <c r="AF344" i="6"/>
  <c r="I344" i="6" s="1"/>
  <c r="I344" i="7" s="1"/>
  <c r="AF518" i="6"/>
  <c r="I518" i="6" s="1"/>
  <c r="I518" i="7" s="1"/>
  <c r="AG275" i="6"/>
  <c r="AF318" i="6"/>
  <c r="I318" i="6" s="1"/>
  <c r="I318" i="7" s="1"/>
  <c r="AF524" i="6"/>
  <c r="I524" i="6" s="1"/>
  <c r="I524" i="7" s="1"/>
  <c r="AG489" i="6"/>
  <c r="AG52" i="6"/>
  <c r="AG376" i="6"/>
  <c r="AF573" i="6"/>
  <c r="I573" i="6" s="1"/>
  <c r="I573" i="7" s="1"/>
  <c r="AG253" i="6"/>
  <c r="AF731" i="6"/>
  <c r="I731" i="6" s="1"/>
  <c r="I731" i="7" s="1"/>
  <c r="AF648" i="6"/>
  <c r="I648" i="6" s="1"/>
  <c r="I648" i="7" s="1"/>
  <c r="AG165" i="6"/>
  <c r="AG392" i="6"/>
  <c r="AG168" i="6"/>
  <c r="AG14" i="6"/>
  <c r="AG198" i="6"/>
  <c r="AF57" i="6"/>
  <c r="I57" i="6" s="1"/>
  <c r="I57" i="7" s="1"/>
  <c r="AG407" i="6"/>
  <c r="AG611" i="6"/>
  <c r="AF341" i="6"/>
  <c r="I341" i="6" s="1"/>
  <c r="I341" i="7" s="1"/>
  <c r="AF131" i="6"/>
  <c r="I131" i="6" s="1"/>
  <c r="I131" i="7" s="1"/>
  <c r="AF186" i="6"/>
  <c r="I186" i="6" s="1"/>
  <c r="I186" i="7" s="1"/>
  <c r="AG470" i="6"/>
  <c r="AF298" i="6"/>
  <c r="I298" i="6" s="1"/>
  <c r="I298" i="7" s="1"/>
  <c r="AF336" i="6"/>
  <c r="I336" i="6" s="1"/>
  <c r="I336" i="7" s="1"/>
  <c r="AG651" i="6"/>
  <c r="AF418" i="6"/>
  <c r="I418" i="6" s="1"/>
  <c r="I418" i="7" s="1"/>
  <c r="AG23" i="6"/>
  <c r="AG408" i="6"/>
  <c r="AG394" i="6"/>
  <c r="AG255" i="6"/>
  <c r="AG208" i="6"/>
  <c r="AF73" i="6"/>
  <c r="I73" i="6" s="1"/>
  <c r="I73" i="7" s="1"/>
  <c r="AG685" i="6"/>
  <c r="AG562" i="6"/>
  <c r="AF698" i="6"/>
  <c r="I698" i="6" s="1"/>
  <c r="I698" i="7" s="1"/>
  <c r="AF601" i="6"/>
  <c r="I601" i="6" s="1"/>
  <c r="I601" i="7" s="1"/>
  <c r="AG279" i="6"/>
  <c r="AG190" i="6"/>
  <c r="AF184" i="6"/>
  <c r="I184" i="6" s="1"/>
  <c r="I184" i="7" s="1"/>
  <c r="AF572" i="6"/>
  <c r="I572" i="6" s="1"/>
  <c r="I572" i="7" s="1"/>
  <c r="AG296" i="6"/>
  <c r="AF559" i="6"/>
  <c r="I559" i="6" s="1"/>
  <c r="I559" i="7" s="1"/>
  <c r="AF415" i="6"/>
  <c r="I415" i="6" s="1"/>
  <c r="I415" i="7" s="1"/>
  <c r="AF271" i="6"/>
  <c r="I271" i="6" s="1"/>
  <c r="I271" i="7" s="1"/>
  <c r="AG127" i="6"/>
  <c r="AG726" i="6"/>
  <c r="AF438" i="6"/>
  <c r="I438" i="6" s="1"/>
  <c r="I438" i="7" s="1"/>
  <c r="AF294" i="6"/>
  <c r="I294" i="6" s="1"/>
  <c r="I294" i="7" s="1"/>
  <c r="AG150" i="6"/>
  <c r="AG6" i="6"/>
  <c r="AF655" i="6"/>
  <c r="I655" i="6" s="1"/>
  <c r="I655" i="7" s="1"/>
  <c r="AG250" i="6"/>
  <c r="AF410" i="6"/>
  <c r="I410" i="6" s="1"/>
  <c r="I410" i="7" s="1"/>
  <c r="AF624" i="6"/>
  <c r="I624" i="6" s="1"/>
  <c r="I624" i="7" s="1"/>
  <c r="AF177" i="6"/>
  <c r="I177" i="6" s="1"/>
  <c r="I177" i="7" s="1"/>
  <c r="AG374" i="6"/>
  <c r="AF380" i="6"/>
  <c r="I380" i="6" s="1"/>
  <c r="I380" i="7" s="1"/>
  <c r="AF201" i="6"/>
  <c r="I201" i="6" s="1"/>
  <c r="I201" i="7" s="1"/>
  <c r="AG230" i="6"/>
  <c r="AG159" i="6"/>
  <c r="AG53" i="6"/>
  <c r="AF506" i="6"/>
  <c r="I506" i="6" s="1"/>
  <c r="I506" i="7" s="1"/>
  <c r="AF275" i="6"/>
  <c r="I275" i="6" s="1"/>
  <c r="I275" i="7" s="1"/>
  <c r="AF280" i="6"/>
  <c r="I280" i="6" s="1"/>
  <c r="I280" i="7" s="1"/>
  <c r="AG603" i="6"/>
  <c r="AG541" i="6"/>
  <c r="AG687" i="6"/>
  <c r="AF324" i="6"/>
  <c r="I324" i="6" s="1"/>
  <c r="I324" i="7" s="1"/>
  <c r="AF287" i="6"/>
  <c r="I287" i="6" s="1"/>
  <c r="I287" i="7" s="1"/>
  <c r="AG577" i="6"/>
  <c r="AG538" i="6"/>
  <c r="AF596" i="6"/>
  <c r="I596" i="6" s="1"/>
  <c r="I596" i="7" s="1"/>
  <c r="AG679" i="6"/>
  <c r="AF489" i="6"/>
  <c r="I489" i="6" s="1"/>
  <c r="I489" i="7" s="1"/>
  <c r="AG597" i="6"/>
  <c r="AF430" i="6"/>
  <c r="I430" i="6" s="1"/>
  <c r="I430" i="7" s="1"/>
  <c r="AF554" i="6"/>
  <c r="I554" i="6" s="1"/>
  <c r="I554" i="7" s="1"/>
  <c r="AF650" i="6"/>
  <c r="I650" i="6" s="1"/>
  <c r="I650" i="7" s="1"/>
  <c r="AG295" i="6"/>
  <c r="AF335" i="6"/>
  <c r="I335" i="6" s="1"/>
  <c r="I335" i="7" s="1"/>
  <c r="AF687" i="6"/>
  <c r="I687" i="6" s="1"/>
  <c r="I687" i="7" s="1"/>
  <c r="AF597" i="6"/>
  <c r="I597" i="6" s="1"/>
  <c r="I597" i="7" s="1"/>
  <c r="AG358" i="6"/>
  <c r="AF30" i="6"/>
  <c r="I30" i="6" s="1"/>
  <c r="I30" i="7" s="1"/>
  <c r="AF502" i="6"/>
  <c r="I502" i="6" s="1"/>
  <c r="I502" i="7" s="1"/>
  <c r="AF157" i="6"/>
  <c r="I157" i="6" s="1"/>
  <c r="I157" i="7" s="1"/>
  <c r="AF622" i="6"/>
  <c r="I622" i="6" s="1"/>
  <c r="I622" i="7" s="1"/>
  <c r="AG719" i="6"/>
  <c r="AF626" i="6"/>
  <c r="I626" i="6" s="1"/>
  <c r="I626" i="7" s="1"/>
  <c r="AG311" i="6"/>
  <c r="AF263" i="6"/>
  <c r="I263" i="6" s="1"/>
  <c r="I263" i="7" s="1"/>
  <c r="AG154" i="6"/>
  <c r="AF243" i="6"/>
  <c r="I243" i="6" s="1"/>
  <c r="I243" i="7" s="1"/>
  <c r="AF560" i="6"/>
  <c r="I560" i="6" s="1"/>
  <c r="I560" i="7" s="1"/>
  <c r="AG272" i="6"/>
  <c r="AG259" i="6"/>
  <c r="AG714" i="6"/>
  <c r="AF426" i="6"/>
  <c r="I426" i="6" s="1"/>
  <c r="I426" i="7" s="1"/>
  <c r="AG282" i="6"/>
  <c r="AG548" i="6"/>
  <c r="AG260" i="6"/>
  <c r="AF123" i="6"/>
  <c r="I123" i="6" s="1"/>
  <c r="I123" i="7" s="1"/>
  <c r="AF423" i="6"/>
  <c r="I423" i="6" s="1"/>
  <c r="I423" i="7" s="1"/>
  <c r="AF705" i="6"/>
  <c r="I705" i="6" s="1"/>
  <c r="I705" i="7" s="1"/>
  <c r="AF530" i="6"/>
  <c r="I530" i="6" s="1"/>
  <c r="I530" i="7" s="1"/>
  <c r="AF392" i="6"/>
  <c r="I392" i="6" s="1"/>
  <c r="I392" i="7" s="1"/>
  <c r="AF669" i="6"/>
  <c r="I669" i="6" s="1"/>
  <c r="I669" i="7" s="1"/>
  <c r="AF588" i="6"/>
  <c r="I588" i="6" s="1"/>
  <c r="I588" i="7" s="1"/>
  <c r="AG371" i="6"/>
  <c r="AF663" i="6"/>
  <c r="I663" i="6" s="1"/>
  <c r="I663" i="7" s="1"/>
  <c r="AF583" i="6"/>
  <c r="I583" i="6" s="1"/>
  <c r="I583" i="7" s="1"/>
  <c r="AF595" i="6"/>
  <c r="I595" i="6" s="1"/>
  <c r="I595" i="7" s="1"/>
  <c r="AG304" i="6"/>
  <c r="AG49" i="6"/>
  <c r="AG664" i="6"/>
  <c r="AG420" i="6"/>
  <c r="AG308" i="6"/>
  <c r="AF490" i="6"/>
  <c r="I490" i="6" s="1"/>
  <c r="I490" i="7" s="1"/>
  <c r="AF411" i="6"/>
  <c r="I411" i="6" s="1"/>
  <c r="I411" i="7" s="1"/>
  <c r="AG9" i="6"/>
  <c r="AG201" i="6"/>
  <c r="AG621" i="6"/>
  <c r="AG436" i="6"/>
  <c r="AF673" i="6"/>
  <c r="I673" i="6" s="1"/>
  <c r="I673" i="7" s="1"/>
  <c r="AF451" i="6"/>
  <c r="I451" i="6" s="1"/>
  <c r="I451" i="7" s="1"/>
  <c r="AG61" i="6"/>
  <c r="AG63" i="6"/>
  <c r="AF519" i="6"/>
  <c r="I519" i="6" s="1"/>
  <c r="I519" i="7" s="1"/>
  <c r="AG418" i="6"/>
  <c r="AG285" i="6"/>
  <c r="AF394" i="6"/>
  <c r="I394" i="6" s="1"/>
  <c r="I394" i="7" s="1"/>
  <c r="AG646" i="6"/>
  <c r="AG87" i="6"/>
  <c r="AF255" i="6"/>
  <c r="I255" i="6" s="1"/>
  <c r="I255" i="7" s="1"/>
  <c r="AG495" i="6"/>
  <c r="AG616" i="6"/>
  <c r="AG84" i="6"/>
  <c r="AG73" i="6"/>
  <c r="AG496" i="6"/>
  <c r="AG162" i="6"/>
  <c r="AF127" i="6"/>
  <c r="I127" i="6" s="1"/>
  <c r="I127" i="7" s="1"/>
  <c r="AG336" i="6"/>
  <c r="AF180" i="6"/>
  <c r="I180" i="6" s="1"/>
  <c r="I180" i="7" s="1"/>
  <c r="AG239" i="6"/>
  <c r="AG572" i="6"/>
  <c r="AG161" i="6"/>
  <c r="AG683" i="6"/>
  <c r="AF264" i="6"/>
  <c r="I264" i="6" s="1"/>
  <c r="I264" i="7" s="1"/>
  <c r="AF346" i="6"/>
  <c r="I346" i="6" s="1"/>
  <c r="I346" i="7" s="1"/>
  <c r="AG622" i="6"/>
  <c r="AF577" i="6"/>
  <c r="I577" i="6" s="1"/>
  <c r="I577" i="7" s="1"/>
  <c r="AG686" i="6"/>
  <c r="AG315" i="6"/>
  <c r="AF178" i="6"/>
  <c r="I178" i="6" s="1"/>
  <c r="I178" i="7" s="1"/>
  <c r="AF679" i="6"/>
  <c r="I679" i="6" s="1"/>
  <c r="I679" i="7" s="1"/>
  <c r="AF634" i="6"/>
  <c r="I634" i="6" s="1"/>
  <c r="I634" i="7" s="1"/>
  <c r="AF719" i="6"/>
  <c r="I719" i="6" s="1"/>
  <c r="I719" i="7" s="1"/>
  <c r="AF637" i="6"/>
  <c r="I637" i="6" s="1"/>
  <c r="I637" i="7" s="1"/>
  <c r="AF605" i="6"/>
  <c r="I605" i="6" s="1"/>
  <c r="I605" i="7" s="1"/>
  <c r="AG634" i="6"/>
  <c r="AF215" i="6"/>
  <c r="I215" i="6" s="1"/>
  <c r="I215" i="7" s="1"/>
  <c r="AF226" i="6"/>
  <c r="I226" i="6" s="1"/>
  <c r="I226" i="7" s="1"/>
  <c r="AF445" i="6"/>
  <c r="I445" i="6" s="1"/>
  <c r="I445" i="7" s="1"/>
  <c r="AG180" i="6"/>
  <c r="AG215" i="6"/>
  <c r="AF296" i="6"/>
  <c r="I296" i="6" s="1"/>
  <c r="I296" i="7" s="1"/>
  <c r="AF671" i="6"/>
  <c r="I671" i="6" s="1"/>
  <c r="I671" i="7" s="1"/>
  <c r="AG441" i="6"/>
  <c r="AF322" i="6"/>
  <c r="I322" i="6" s="1"/>
  <c r="I322" i="7" s="1"/>
  <c r="AF633" i="6"/>
  <c r="I633" i="6" s="1"/>
  <c r="I633" i="7" s="1"/>
  <c r="AF239" i="6"/>
  <c r="I239" i="6" s="1"/>
  <c r="I239" i="7" s="1"/>
  <c r="AF161" i="6"/>
  <c r="I161" i="6" s="1"/>
  <c r="I161" i="7" s="1"/>
  <c r="AG39" i="6"/>
  <c r="AF308" i="6"/>
  <c r="I308" i="6" s="1"/>
  <c r="I308" i="7" s="1"/>
  <c r="AF404" i="6"/>
  <c r="I404" i="6" s="1"/>
  <c r="I404" i="7" s="1"/>
  <c r="AG22" i="6"/>
  <c r="AG83" i="6"/>
  <c r="AG303" i="6"/>
  <c r="AG386" i="6"/>
  <c r="AG604" i="6"/>
  <c r="AG648" i="6"/>
  <c r="AG624" i="6"/>
  <c r="AG222" i="6"/>
  <c r="AF594" i="6"/>
  <c r="I594" i="6" s="1"/>
  <c r="I594" i="7" s="1"/>
  <c r="AG559" i="6"/>
  <c r="AG421" i="6"/>
  <c r="AF370" i="6"/>
  <c r="I370" i="6" s="1"/>
  <c r="I370" i="7" s="1"/>
  <c r="AG189" i="6"/>
  <c r="AG633" i="6"/>
  <c r="AG560" i="6"/>
  <c r="AF492" i="6"/>
  <c r="I492" i="6" s="1"/>
  <c r="I492" i="7" s="1"/>
  <c r="AG140" i="6"/>
  <c r="AG173" i="6"/>
  <c r="AF154" i="6"/>
  <c r="I154" i="6" s="1"/>
  <c r="I154" i="7" s="1"/>
  <c r="AF320" i="6"/>
  <c r="I320" i="6" s="1"/>
  <c r="I320" i="7" s="1"/>
  <c r="AF311" i="6"/>
  <c r="I311" i="6" s="1"/>
  <c r="I311" i="7" s="1"/>
  <c r="AF420" i="6"/>
  <c r="I420" i="6" s="1"/>
  <c r="I420" i="7" s="1"/>
  <c r="AF303" i="6"/>
  <c r="I303" i="6" s="1"/>
  <c r="I303" i="7" s="1"/>
  <c r="AG449" i="6"/>
  <c r="AF491" i="6"/>
  <c r="I491" i="6" s="1"/>
  <c r="I491" i="7" s="1"/>
  <c r="AF727" i="6"/>
  <c r="I727" i="6" s="1"/>
  <c r="I727" i="7" s="1"/>
  <c r="AG124" i="6"/>
  <c r="AF206" i="6"/>
  <c r="I206" i="6" s="1"/>
  <c r="I206" i="7" s="1"/>
  <c r="AF317" i="6"/>
  <c r="I317" i="6" s="1"/>
  <c r="I317" i="7" s="1"/>
  <c r="AG582" i="6"/>
  <c r="AF279" i="6"/>
  <c r="I279" i="6" s="1"/>
  <c r="I279" i="7" s="1"/>
  <c r="AF616" i="6"/>
  <c r="I616" i="6" s="1"/>
  <c r="I616" i="7" s="1"/>
  <c r="AF326" i="6"/>
  <c r="I326" i="6" s="1"/>
  <c r="I326" i="7" s="1"/>
  <c r="AG139" i="6"/>
  <c r="AF509" i="6"/>
  <c r="I509" i="6" s="1"/>
  <c r="I509" i="7" s="1"/>
  <c r="AG632" i="6"/>
  <c r="AG8" i="6"/>
  <c r="AG727" i="6"/>
  <c r="AF664" i="6"/>
  <c r="I664" i="6" s="1"/>
  <c r="I664" i="7" s="1"/>
  <c r="AF386" i="6"/>
  <c r="I386" i="6" s="1"/>
  <c r="I386" i="7" s="1"/>
  <c r="AF222" i="6"/>
  <c r="I222" i="6" s="1"/>
  <c r="I222" i="7" s="1"/>
  <c r="AF632" i="6"/>
  <c r="I632" i="6" s="1"/>
  <c r="I632" i="7" s="1"/>
  <c r="AG593" i="6"/>
  <c r="AF208" i="6"/>
  <c r="I208" i="6" s="1"/>
  <c r="I208" i="7" s="1"/>
  <c r="AF685" i="6"/>
  <c r="I685" i="6" s="1"/>
  <c r="I685" i="7" s="1"/>
  <c r="AG13" i="6"/>
  <c r="AG351" i="6"/>
  <c r="AG432" i="6"/>
  <c r="AF282" i="6"/>
  <c r="I282" i="6" s="1"/>
  <c r="I282" i="7" s="1"/>
  <c r="AF376" i="6"/>
  <c r="I376" i="6" s="1"/>
  <c r="I376" i="7" s="1"/>
  <c r="AG306" i="6"/>
  <c r="AG20" i="6"/>
  <c r="AF8" i="6"/>
  <c r="I8" i="6" s="1"/>
  <c r="I8" i="7" s="1"/>
  <c r="AF203" i="6"/>
  <c r="I203" i="6" s="1"/>
  <c r="I203" i="7" s="1"/>
  <c r="AG410" i="6"/>
  <c r="AG299" i="6"/>
  <c r="AF582" i="6"/>
  <c r="I582" i="6" s="1"/>
  <c r="I582" i="7" s="1"/>
  <c r="AG94" i="6"/>
  <c r="AG339" i="6"/>
  <c r="AF688" i="6"/>
  <c r="I688" i="6" s="1"/>
  <c r="I688" i="7" s="1"/>
  <c r="AF299" i="6"/>
  <c r="I299" i="6" s="1"/>
  <c r="I299" i="7" s="1"/>
  <c r="AF450" i="6"/>
  <c r="I450" i="6" s="1"/>
  <c r="I450" i="7" s="1"/>
  <c r="AG490" i="6"/>
  <c r="AH490" i="6" s="1"/>
  <c r="AF94" i="6"/>
  <c r="I94" i="6" s="1"/>
  <c r="I94" i="7" s="1"/>
  <c r="AF251" i="6"/>
  <c r="I251" i="6" s="1"/>
  <c r="I251" i="7" s="1"/>
  <c r="AG411" i="6"/>
  <c r="AG184" i="6"/>
  <c r="AF18" i="6"/>
  <c r="I18" i="6" s="1"/>
  <c r="I18" i="7" s="1"/>
  <c r="AG294" i="6"/>
  <c r="AF654" i="6"/>
  <c r="I654" i="6" s="1"/>
  <c r="I654" i="7" s="1"/>
  <c r="AG655" i="6"/>
  <c r="AG60" i="6"/>
  <c r="AG400" i="6"/>
  <c r="AG450" i="6"/>
  <c r="AG395" i="6"/>
  <c r="AF142" i="6"/>
  <c r="I142" i="6" s="1"/>
  <c r="I142" i="7" s="1"/>
  <c r="AG601" i="6"/>
  <c r="AG491" i="6"/>
  <c r="AG675" i="6"/>
  <c r="AF400" i="6"/>
  <c r="I400" i="6" s="1"/>
  <c r="I400" i="7" s="1"/>
  <c r="AG142" i="6"/>
  <c r="AF339" i="6"/>
  <c r="I339" i="6" s="1"/>
  <c r="I339" i="7" s="1"/>
  <c r="AF13" i="6"/>
  <c r="I13" i="6" s="1"/>
  <c r="I13" i="7" s="1"/>
  <c r="AF52" i="6"/>
  <c r="I52" i="6" s="1"/>
  <c r="I52" i="7" s="1"/>
  <c r="AG688" i="6"/>
  <c r="AG271" i="6"/>
  <c r="AG434" i="6"/>
  <c r="AG251" i="6"/>
  <c r="AF651" i="6"/>
  <c r="I651" i="6" s="1"/>
  <c r="I651" i="7" s="1"/>
  <c r="AG225" i="6"/>
  <c r="AG264" i="6"/>
  <c r="AF292" i="6"/>
  <c r="I292" i="6" s="1"/>
  <c r="I292" i="7" s="1"/>
  <c r="AF253" i="6"/>
  <c r="I253" i="6" s="1"/>
  <c r="I253" i="7" s="1"/>
  <c r="AG734" i="6"/>
  <c r="AG18" i="6"/>
  <c r="AG654" i="6"/>
  <c r="AF686" i="6"/>
  <c r="I686" i="6" s="1"/>
  <c r="I686" i="7" s="1"/>
  <c r="AF60" i="6"/>
  <c r="I60" i="6" s="1"/>
  <c r="I60" i="7" s="1"/>
  <c r="AG429" i="6"/>
  <c r="AF449" i="6"/>
  <c r="I449" i="6" s="1"/>
  <c r="I449" i="7" s="1"/>
  <c r="AF17" i="6"/>
  <c r="I17" i="6" s="1"/>
  <c r="I17" i="7" s="1"/>
  <c r="AF619" i="6"/>
  <c r="I619" i="6" s="1"/>
  <c r="I619" i="7" s="1"/>
  <c r="AF20" i="6"/>
  <c r="I20" i="6" s="1"/>
  <c r="I20" i="7" s="1"/>
  <c r="AG731" i="6"/>
  <c r="AF625" i="6"/>
  <c r="I625" i="6" s="1"/>
  <c r="I625" i="7" s="1"/>
  <c r="AF351" i="6"/>
  <c r="I351" i="6" s="1"/>
  <c r="I351" i="7" s="1"/>
  <c r="AG287" i="6"/>
  <c r="AG292" i="6"/>
  <c r="AG520" i="6"/>
  <c r="AG581" i="6"/>
  <c r="AF453" i="6"/>
  <c r="I453" i="6" s="1"/>
  <c r="I453" i="7" s="1"/>
  <c r="AF305" i="6"/>
  <c r="I305" i="6" s="1"/>
  <c r="I305" i="7" s="1"/>
  <c r="AG590" i="6"/>
  <c r="AG283" i="6"/>
  <c r="AG471" i="6"/>
  <c r="AF471" i="6"/>
  <c r="I471" i="6" s="1"/>
  <c r="I471" i="7" s="1"/>
  <c r="AF289" i="6"/>
  <c r="I289" i="6" s="1"/>
  <c r="I289" i="7" s="1"/>
  <c r="AG484" i="6"/>
  <c r="AF484" i="6"/>
  <c r="I484" i="6" s="1"/>
  <c r="I484" i="7" s="1"/>
  <c r="AF670" i="6"/>
  <c r="I670" i="6" s="1"/>
  <c r="I670" i="7" s="1"/>
  <c r="AG670" i="6"/>
  <c r="AF361" i="6"/>
  <c r="I361" i="6" s="1"/>
  <c r="I361" i="7" s="1"/>
  <c r="AG526" i="6"/>
  <c r="AF74" i="6"/>
  <c r="I74" i="6" s="1"/>
  <c r="I74" i="7" s="1"/>
  <c r="AG74" i="6"/>
  <c r="AF369" i="6"/>
  <c r="I369" i="6" s="1"/>
  <c r="I369" i="7" s="1"/>
  <c r="AF171" i="6"/>
  <c r="I171" i="6" s="1"/>
  <c r="I171" i="7" s="1"/>
  <c r="AF512" i="6"/>
  <c r="I512" i="6" s="1"/>
  <c r="I512" i="7" s="1"/>
  <c r="AG512" i="6"/>
  <c r="AG691" i="6"/>
  <c r="AF691" i="6"/>
  <c r="I691" i="6" s="1"/>
  <c r="I691" i="7" s="1"/>
  <c r="AG523" i="6"/>
  <c r="AF91" i="6"/>
  <c r="I91" i="6" s="1"/>
  <c r="I91" i="7" s="1"/>
  <c r="AF413" i="6"/>
  <c r="I413" i="6" s="1"/>
  <c r="I413" i="7" s="1"/>
  <c r="AG413" i="6"/>
  <c r="AF125" i="6"/>
  <c r="I125" i="6" s="1"/>
  <c r="I125" i="7" s="1"/>
  <c r="AG125" i="6"/>
  <c r="AF62" i="6"/>
  <c r="I62" i="6" s="1"/>
  <c r="I62" i="7" s="1"/>
  <c r="AG323" i="6"/>
  <c r="AF266" i="6"/>
  <c r="I266" i="6" s="1"/>
  <c r="I266" i="7" s="1"/>
  <c r="AG266" i="6"/>
  <c r="AF192" i="6"/>
  <c r="I192" i="6" s="1"/>
  <c r="I192" i="7" s="1"/>
  <c r="AF381" i="6"/>
  <c r="I381" i="6" s="1"/>
  <c r="I381" i="7" s="1"/>
  <c r="AG381" i="6"/>
  <c r="AF69" i="6"/>
  <c r="I69" i="6" s="1"/>
  <c r="I69" i="7" s="1"/>
  <c r="AF700" i="6"/>
  <c r="I700" i="6" s="1"/>
  <c r="I700" i="7" s="1"/>
  <c r="AF503" i="6"/>
  <c r="I503" i="6" s="1"/>
  <c r="I503" i="7" s="1"/>
  <c r="AG200" i="6"/>
  <c r="AF200" i="6"/>
  <c r="I200" i="6" s="1"/>
  <c r="I200" i="7" s="1"/>
  <c r="AG511" i="6"/>
  <c r="AF511" i="6"/>
  <c r="I511" i="6" s="1"/>
  <c r="I511" i="7" s="1"/>
  <c r="AF367" i="6"/>
  <c r="I367" i="6" s="1"/>
  <c r="I367" i="7" s="1"/>
  <c r="AG367" i="6"/>
  <c r="AG393" i="6"/>
  <c r="AF155" i="6"/>
  <c r="I155" i="6" s="1"/>
  <c r="I155" i="7" s="1"/>
  <c r="AF674" i="6"/>
  <c r="I674" i="6" s="1"/>
  <c r="I674" i="7" s="1"/>
  <c r="AG79" i="6"/>
  <c r="AF701" i="6"/>
  <c r="I701" i="6" s="1"/>
  <c r="I701" i="7" s="1"/>
  <c r="AF269" i="6"/>
  <c r="I269" i="6" s="1"/>
  <c r="I269" i="7" s="1"/>
  <c r="AF704" i="6"/>
  <c r="I704" i="6" s="1"/>
  <c r="I704" i="7" s="1"/>
  <c r="AG704" i="6"/>
  <c r="AG290" i="6"/>
  <c r="AF290" i="6"/>
  <c r="I290" i="6" s="1"/>
  <c r="I290" i="7" s="1"/>
  <c r="AG539" i="6"/>
  <c r="AF539" i="6"/>
  <c r="I539" i="6" s="1"/>
  <c r="I539" i="7" s="1"/>
  <c r="AG216" i="6"/>
  <c r="AF216" i="6"/>
  <c r="I216" i="6" s="1"/>
  <c r="I216" i="7" s="1"/>
  <c r="AG540" i="6"/>
  <c r="AG718" i="6"/>
  <c r="AF718" i="6"/>
  <c r="I718" i="6" s="1"/>
  <c r="I718" i="7" s="1"/>
  <c r="AF321" i="6"/>
  <c r="I321" i="6" s="1"/>
  <c r="I321" i="7" s="1"/>
  <c r="AG321" i="6"/>
  <c r="AF182" i="6"/>
  <c r="I182" i="6" s="1"/>
  <c r="I182" i="7" s="1"/>
  <c r="AG182" i="6"/>
  <c r="AF24" i="6"/>
  <c r="I24" i="6" s="1"/>
  <c r="I24" i="7" s="1"/>
  <c r="AF531" i="6"/>
  <c r="I531" i="6" s="1"/>
  <c r="I531" i="7" s="1"/>
  <c r="AG531" i="6"/>
  <c r="AF549" i="6"/>
  <c r="I549" i="6" s="1"/>
  <c r="I549" i="7" s="1"/>
  <c r="AG549" i="6"/>
  <c r="AG333" i="6"/>
  <c r="AF333" i="6"/>
  <c r="I333" i="6" s="1"/>
  <c r="I333" i="7" s="1"/>
  <c r="AG119" i="6"/>
  <c r="AF119" i="6"/>
  <c r="I119" i="6" s="1"/>
  <c r="I119" i="7" s="1"/>
  <c r="AF312" i="6"/>
  <c r="I312" i="6" s="1"/>
  <c r="I312" i="7" s="1"/>
  <c r="AG312" i="6"/>
  <c r="AG176" i="6"/>
  <c r="AF176" i="6"/>
  <c r="I176" i="6" s="1"/>
  <c r="I176" i="7" s="1"/>
  <c r="AF499" i="6"/>
  <c r="I499" i="6" s="1"/>
  <c r="I499" i="7" s="1"/>
  <c r="AG499" i="6"/>
  <c r="AG666" i="6"/>
  <c r="AF666" i="6"/>
  <c r="I666" i="6" s="1"/>
  <c r="I666" i="7" s="1"/>
  <c r="AF378" i="6"/>
  <c r="I378" i="6" s="1"/>
  <c r="I378" i="7" s="1"/>
  <c r="AG164" i="6"/>
  <c r="AF164" i="6"/>
  <c r="I164" i="6" s="1"/>
  <c r="I164" i="7" s="1"/>
  <c r="AF393" i="6"/>
  <c r="I393" i="6" s="1"/>
  <c r="I393" i="7" s="1"/>
  <c r="AF526" i="6"/>
  <c r="I526" i="6" s="1"/>
  <c r="I526" i="7" s="1"/>
  <c r="AG442" i="6"/>
  <c r="AG88" i="6"/>
  <c r="AG234" i="6"/>
  <c r="AG265" i="6"/>
  <c r="AF191" i="6"/>
  <c r="I191" i="6" s="1"/>
  <c r="I191" i="7" s="1"/>
  <c r="AG113" i="6"/>
  <c r="AG701" i="6"/>
  <c r="AF244" i="6"/>
  <c r="I244" i="6" s="1"/>
  <c r="I244" i="7" s="1"/>
  <c r="AG244" i="6"/>
  <c r="AF373" i="6"/>
  <c r="I373" i="6" s="1"/>
  <c r="I373" i="7" s="1"/>
  <c r="AG373" i="6"/>
  <c r="AF455" i="6"/>
  <c r="I455" i="6" s="1"/>
  <c r="I455" i="7" s="1"/>
  <c r="AF515" i="6"/>
  <c r="I515" i="6" s="1"/>
  <c r="I515" i="7" s="1"/>
  <c r="AG76" i="6"/>
  <c r="AF76" i="6"/>
  <c r="I76" i="6" s="1"/>
  <c r="I76" i="7" s="1"/>
  <c r="AF440" i="6"/>
  <c r="I440" i="6" s="1"/>
  <c r="I440" i="7" s="1"/>
  <c r="AG440" i="6"/>
  <c r="AG343" i="6"/>
  <c r="AG428" i="6"/>
  <c r="AF213" i="6"/>
  <c r="I213" i="6" s="1"/>
  <c r="I213" i="7" s="1"/>
  <c r="AG171" i="6"/>
  <c r="AF88" i="6"/>
  <c r="I88" i="6" s="1"/>
  <c r="I88" i="7" s="1"/>
  <c r="AG192" i="6"/>
  <c r="AF540" i="6"/>
  <c r="I540" i="6" s="1"/>
  <c r="I540" i="7" s="1"/>
  <c r="AF234" i="6"/>
  <c r="I234" i="6" s="1"/>
  <c r="I234" i="7" s="1"/>
  <c r="AG348" i="6"/>
  <c r="AF508" i="6"/>
  <c r="I508" i="6" s="1"/>
  <c r="I508" i="7" s="1"/>
  <c r="AG532" i="6"/>
  <c r="AF609" i="6"/>
  <c r="I609" i="6" s="1"/>
  <c r="I609" i="7" s="1"/>
  <c r="AG542" i="6"/>
  <c r="AG328" i="6"/>
  <c r="AG676" i="6"/>
  <c r="AF505" i="6"/>
  <c r="I505" i="6" s="1"/>
  <c r="I505" i="7" s="1"/>
  <c r="AG505" i="6"/>
  <c r="AG574" i="6"/>
  <c r="AF574" i="6"/>
  <c r="I574" i="6" s="1"/>
  <c r="I574" i="7" s="1"/>
  <c r="AG145" i="6"/>
  <c r="AF723" i="6"/>
  <c r="I723" i="6" s="1"/>
  <c r="I723" i="7" s="1"/>
  <c r="AF587" i="6"/>
  <c r="I587" i="6" s="1"/>
  <c r="I587" i="7" s="1"/>
  <c r="AG587" i="6"/>
  <c r="AG483" i="6"/>
  <c r="AF483" i="6"/>
  <c r="I483" i="6" s="1"/>
  <c r="I483" i="7" s="1"/>
  <c r="AF479" i="6"/>
  <c r="I479" i="6" s="1"/>
  <c r="I479" i="7" s="1"/>
  <c r="AG479" i="6"/>
  <c r="AF334" i="6"/>
  <c r="I334" i="6" s="1"/>
  <c r="I334" i="7" s="1"/>
  <c r="AG334" i="6"/>
  <c r="AF513" i="6"/>
  <c r="I513" i="6" s="1"/>
  <c r="I513" i="7" s="1"/>
  <c r="AF81" i="6"/>
  <c r="I81" i="6" s="1"/>
  <c r="I81" i="7" s="1"/>
  <c r="AG47" i="6"/>
  <c r="AF695" i="6"/>
  <c r="I695" i="6" s="1"/>
  <c r="I695" i="7" s="1"/>
  <c r="AF89" i="6"/>
  <c r="I89" i="6" s="1"/>
  <c r="I89" i="7" s="1"/>
  <c r="AG172" i="6"/>
  <c r="AG556" i="6"/>
  <c r="AF122" i="6"/>
  <c r="I122" i="6" s="1"/>
  <c r="I122" i="7" s="1"/>
  <c r="AG370" i="6"/>
  <c r="AF140" i="6"/>
  <c r="I140" i="6" s="1"/>
  <c r="I140" i="7" s="1"/>
  <c r="AG128" i="6"/>
  <c r="AF202" i="6"/>
  <c r="I202" i="6" s="1"/>
  <c r="I202" i="7" s="1"/>
  <c r="AG454" i="6"/>
  <c r="AF454" i="6"/>
  <c r="I454" i="6" s="1"/>
  <c r="I454" i="7" s="1"/>
  <c r="AF636" i="6"/>
  <c r="I636" i="6" s="1"/>
  <c r="I636" i="7" s="1"/>
  <c r="AF443" i="6"/>
  <c r="I443" i="6" s="1"/>
  <c r="I443" i="7" s="1"/>
  <c r="AG443" i="6"/>
  <c r="AG350" i="6"/>
  <c r="AF350" i="6"/>
  <c r="I350" i="6" s="1"/>
  <c r="I350" i="7" s="1"/>
  <c r="AF319" i="6"/>
  <c r="I319" i="6" s="1"/>
  <c r="I319" i="7" s="1"/>
  <c r="AG319" i="6"/>
  <c r="AG175" i="6"/>
  <c r="AF175" i="6"/>
  <c r="I175" i="6" s="1"/>
  <c r="I175" i="7" s="1"/>
  <c r="AF31" i="6"/>
  <c r="I31" i="6" s="1"/>
  <c r="I31" i="7" s="1"/>
  <c r="AG31" i="6"/>
  <c r="AG630" i="6"/>
  <c r="AF630" i="6"/>
  <c r="I630" i="6" s="1"/>
  <c r="I630" i="7" s="1"/>
  <c r="AF486" i="6"/>
  <c r="I486" i="6" s="1"/>
  <c r="I486" i="7" s="1"/>
  <c r="AG486" i="6"/>
  <c r="AG65" i="6"/>
  <c r="AG89" i="6"/>
  <c r="AF130" i="6"/>
  <c r="I130" i="6" s="1"/>
  <c r="I130" i="7" s="1"/>
  <c r="AF711" i="6"/>
  <c r="I711" i="6" s="1"/>
  <c r="I711" i="7" s="1"/>
  <c r="AG361" i="6"/>
  <c r="AF374" i="6"/>
  <c r="I374" i="6" s="1"/>
  <c r="I374" i="7" s="1"/>
  <c r="AG132" i="6"/>
  <c r="AG66" i="6"/>
  <c r="AF510" i="6"/>
  <c r="I510" i="6" s="1"/>
  <c r="I510" i="7" s="1"/>
  <c r="AG235" i="6"/>
  <c r="AG503" i="6"/>
  <c r="AF675" i="6"/>
  <c r="I675" i="6" s="1"/>
  <c r="I675" i="7" s="1"/>
  <c r="AG488" i="6"/>
  <c r="AF39" i="6"/>
  <c r="I39" i="6" s="1"/>
  <c r="I39" i="7" s="1"/>
  <c r="AF102" i="6"/>
  <c r="I102" i="6" s="1"/>
  <c r="I102" i="7" s="1"/>
  <c r="AG252" i="6"/>
  <c r="AF252" i="6"/>
  <c r="I252" i="6" s="1"/>
  <c r="I252" i="7" s="1"/>
  <c r="AF254" i="6"/>
  <c r="I254" i="6" s="1"/>
  <c r="I254" i="7" s="1"/>
  <c r="AG537" i="6"/>
  <c r="AF537" i="6"/>
  <c r="I537" i="6" s="1"/>
  <c r="I537" i="7" s="1"/>
  <c r="AG278" i="6"/>
  <c r="AF278" i="6"/>
  <c r="I278" i="6" s="1"/>
  <c r="I278" i="7" s="1"/>
  <c r="AG387" i="6"/>
  <c r="AF387" i="6"/>
  <c r="I387" i="6" s="1"/>
  <c r="I387" i="7" s="1"/>
  <c r="AF314" i="6"/>
  <c r="I314" i="6" s="1"/>
  <c r="I314" i="7" s="1"/>
  <c r="AF662" i="6"/>
  <c r="I662" i="6" s="1"/>
  <c r="I662" i="7" s="1"/>
  <c r="AG456" i="6"/>
  <c r="AF456" i="6"/>
  <c r="I456" i="6" s="1"/>
  <c r="I456" i="7" s="1"/>
  <c r="AG19" i="6"/>
  <c r="AF19" i="6"/>
  <c r="I19" i="6" s="1"/>
  <c r="I19" i="7" s="1"/>
  <c r="AF117" i="6"/>
  <c r="I117" i="6" s="1"/>
  <c r="I117" i="7" s="1"/>
  <c r="AF433" i="6"/>
  <c r="I433" i="6" s="1"/>
  <c r="I433" i="7" s="1"/>
  <c r="AG112" i="6"/>
  <c r="AG196" i="6"/>
  <c r="AF409" i="6"/>
  <c r="I409" i="6" s="1"/>
  <c r="I409" i="7" s="1"/>
  <c r="AF145" i="6"/>
  <c r="I145" i="6" s="1"/>
  <c r="I145" i="7" s="1"/>
  <c r="AG576" i="6"/>
  <c r="AF355" i="6"/>
  <c r="I355" i="6" s="1"/>
  <c r="I355" i="7" s="1"/>
  <c r="AG561" i="6"/>
  <c r="AF235" i="6"/>
  <c r="I235" i="6" s="1"/>
  <c r="I235" i="7" s="1"/>
  <c r="AG389" i="6"/>
  <c r="AG527" i="6"/>
  <c r="AG544" i="6"/>
  <c r="AG131" i="6"/>
  <c r="AG705" i="6"/>
  <c r="AF231" i="6"/>
  <c r="I231" i="6" s="1"/>
  <c r="I231" i="7" s="1"/>
  <c r="AG231" i="6"/>
  <c r="AF706" i="6"/>
  <c r="I706" i="6" s="1"/>
  <c r="I706" i="7" s="1"/>
  <c r="AF638" i="6"/>
  <c r="I638" i="6" s="1"/>
  <c r="I638" i="7" s="1"/>
  <c r="AG645" i="6"/>
  <c r="AG553" i="6"/>
  <c r="AF482" i="6"/>
  <c r="I482" i="6" s="1"/>
  <c r="I482" i="7" s="1"/>
  <c r="AF26" i="6"/>
  <c r="I26" i="6" s="1"/>
  <c r="I26" i="7" s="1"/>
  <c r="AG332" i="6"/>
  <c r="AF332" i="6"/>
  <c r="I332" i="6" s="1"/>
  <c r="I332" i="7" s="1"/>
  <c r="AF730" i="6"/>
  <c r="I730" i="6" s="1"/>
  <c r="I730" i="7" s="1"/>
  <c r="AF238" i="6"/>
  <c r="I238" i="6" s="1"/>
  <c r="I238" i="7" s="1"/>
  <c r="AG11" i="6"/>
  <c r="AF328" i="6"/>
  <c r="I328" i="6" s="1"/>
  <c r="I328" i="7" s="1"/>
  <c r="AF552" i="6"/>
  <c r="I552" i="6" s="1"/>
  <c r="I552" i="7" s="1"/>
  <c r="AG433" i="6"/>
  <c r="AF529" i="6"/>
  <c r="I529" i="6" s="1"/>
  <c r="I529" i="7" s="1"/>
  <c r="AG97" i="6"/>
  <c r="AF618" i="6"/>
  <c r="I618" i="6" s="1"/>
  <c r="I618" i="7" s="1"/>
  <c r="AG187" i="6"/>
  <c r="AG607" i="6"/>
  <c r="AG416" i="6"/>
  <c r="AG620" i="6"/>
  <c r="AF389" i="6"/>
  <c r="I389" i="6" s="1"/>
  <c r="I389" i="7" s="1"/>
  <c r="AF658" i="6"/>
  <c r="I658" i="6" s="1"/>
  <c r="I658" i="7" s="1"/>
  <c r="AF128" i="6"/>
  <c r="I128" i="6" s="1"/>
  <c r="I128" i="7" s="1"/>
  <c r="AF729" i="6"/>
  <c r="I729" i="6" s="1"/>
  <c r="I729" i="7" s="1"/>
  <c r="AG431" i="6"/>
  <c r="AF343" i="6"/>
  <c r="I343" i="6" s="1"/>
  <c r="I343" i="7" s="1"/>
  <c r="AG377" i="6"/>
  <c r="AF262" i="6"/>
  <c r="I262" i="6" s="1"/>
  <c r="I262" i="7" s="1"/>
  <c r="AG212" i="6"/>
  <c r="AF15" i="6"/>
  <c r="I15" i="6" s="1"/>
  <c r="I15" i="7" s="1"/>
  <c r="AG447" i="6"/>
  <c r="AF121" i="6"/>
  <c r="I121" i="6" s="1"/>
  <c r="I121" i="7" s="1"/>
  <c r="AG96" i="6"/>
  <c r="AG220" i="6"/>
  <c r="AG340" i="6"/>
  <c r="AG44" i="6"/>
  <c r="AF428" i="6"/>
  <c r="I428" i="6" s="1"/>
  <c r="I428" i="7" s="1"/>
  <c r="AG639" i="6"/>
  <c r="AG563" i="6"/>
  <c r="AG152" i="6"/>
  <c r="AG345" i="6"/>
  <c r="AG478" i="6"/>
  <c r="AG706" i="6"/>
  <c r="AF377" i="6"/>
  <c r="I377" i="6" s="1"/>
  <c r="I377" i="7" s="1"/>
  <c r="AG261" i="6"/>
  <c r="AF71" i="6"/>
  <c r="I71" i="6" s="1"/>
  <c r="I71" i="7" s="1"/>
  <c r="AG38" i="6"/>
  <c r="AG40" i="6"/>
  <c r="AG457" i="6"/>
  <c r="AG120" i="6"/>
  <c r="AF722" i="6"/>
  <c r="I722" i="6" s="1"/>
  <c r="I722" i="7" s="1"/>
  <c r="AF223" i="6"/>
  <c r="I223" i="6" s="1"/>
  <c r="I223" i="7" s="1"/>
  <c r="AF631" i="6"/>
  <c r="I631" i="6" s="1"/>
  <c r="I631" i="7" s="1"/>
  <c r="AF228" i="6"/>
  <c r="I228" i="6" s="1"/>
  <c r="I228" i="7" s="1"/>
  <c r="AF494" i="6"/>
  <c r="I494" i="6" s="1"/>
  <c r="I494" i="7" s="1"/>
  <c r="AF152" i="6"/>
  <c r="I152" i="6" s="1"/>
  <c r="I152" i="7" s="1"/>
  <c r="AF563" i="6"/>
  <c r="I563" i="6" s="1"/>
  <c r="I563" i="7" s="1"/>
  <c r="AG54" i="6"/>
  <c r="AG342" i="6"/>
  <c r="AF523" i="6"/>
  <c r="I523" i="6" s="1"/>
  <c r="I523" i="7" s="1"/>
  <c r="AF48" i="6"/>
  <c r="I48" i="6" s="1"/>
  <c r="I48" i="7" s="1"/>
  <c r="AF47" i="6"/>
  <c r="I47" i="6" s="1"/>
  <c r="I47" i="7" s="1"/>
  <c r="AG723" i="6"/>
  <c r="AG724" i="6"/>
  <c r="AG412" i="6"/>
  <c r="AF721" i="6"/>
  <c r="I721" i="6" s="1"/>
  <c r="I721" i="7" s="1"/>
  <c r="AG721" i="6"/>
  <c r="AF214" i="6"/>
  <c r="I214" i="6" s="1"/>
  <c r="I214" i="7" s="1"/>
  <c r="AG214" i="6"/>
  <c r="AF160" i="6"/>
  <c r="I160" i="6" s="1"/>
  <c r="I160" i="7" s="1"/>
  <c r="AG160" i="6"/>
  <c r="AF357" i="6"/>
  <c r="I357" i="6" s="1"/>
  <c r="I357" i="7" s="1"/>
  <c r="AG37" i="6"/>
  <c r="AG82" i="6"/>
  <c r="AF82" i="6"/>
  <c r="I82" i="6" s="1"/>
  <c r="I82" i="7" s="1"/>
  <c r="AF584" i="6"/>
  <c r="I584" i="6" s="1"/>
  <c r="I584" i="7" s="1"/>
  <c r="AG584" i="6"/>
  <c r="AG153" i="6"/>
  <c r="AF153" i="6"/>
  <c r="I153" i="6" s="1"/>
  <c r="I153" i="7" s="1"/>
  <c r="AF224" i="6"/>
  <c r="I224" i="6" s="1"/>
  <c r="I224" i="7" s="1"/>
  <c r="AF690" i="6"/>
  <c r="I690" i="6" s="1"/>
  <c r="I690" i="7" s="1"/>
  <c r="AG258" i="6"/>
  <c r="AF258" i="6"/>
  <c r="I258" i="6" s="1"/>
  <c r="I258" i="7" s="1"/>
  <c r="AG269" i="6"/>
  <c r="AF348" i="6"/>
  <c r="I348" i="6" s="1"/>
  <c r="I348" i="7" s="1"/>
  <c r="AG507" i="6"/>
  <c r="AF507" i="6"/>
  <c r="I507" i="6" s="1"/>
  <c r="I507" i="7" s="1"/>
  <c r="AF692" i="6"/>
  <c r="I692" i="6" s="1"/>
  <c r="I692" i="7" s="1"/>
  <c r="AG692" i="6"/>
  <c r="AF578" i="6"/>
  <c r="I578" i="6" s="1"/>
  <c r="I578" i="7" s="1"/>
  <c r="AG458" i="6"/>
  <c r="AG46" i="6"/>
  <c r="AG565" i="6"/>
  <c r="AF565" i="6"/>
  <c r="I565" i="6" s="1"/>
  <c r="I565" i="7" s="1"/>
  <c r="AF349" i="6"/>
  <c r="I349" i="6" s="1"/>
  <c r="I349" i="7" s="1"/>
  <c r="AG349" i="6"/>
  <c r="AG586" i="6"/>
  <c r="AF586" i="6"/>
  <c r="I586" i="6" s="1"/>
  <c r="I586" i="7" s="1"/>
  <c r="AG667" i="6"/>
  <c r="AG678" i="6"/>
  <c r="AF678" i="6"/>
  <c r="I678" i="6" s="1"/>
  <c r="I678" i="7" s="1"/>
  <c r="AG534" i="6"/>
  <c r="AG390" i="6"/>
  <c r="AF390" i="6"/>
  <c r="I390" i="6" s="1"/>
  <c r="I390" i="7" s="1"/>
  <c r="AF476" i="6"/>
  <c r="I476" i="6" s="1"/>
  <c r="I476" i="7" s="1"/>
  <c r="AG476" i="6"/>
  <c r="AG257" i="6"/>
  <c r="AF257" i="6"/>
  <c r="I257" i="6" s="1"/>
  <c r="I257" i="7" s="1"/>
  <c r="AG564" i="6"/>
  <c r="AF114" i="6"/>
  <c r="I114" i="6" s="1"/>
  <c r="I114" i="7" s="1"/>
  <c r="AG444" i="6"/>
  <c r="AF557" i="6"/>
  <c r="I557" i="6" s="1"/>
  <c r="I557" i="7" s="1"/>
  <c r="AG144" i="6"/>
  <c r="AF144" i="6"/>
  <c r="I144" i="6" s="1"/>
  <c r="I144" i="7" s="1"/>
  <c r="AG93" i="6"/>
  <c r="AF93" i="6"/>
  <c r="I93" i="6" s="1"/>
  <c r="I93" i="7" s="1"/>
  <c r="AF417" i="6"/>
  <c r="I417" i="6" s="1"/>
  <c r="I417" i="7" s="1"/>
  <c r="AG551" i="6"/>
  <c r="AF551" i="6"/>
  <c r="I551" i="6" s="1"/>
  <c r="I551" i="7" s="1"/>
  <c r="AF522" i="6"/>
  <c r="I522" i="6" s="1"/>
  <c r="I522" i="7" s="1"/>
  <c r="AG522" i="6"/>
  <c r="AF677" i="6"/>
  <c r="I677" i="6" s="1"/>
  <c r="I677" i="7" s="1"/>
  <c r="AG677" i="6"/>
  <c r="AG533" i="6"/>
  <c r="AF533" i="6"/>
  <c r="I533" i="6" s="1"/>
  <c r="I533" i="7" s="1"/>
  <c r="AG245" i="6"/>
  <c r="AF245" i="6"/>
  <c r="I245" i="6" s="1"/>
  <c r="I245" i="7" s="1"/>
  <c r="AF345" i="6"/>
  <c r="I345" i="6" s="1"/>
  <c r="I345" i="7" s="1"/>
  <c r="AG399" i="6"/>
  <c r="AG555" i="6"/>
  <c r="AF468" i="6"/>
  <c r="I468" i="6" s="1"/>
  <c r="I468" i="7" s="1"/>
  <c r="AG117" i="6"/>
  <c r="AG114" i="6"/>
  <c r="AG91" i="6"/>
  <c r="AF628" i="6"/>
  <c r="I628" i="6" s="1"/>
  <c r="I628" i="7" s="1"/>
  <c r="AG628" i="6"/>
  <c r="AF313" i="6"/>
  <c r="I313" i="6" s="1"/>
  <c r="I313" i="7" s="1"/>
  <c r="AG313" i="6"/>
  <c r="AG422" i="6"/>
  <c r="AF422" i="6"/>
  <c r="I422" i="6" s="1"/>
  <c r="I422" i="7" s="1"/>
  <c r="AF55" i="6"/>
  <c r="I55" i="6" s="1"/>
  <c r="I55" i="7" s="1"/>
  <c r="AG55" i="6"/>
  <c r="AF233" i="6"/>
  <c r="I233" i="6" s="1"/>
  <c r="I233" i="7" s="1"/>
  <c r="AG233" i="6"/>
  <c r="AF75" i="6"/>
  <c r="I75" i="6" s="1"/>
  <c r="I75" i="7" s="1"/>
  <c r="AF172" i="6"/>
  <c r="I172" i="6" s="1"/>
  <c r="I172" i="7" s="1"/>
  <c r="AF504" i="6"/>
  <c r="I504" i="6" s="1"/>
  <c r="I504" i="7" s="1"/>
  <c r="AG69" i="6"/>
  <c r="AG188" i="6"/>
  <c r="AG710" i="6"/>
  <c r="AG464" i="6"/>
  <c r="AG146" i="6"/>
  <c r="AG398" i="6"/>
  <c r="AF398" i="6"/>
  <c r="I398" i="6" s="1"/>
  <c r="I398" i="7" s="1"/>
  <c r="AG268" i="6"/>
  <c r="AF268" i="6"/>
  <c r="I268" i="6" s="1"/>
  <c r="I268" i="7" s="1"/>
  <c r="AG657" i="6"/>
  <c r="AF657" i="6"/>
  <c r="I657" i="6" s="1"/>
  <c r="I657" i="7" s="1"/>
  <c r="AG107" i="6"/>
  <c r="AF107" i="6"/>
  <c r="I107" i="6" s="1"/>
  <c r="I107" i="7" s="1"/>
  <c r="AG116" i="6"/>
  <c r="AF116" i="6"/>
  <c r="I116" i="6" s="1"/>
  <c r="I116" i="7" s="1"/>
  <c r="AF331" i="6"/>
  <c r="I331" i="6" s="1"/>
  <c r="I331" i="7" s="1"/>
  <c r="AG43" i="6"/>
  <c r="AF43" i="6"/>
  <c r="I43" i="6" s="1"/>
  <c r="I43" i="7" s="1"/>
  <c r="AG498" i="6"/>
  <c r="AF498" i="6"/>
  <c r="I498" i="6" s="1"/>
  <c r="I498" i="7" s="1"/>
  <c r="AF354" i="6"/>
  <c r="I354" i="6" s="1"/>
  <c r="I354" i="7" s="1"/>
  <c r="AG210" i="6"/>
  <c r="AF210" i="6"/>
  <c r="I210" i="6" s="1"/>
  <c r="I210" i="7" s="1"/>
  <c r="AG653" i="6"/>
  <c r="AF77" i="6"/>
  <c r="I77" i="6" s="1"/>
  <c r="I77" i="7" s="1"/>
  <c r="AF478" i="6"/>
  <c r="I478" i="6" s="1"/>
  <c r="I478" i="7" s="1"/>
  <c r="AG711" i="6"/>
  <c r="AF602" i="6"/>
  <c r="I602" i="6" s="1"/>
  <c r="I602" i="7" s="1"/>
  <c r="AF66" i="6"/>
  <c r="I66" i="6" s="1"/>
  <c r="I66" i="7" s="1"/>
  <c r="AF465" i="6"/>
  <c r="I465" i="6" s="1"/>
  <c r="I465" i="7" s="1"/>
  <c r="AG608" i="6"/>
  <c r="AG515" i="6"/>
  <c r="AF676" i="6"/>
  <c r="I676" i="6" s="1"/>
  <c r="I676" i="7" s="1"/>
  <c r="AG378" i="6"/>
  <c r="AF487" i="6"/>
  <c r="I487" i="6" s="1"/>
  <c r="I487" i="7" s="1"/>
  <c r="AG300" i="6"/>
  <c r="AG177" i="6"/>
  <c r="AG501" i="6"/>
  <c r="AF501" i="6"/>
  <c r="I501" i="6" s="1"/>
  <c r="I501" i="7" s="1"/>
  <c r="AG696" i="6"/>
  <c r="AF493" i="6"/>
  <c r="I493" i="6" s="1"/>
  <c r="I493" i="7" s="1"/>
  <c r="AG493" i="6"/>
  <c r="AF277" i="6"/>
  <c r="I277" i="6" s="1"/>
  <c r="I277" i="7" s="1"/>
  <c r="AG277" i="6"/>
  <c r="AG12" i="6"/>
  <c r="AF680" i="6"/>
  <c r="I680" i="6" s="1"/>
  <c r="I680" i="7" s="1"/>
  <c r="AG680" i="6"/>
  <c r="AG472" i="6"/>
  <c r="AF256" i="6"/>
  <c r="I256" i="6" s="1"/>
  <c r="I256" i="7" s="1"/>
  <c r="AG256" i="6"/>
  <c r="AF641" i="6"/>
  <c r="I641" i="6" s="1"/>
  <c r="I641" i="7" s="1"/>
  <c r="AG641" i="6"/>
  <c r="AG353" i="6"/>
  <c r="AF353" i="6"/>
  <c r="I353" i="6" s="1"/>
  <c r="I353" i="7" s="1"/>
  <c r="AG209" i="6"/>
  <c r="AG423" i="6"/>
  <c r="AG568" i="6"/>
  <c r="AG409" i="6"/>
  <c r="AG246" i="6"/>
  <c r="AG469" i="6"/>
  <c r="AF297" i="6"/>
  <c r="I297" i="6" s="1"/>
  <c r="I297" i="7" s="1"/>
  <c r="AF412" i="6"/>
  <c r="I412" i="6" s="1"/>
  <c r="I412" i="7" s="1"/>
  <c r="AG623" i="6"/>
  <c r="AG525" i="6"/>
  <c r="AF525" i="6"/>
  <c r="I525" i="6" s="1"/>
  <c r="I525" i="7" s="1"/>
  <c r="AF95" i="6"/>
  <c r="I95" i="6" s="1"/>
  <c r="I95" i="7" s="1"/>
  <c r="AG95" i="6"/>
  <c r="AF684" i="6"/>
  <c r="I684" i="6" s="1"/>
  <c r="I684" i="7" s="1"/>
  <c r="AG684" i="6"/>
  <c r="AF613" i="6"/>
  <c r="I613" i="6" s="1"/>
  <c r="I613" i="7" s="1"/>
  <c r="AG613" i="6"/>
  <c r="AG682" i="6"/>
  <c r="AF682" i="6"/>
  <c r="I682" i="6" s="1"/>
  <c r="I682" i="7" s="1"/>
  <c r="AF80" i="6"/>
  <c r="I80" i="6" s="1"/>
  <c r="I80" i="7" s="1"/>
  <c r="AF307" i="6"/>
  <c r="I307" i="6" s="1"/>
  <c r="I307" i="7" s="1"/>
  <c r="AG307" i="6"/>
  <c r="AF68" i="6"/>
  <c r="I68" i="6" s="1"/>
  <c r="I68" i="7" s="1"/>
  <c r="AF629" i="6"/>
  <c r="I629" i="6" s="1"/>
  <c r="I629" i="7" s="1"/>
  <c r="AG629" i="6"/>
  <c r="AF485" i="6"/>
  <c r="I485" i="6" s="1"/>
  <c r="I485" i="7" s="1"/>
  <c r="AG485" i="6"/>
  <c r="AF197" i="6"/>
  <c r="I197" i="6" s="1"/>
  <c r="I197" i="7" s="1"/>
  <c r="AG197" i="6"/>
  <c r="AF221" i="6"/>
  <c r="I221" i="6" s="1"/>
  <c r="I221" i="7" s="1"/>
  <c r="AG78" i="6"/>
  <c r="AF546" i="6"/>
  <c r="I546" i="6" s="1"/>
  <c r="I546" i="7" s="1"/>
  <c r="AG16" i="6"/>
  <c r="AG163" i="6"/>
  <c r="AF146" i="6"/>
  <c r="I146" i="6" s="1"/>
  <c r="I146" i="7" s="1"/>
  <c r="AG656" i="6"/>
  <c r="AG695" i="6"/>
  <c r="AG80" i="6"/>
  <c r="AF500" i="6"/>
  <c r="I500" i="6" s="1"/>
  <c r="I500" i="7" s="1"/>
  <c r="AG722" i="6"/>
  <c r="AF472" i="6"/>
  <c r="I472" i="6" s="1"/>
  <c r="I472" i="7" s="1"/>
  <c r="AG619" i="6"/>
  <c r="AG32" i="6"/>
  <c r="AG352" i="6"/>
  <c r="AF352" i="6"/>
  <c r="I352" i="6" s="1"/>
  <c r="I352" i="7" s="1"/>
  <c r="AF286" i="6"/>
  <c r="I286" i="6" s="1"/>
  <c r="I286" i="7" s="1"/>
  <c r="AG286" i="6"/>
  <c r="AF72" i="6"/>
  <c r="I72" i="6" s="1"/>
  <c r="I72" i="7" s="1"/>
  <c r="AF183" i="6"/>
  <c r="I183" i="6" s="1"/>
  <c r="I183" i="7" s="1"/>
  <c r="AG242" i="6"/>
  <c r="AF697" i="6"/>
  <c r="I697" i="6" s="1"/>
  <c r="I697" i="7" s="1"/>
  <c r="AG697" i="6"/>
  <c r="AG647" i="6"/>
  <c r="AF647" i="6"/>
  <c r="I647" i="6" s="1"/>
  <c r="I647" i="7" s="1"/>
  <c r="AF56" i="6"/>
  <c r="I56" i="6" s="1"/>
  <c r="I56" i="7" s="1"/>
  <c r="AG439" i="6"/>
  <c r="AF439" i="6"/>
  <c r="I439" i="6" s="1"/>
  <c r="I439" i="7" s="1"/>
  <c r="AG7" i="6"/>
  <c r="AF7" i="6"/>
  <c r="I7" i="6" s="1"/>
  <c r="I7" i="7" s="1"/>
  <c r="AF174" i="6"/>
  <c r="I174" i="6" s="1"/>
  <c r="I174" i="7" s="1"/>
  <c r="AG174" i="6"/>
  <c r="AF617" i="6"/>
  <c r="I617" i="6" s="1"/>
  <c r="I617" i="7" s="1"/>
  <c r="AG185" i="6"/>
  <c r="AF185" i="6"/>
  <c r="I185" i="6" s="1"/>
  <c r="I185" i="7" s="1"/>
  <c r="AF188" i="6"/>
  <c r="I188" i="6" s="1"/>
  <c r="I188" i="7" s="1"/>
  <c r="AF99" i="6"/>
  <c r="I99" i="6" s="1"/>
  <c r="I99" i="7" s="1"/>
  <c r="AF28" i="6"/>
  <c r="I28" i="6" s="1"/>
  <c r="I28" i="7" s="1"/>
  <c r="AF220" i="6"/>
  <c r="I220" i="6" s="1"/>
  <c r="I220" i="7" s="1"/>
  <c r="AF372" i="6"/>
  <c r="I372" i="6" s="1"/>
  <c r="I372" i="7" s="1"/>
  <c r="AG199" i="6"/>
  <c r="AG700" i="6"/>
  <c r="AF379" i="6"/>
  <c r="I379" i="6" s="1"/>
  <c r="I379" i="7" s="1"/>
  <c r="AG708" i="6"/>
  <c r="AF37" i="6"/>
  <c r="I37" i="6" s="1"/>
  <c r="I37" i="7" s="1"/>
  <c r="AF541" i="6"/>
  <c r="I541" i="6" s="1"/>
  <c r="I541" i="7" s="1"/>
  <c r="AF561" i="6"/>
  <c r="I561" i="6" s="1"/>
  <c r="I561" i="7" s="1"/>
  <c r="AF276" i="6"/>
  <c r="I276" i="6" s="1"/>
  <c r="I276" i="7" s="1"/>
  <c r="AF63" i="6"/>
  <c r="I63" i="6" s="1"/>
  <c r="I63" i="7" s="1"/>
  <c r="AF667" i="6"/>
  <c r="I667" i="6" s="1"/>
  <c r="I667" i="7" s="1"/>
  <c r="AG514" i="6"/>
  <c r="AF458" i="6"/>
  <c r="I458" i="6" s="1"/>
  <c r="I458" i="7" s="1"/>
  <c r="AG709" i="6"/>
  <c r="AF211" i="6"/>
  <c r="I211" i="6" s="1"/>
  <c r="I211" i="7" s="1"/>
  <c r="AF708" i="6"/>
  <c r="I708" i="6" s="1"/>
  <c r="I708" i="7" s="1"/>
  <c r="AG81" i="6"/>
  <c r="AG101" i="6"/>
  <c r="AF342" i="6"/>
  <c r="I342" i="6" s="1"/>
  <c r="I342" i="7" s="1"/>
  <c r="AF406" i="6"/>
  <c r="I406" i="6" s="1"/>
  <c r="I406" i="7" s="1"/>
  <c r="AG224" i="6"/>
  <c r="AG178" i="6"/>
  <c r="AF556" i="6"/>
  <c r="I556" i="6" s="1"/>
  <c r="I556" i="7" s="1"/>
  <c r="AG346" i="6"/>
  <c r="AG71" i="6"/>
  <c r="AG27" i="6"/>
  <c r="AF40" i="6"/>
  <c r="I40" i="6" s="1"/>
  <c r="I40" i="7" s="1"/>
  <c r="AF660" i="6"/>
  <c r="I660" i="6" s="1"/>
  <c r="I660" i="7" s="1"/>
  <c r="AG661" i="6"/>
  <c r="AF330" i="6"/>
  <c r="I330" i="6" s="1"/>
  <c r="I330" i="7" s="1"/>
  <c r="AF606" i="6"/>
  <c r="I606" i="6" s="1"/>
  <c r="I606" i="7" s="1"/>
  <c r="AG133" i="6"/>
  <c r="AG67" i="6"/>
  <c r="AG228" i="6"/>
  <c r="AG494" i="6"/>
  <c r="AG369" i="6"/>
  <c r="AF54" i="6"/>
  <c r="I54" i="6" s="1"/>
  <c r="I54" i="7" s="1"/>
  <c r="AG354" i="6"/>
  <c r="AG68" i="6"/>
  <c r="AH68" i="6" s="1"/>
  <c r="AF365" i="6"/>
  <c r="I365" i="6" s="1"/>
  <c r="I365" i="7" s="1"/>
  <c r="AF656" i="6"/>
  <c r="I656" i="6" s="1"/>
  <c r="I656" i="7" s="1"/>
  <c r="AG202" i="6"/>
  <c r="AF83" i="6"/>
  <c r="I83" i="6" s="1"/>
  <c r="I83" i="7" s="1"/>
  <c r="AG455" i="6"/>
  <c r="AF396" i="6"/>
  <c r="I396" i="6" s="1"/>
  <c r="I396" i="7" s="1"/>
  <c r="AF101" i="6"/>
  <c r="I101" i="6" s="1"/>
  <c r="I101" i="7" s="1"/>
  <c r="AG329" i="6"/>
  <c r="AF362" i="6"/>
  <c r="I362" i="6" s="1"/>
  <c r="I362" i="7" s="1"/>
  <c r="AG362" i="6"/>
  <c r="AF156" i="6"/>
  <c r="I156" i="6" s="1"/>
  <c r="I156" i="7" s="1"/>
  <c r="AG156" i="6"/>
  <c r="AF571" i="6"/>
  <c r="I571" i="6" s="1"/>
  <c r="I571" i="7" s="1"/>
  <c r="AG571" i="6"/>
  <c r="AF427" i="6"/>
  <c r="I427" i="6" s="1"/>
  <c r="I427" i="7" s="1"/>
  <c r="AG427" i="6"/>
  <c r="AG204" i="6"/>
  <c r="AF338" i="6"/>
  <c r="I338" i="6" s="1"/>
  <c r="I338" i="7" s="1"/>
  <c r="AG461" i="6"/>
  <c r="AG671" i="6"/>
  <c r="AG573" i="6"/>
  <c r="AF204" i="6"/>
  <c r="I204" i="6" s="1"/>
  <c r="I204" i="7" s="1"/>
  <c r="AG338" i="6"/>
  <c r="AG596" i="6"/>
  <c r="AF49" i="6"/>
  <c r="I49" i="6" s="1"/>
  <c r="I49" i="7" s="1"/>
  <c r="AG10" i="6"/>
  <c r="AG707" i="6"/>
  <c r="AF538" i="6"/>
  <c r="I538" i="6" s="1"/>
  <c r="I538" i="7" s="1"/>
  <c r="AF707" i="6"/>
  <c r="I707" i="6" s="1"/>
  <c r="I707" i="7" s="1"/>
  <c r="AF717" i="6"/>
  <c r="I717" i="6" s="1"/>
  <c r="I717" i="7" s="1"/>
  <c r="AF170" i="6"/>
  <c r="I170" i="6" s="1"/>
  <c r="I170" i="7" s="1"/>
  <c r="AF726" i="6"/>
  <c r="I726" i="6" s="1"/>
  <c r="I726" i="7" s="1"/>
  <c r="AG717" i="6"/>
  <c r="AG698" i="6"/>
  <c r="AH748" i="6" l="1"/>
  <c r="AI748" i="6" s="1"/>
  <c r="I748" i="6"/>
  <c r="I748" i="7" s="1"/>
  <c r="AH653" i="6"/>
  <c r="AI653" i="6" s="1"/>
  <c r="AI68" i="6"/>
  <c r="AI490" i="6"/>
  <c r="AH614" i="6"/>
  <c r="AI614" i="6" s="1"/>
  <c r="AH162" i="6"/>
  <c r="AI162" i="6" s="1"/>
  <c r="AH671" i="6"/>
  <c r="AI671" i="6" s="1"/>
  <c r="AH170" i="6"/>
  <c r="AI170" i="6" s="1"/>
  <c r="AH108" i="6"/>
  <c r="AI108" i="6" s="1"/>
  <c r="AH610" i="6"/>
  <c r="AI610" i="6" s="1"/>
  <c r="AH23" i="6"/>
  <c r="AI23" i="6" s="1"/>
  <c r="AH470" i="6"/>
  <c r="AI470" i="6" s="1"/>
  <c r="AH25" i="6"/>
  <c r="AI25" i="6" s="1"/>
  <c r="AH315" i="6"/>
  <c r="AI315" i="6" s="1"/>
  <c r="AH570" i="6"/>
  <c r="AI570" i="6" s="1"/>
  <c r="AH261" i="6"/>
  <c r="AI261" i="6" s="1"/>
  <c r="AH469" i="6"/>
  <c r="AI469" i="6" s="1"/>
  <c r="AH364" i="6"/>
  <c r="AI364" i="6" s="1"/>
  <c r="AH623" i="6"/>
  <c r="AI623" i="6" s="1"/>
  <c r="AH547" i="6"/>
  <c r="AI547" i="6" s="1"/>
  <c r="AH58" i="6"/>
  <c r="AI58" i="6" s="1"/>
  <c r="AH44" i="6"/>
  <c r="AI44" i="6" s="1"/>
  <c r="AH503" i="6"/>
  <c r="AI503" i="6" s="1"/>
  <c r="AH648" i="6"/>
  <c r="AI648" i="6" s="1"/>
  <c r="AH370" i="6"/>
  <c r="AI370" i="6" s="1"/>
  <c r="AH567" i="6"/>
  <c r="AI567" i="6" s="1"/>
  <c r="AH441" i="6"/>
  <c r="AI441" i="6" s="1"/>
  <c r="AH61" i="6"/>
  <c r="AI61" i="6" s="1"/>
  <c r="AH67" i="6"/>
  <c r="AI67" i="6" s="1"/>
  <c r="AH91" i="6"/>
  <c r="AI91" i="6" s="1"/>
  <c r="AH264" i="6"/>
  <c r="AI264" i="6" s="1"/>
  <c r="AH558" i="6"/>
  <c r="AI558" i="6" s="1"/>
  <c r="AH14" i="6"/>
  <c r="AI14" i="6" s="1"/>
  <c r="AH12" i="6"/>
  <c r="AI12" i="6" s="1"/>
  <c r="AH288" i="6"/>
  <c r="AI288" i="6" s="1"/>
  <c r="AH27" i="6"/>
  <c r="AI27" i="6" s="1"/>
  <c r="AH590" i="6"/>
  <c r="AI590" i="6" s="1"/>
  <c r="AH184" i="6"/>
  <c r="AI184" i="6" s="1"/>
  <c r="AH727" i="6"/>
  <c r="AI727" i="6" s="1"/>
  <c r="AH124" i="6"/>
  <c r="AI124" i="6" s="1"/>
  <c r="AH621" i="6"/>
  <c r="AI621" i="6" s="1"/>
  <c r="AH720" i="6"/>
  <c r="AI720" i="6" s="1"/>
  <c r="AH98" i="6"/>
  <c r="AI98" i="6" s="1"/>
  <c r="AH405" i="6"/>
  <c r="AI405" i="6" s="1"/>
  <c r="AH461" i="6"/>
  <c r="AI461" i="6" s="1"/>
  <c r="AH432" i="6"/>
  <c r="AI432" i="6" s="1"/>
  <c r="AH604" i="6"/>
  <c r="AI604" i="6" s="1"/>
  <c r="AH640" i="6"/>
  <c r="AI640" i="6" s="1"/>
  <c r="AH321" i="6"/>
  <c r="AI321" i="6" s="1"/>
  <c r="AH452" i="6"/>
  <c r="AI452" i="6" s="1"/>
  <c r="AH229" i="6"/>
  <c r="AI229" i="6" s="1"/>
  <c r="AH733" i="6"/>
  <c r="AI733" i="6" s="1"/>
  <c r="AH104" i="6"/>
  <c r="AI104" i="6" s="1"/>
  <c r="AH139" i="6"/>
  <c r="AI139" i="6" s="1"/>
  <c r="AH474" i="6"/>
  <c r="AI474" i="6" s="1"/>
  <c r="AH196" i="6"/>
  <c r="AI196" i="6" s="1"/>
  <c r="AH477" i="6"/>
  <c r="AI477" i="6" s="1"/>
  <c r="AH240" i="6"/>
  <c r="AI240" i="6" s="1"/>
  <c r="AH9" i="6"/>
  <c r="AI9" i="6" s="1"/>
  <c r="AH50" i="6"/>
  <c r="AI50" i="6" s="1"/>
  <c r="AH113" i="6"/>
  <c r="AI113" i="6" s="1"/>
  <c r="AH603" i="6"/>
  <c r="AI603" i="6" s="1"/>
  <c r="AH207" i="6"/>
  <c r="AI207" i="6" s="1"/>
  <c r="AH284" i="6"/>
  <c r="AI284" i="6" s="1"/>
  <c r="AH714" i="6"/>
  <c r="AI714" i="6" s="1"/>
  <c r="AH659" i="6"/>
  <c r="AI659" i="6" s="1"/>
  <c r="AH693" i="6"/>
  <c r="AI693" i="6" s="1"/>
  <c r="AH209" i="6"/>
  <c r="AI209" i="6" s="1"/>
  <c r="AH277" i="6"/>
  <c r="AI277" i="6" s="1"/>
  <c r="AH79" i="6"/>
  <c r="AI79" i="6" s="1"/>
  <c r="AH294" i="6"/>
  <c r="AI294" i="6" s="1"/>
  <c r="AH239" i="6"/>
  <c r="AI239" i="6" s="1"/>
  <c r="AH259" i="6"/>
  <c r="AI259" i="6" s="1"/>
  <c r="AH295" i="6"/>
  <c r="AI295" i="6" s="1"/>
  <c r="AH53" i="6"/>
  <c r="AI53" i="6" s="1"/>
  <c r="AH591" i="6"/>
  <c r="AI591" i="6" s="1"/>
  <c r="AH347" i="6"/>
  <c r="AI347" i="6" s="1"/>
  <c r="AH356" i="6"/>
  <c r="AI356" i="6" s="1"/>
  <c r="AH526" i="6"/>
  <c r="AI526" i="6" s="1"/>
  <c r="AH375" i="6"/>
  <c r="AI375" i="6" s="1"/>
  <c r="AH151" i="6"/>
  <c r="AI151" i="6" s="1"/>
  <c r="AH309" i="6"/>
  <c r="AI309" i="6" s="1"/>
  <c r="AH273" i="6"/>
  <c r="AI273" i="6" s="1"/>
  <c r="AH391" i="6"/>
  <c r="AI391" i="6" s="1"/>
  <c r="AH437" i="6"/>
  <c r="AI437" i="6" s="1"/>
  <c r="AH165" i="6"/>
  <c r="AI165" i="6" s="1"/>
  <c r="AH475" i="6"/>
  <c r="AI475" i="6" s="1"/>
  <c r="AH395" i="6"/>
  <c r="AI395" i="6" s="1"/>
  <c r="AH189" i="6"/>
  <c r="AI189" i="6" s="1"/>
  <c r="AH212" i="6"/>
  <c r="AI212" i="6" s="1"/>
  <c r="AH576" i="6"/>
  <c r="AI576" i="6" s="1"/>
  <c r="AH32" i="6"/>
  <c r="AI32" i="6" s="1"/>
  <c r="AH696" i="6"/>
  <c r="AI696" i="6" s="1"/>
  <c r="AH600" i="6"/>
  <c r="AI600" i="6" s="1"/>
  <c r="AH485" i="6"/>
  <c r="AI485" i="6" s="1"/>
  <c r="AH96" i="6"/>
  <c r="AI96" i="6" s="1"/>
  <c r="AH132" i="6"/>
  <c r="AI132" i="6" s="1"/>
  <c r="AH704" i="6"/>
  <c r="AI704" i="6" s="1"/>
  <c r="AH381" i="6"/>
  <c r="AI381" i="6" s="1"/>
  <c r="AH450" i="6"/>
  <c r="AI450" i="6" s="1"/>
  <c r="AH732" i="6"/>
  <c r="AI732" i="6" s="1"/>
  <c r="AH163" i="6"/>
  <c r="AI163" i="6" s="1"/>
  <c r="AH620" i="6"/>
  <c r="AI620" i="6" s="1"/>
  <c r="AH65" i="6"/>
  <c r="AI65" i="6" s="1"/>
  <c r="AH214" i="6"/>
  <c r="AI214" i="6" s="1"/>
  <c r="AH531" i="6"/>
  <c r="AI531" i="6" s="1"/>
  <c r="AH593" i="6"/>
  <c r="AI593" i="6" s="1"/>
  <c r="AH421" i="6"/>
  <c r="AI421" i="6" s="1"/>
  <c r="AH110" i="6"/>
  <c r="AI110" i="6" s="1"/>
  <c r="AH516" i="6"/>
  <c r="AI516" i="6" s="1"/>
  <c r="AH402" i="6"/>
  <c r="AI402" i="6" s="1"/>
  <c r="AH639" i="6"/>
  <c r="AI639" i="6" s="1"/>
  <c r="AH167" i="6"/>
  <c r="AI167" i="6" s="1"/>
  <c r="AH307" i="6"/>
  <c r="AI307" i="6" s="1"/>
  <c r="AH55" i="6"/>
  <c r="AI55" i="6" s="1"/>
  <c r="AH94" i="6"/>
  <c r="AI94" i="6" s="1"/>
  <c r="AH296" i="6"/>
  <c r="AI296" i="6" s="1"/>
  <c r="AH195" i="6"/>
  <c r="AI195" i="6" s="1"/>
  <c r="AH191" i="6"/>
  <c r="AI191" i="6" s="1"/>
  <c r="AH712" i="6"/>
  <c r="AI712" i="6" s="1"/>
  <c r="AH250" i="6"/>
  <c r="AI250" i="6" s="1"/>
  <c r="AH174" i="6"/>
  <c r="AI174" i="6" s="1"/>
  <c r="AH95" i="6"/>
  <c r="AI95" i="6" s="1"/>
  <c r="AH677" i="6"/>
  <c r="AI677" i="6" s="1"/>
  <c r="AH349" i="6"/>
  <c r="AI349" i="6" s="1"/>
  <c r="AH692" i="6"/>
  <c r="AI692" i="6" s="1"/>
  <c r="AH334" i="6"/>
  <c r="AI334" i="6" s="1"/>
  <c r="AH373" i="6"/>
  <c r="AI373" i="6" s="1"/>
  <c r="AH159" i="6"/>
  <c r="AI159" i="6" s="1"/>
  <c r="AH248" i="6"/>
  <c r="AI248" i="6" s="1"/>
  <c r="AH301" i="6"/>
  <c r="AI301" i="6" s="1"/>
  <c r="AH126" i="6"/>
  <c r="AI126" i="6" s="1"/>
  <c r="AH33" i="6"/>
  <c r="AI33" i="6" s="1"/>
  <c r="AH571" i="6"/>
  <c r="AI571" i="6" s="1"/>
  <c r="AH544" i="6"/>
  <c r="AI544" i="6" s="1"/>
  <c r="AH701" i="6"/>
  <c r="AI701" i="6" s="1"/>
  <c r="AH158" i="6"/>
  <c r="AI158" i="6" s="1"/>
  <c r="AH337" i="6"/>
  <c r="AI337" i="6" s="1"/>
  <c r="AH242" i="6"/>
  <c r="AI242" i="6" s="1"/>
  <c r="AH363" i="6"/>
  <c r="AI363" i="6" s="1"/>
  <c r="AH500" i="6"/>
  <c r="AI500" i="6" s="1"/>
  <c r="AH725" i="6"/>
  <c r="AI725" i="6" s="1"/>
  <c r="AH447" i="6"/>
  <c r="AI447" i="6" s="1"/>
  <c r="AH489" i="6"/>
  <c r="AI489" i="6" s="1"/>
  <c r="AH281" i="6"/>
  <c r="AI281" i="6" s="1"/>
  <c r="AH629" i="6"/>
  <c r="AI629" i="6" s="1"/>
  <c r="AH721" i="6"/>
  <c r="AI721" i="6" s="1"/>
  <c r="AH457" i="6"/>
  <c r="AI457" i="6" s="1"/>
  <c r="AH345" i="6"/>
  <c r="AI345" i="6" s="1"/>
  <c r="AH645" i="6"/>
  <c r="AI645" i="6" s="1"/>
  <c r="AH587" i="6"/>
  <c r="AI587" i="6" s="1"/>
  <c r="AH312" i="6"/>
  <c r="AI312" i="6" s="1"/>
  <c r="AH306" i="6"/>
  <c r="AI306" i="6" s="1"/>
  <c r="AH109" i="6"/>
  <c r="AI109" i="6" s="1"/>
  <c r="AH138" i="6"/>
  <c r="AI138" i="6" s="1"/>
  <c r="AH492" i="6"/>
  <c r="AI492" i="6" s="1"/>
  <c r="AH227" i="6"/>
  <c r="AI227" i="6" s="1"/>
  <c r="AH21" i="6"/>
  <c r="AI21" i="6" s="1"/>
  <c r="AH446" i="6"/>
  <c r="AI446" i="6" s="1"/>
  <c r="AH147" i="6"/>
  <c r="AI147" i="6" s="1"/>
  <c r="AH425" i="6"/>
  <c r="AI425" i="6" s="1"/>
  <c r="AH497" i="6"/>
  <c r="AI497" i="6" s="1"/>
  <c r="AH297" i="6"/>
  <c r="AI297" i="6" s="1"/>
  <c r="AH420" i="6"/>
  <c r="AI420" i="6" s="1"/>
  <c r="AH181" i="6"/>
  <c r="AI181" i="6" s="1"/>
  <c r="AH710" i="6"/>
  <c r="AI710" i="6" s="1"/>
  <c r="AH92" i="6"/>
  <c r="AI92" i="6" s="1"/>
  <c r="AH137" i="6"/>
  <c r="AI137" i="6" s="1"/>
  <c r="AH225" i="6"/>
  <c r="AI225" i="6" s="1"/>
  <c r="AH553" i="6"/>
  <c r="AI553" i="6" s="1"/>
  <c r="AH221" i="6"/>
  <c r="AI221" i="6" s="1"/>
  <c r="AH194" i="6"/>
  <c r="AI194" i="6" s="1"/>
  <c r="AH524" i="6"/>
  <c r="AI524" i="6" s="1"/>
  <c r="AH360" i="6"/>
  <c r="AI360" i="6" s="1"/>
  <c r="AH42" i="6"/>
  <c r="AI42" i="6" s="1"/>
  <c r="AH10" i="6"/>
  <c r="AI10" i="6" s="1"/>
  <c r="AH439" i="6"/>
  <c r="AI439" i="6" s="1"/>
  <c r="AH97" i="6"/>
  <c r="AI97" i="6" s="1"/>
  <c r="AH436" i="6"/>
  <c r="AI436" i="6" s="1"/>
  <c r="AH218" i="6"/>
  <c r="AI218" i="6" s="1"/>
  <c r="AH384" i="6"/>
  <c r="AI384" i="6" s="1"/>
  <c r="AH377" i="6"/>
  <c r="AI377" i="6" s="1"/>
  <c r="AH251" i="6"/>
  <c r="AI251" i="6" s="1"/>
  <c r="AH51" i="6"/>
  <c r="AI51" i="6" s="1"/>
  <c r="AH11" i="6"/>
  <c r="AI11" i="6" s="1"/>
  <c r="AH491" i="6"/>
  <c r="AI491" i="6" s="1"/>
  <c r="AH598" i="6"/>
  <c r="AI598" i="6" s="1"/>
  <c r="AH198" i="6"/>
  <c r="AI198" i="6" s="1"/>
  <c r="AH423" i="6"/>
  <c r="AI423" i="6" s="1"/>
  <c r="AH256" i="6"/>
  <c r="AI256" i="6" s="1"/>
  <c r="AH201" i="6"/>
  <c r="AI201" i="6" s="1"/>
  <c r="AH728" i="6"/>
  <c r="AI728" i="6" s="1"/>
  <c r="AH619" i="6"/>
  <c r="AI619" i="6" s="1"/>
  <c r="AH581" i="6"/>
  <c r="AI581" i="6" s="1"/>
  <c r="AH688" i="6"/>
  <c r="AI688" i="6" s="1"/>
  <c r="AH622" i="6"/>
  <c r="AI622" i="6" s="1"/>
  <c r="AH687" i="6"/>
  <c r="AI687" i="6" s="1"/>
  <c r="AH322" i="6"/>
  <c r="AI322" i="6" s="1"/>
  <c r="AH535" i="6"/>
  <c r="AI535" i="6" s="1"/>
  <c r="AH448" i="6"/>
  <c r="AI448" i="6" s="1"/>
  <c r="AH615" i="6"/>
  <c r="AI615" i="6" s="1"/>
  <c r="AH118" i="6"/>
  <c r="AI118" i="6" s="1"/>
  <c r="AH148" i="6"/>
  <c r="AI148" i="6" s="1"/>
  <c r="AH702" i="6"/>
  <c r="AI702" i="6" s="1"/>
  <c r="AH669" i="6"/>
  <c r="AI669" i="6" s="1"/>
  <c r="AH141" i="6"/>
  <c r="AI141" i="6" s="1"/>
  <c r="AH368" i="6"/>
  <c r="AI368" i="6" s="1"/>
  <c r="AH7" i="6"/>
  <c r="AI7" i="6" s="1"/>
  <c r="AH185" i="6"/>
  <c r="AI185" i="6" s="1"/>
  <c r="AH112" i="6"/>
  <c r="AI112" i="6" s="1"/>
  <c r="AH192" i="6"/>
  <c r="AI192" i="6" s="1"/>
  <c r="AH371" i="6"/>
  <c r="AI371" i="6" s="1"/>
  <c r="AH260" i="6"/>
  <c r="AI260" i="6" s="1"/>
  <c r="AH311" i="6"/>
  <c r="AI311" i="6" s="1"/>
  <c r="AH102" i="6"/>
  <c r="AI102" i="6" s="1"/>
  <c r="AH237" i="6"/>
  <c r="AI237" i="6" s="1"/>
  <c r="AH327" i="6"/>
  <c r="AI327" i="6" s="1"/>
  <c r="AH626" i="6"/>
  <c r="AI626" i="6" s="1"/>
  <c r="AH291" i="6"/>
  <c r="AI291" i="6" s="1"/>
  <c r="AH613" i="6"/>
  <c r="AI613" i="6" s="1"/>
  <c r="AH680" i="6"/>
  <c r="AI680" i="6" s="1"/>
  <c r="AH628" i="6"/>
  <c r="AI628" i="6" s="1"/>
  <c r="AH269" i="6"/>
  <c r="AI269" i="6" s="1"/>
  <c r="AH527" i="6"/>
  <c r="AI527" i="6" s="1"/>
  <c r="AH443" i="6"/>
  <c r="AI443" i="6" s="1"/>
  <c r="AH483" i="6"/>
  <c r="AI483" i="6" s="1"/>
  <c r="AH20" i="6"/>
  <c r="AI20" i="6" s="1"/>
  <c r="AH358" i="6"/>
  <c r="AI358" i="6" s="1"/>
  <c r="AH407" i="6"/>
  <c r="AI407" i="6" s="1"/>
  <c r="AH111" i="6"/>
  <c r="AI111" i="6" s="1"/>
  <c r="AH382" i="6"/>
  <c r="AI382" i="6" s="1"/>
  <c r="AH276" i="6"/>
  <c r="AI276" i="6" s="1"/>
  <c r="AH100" i="6"/>
  <c r="AI100" i="6" s="1"/>
  <c r="AH716" i="6"/>
  <c r="AI716" i="6" s="1"/>
  <c r="AH179" i="6"/>
  <c r="AI179" i="6" s="1"/>
  <c r="AH683" i="6"/>
  <c r="AI683" i="6" s="1"/>
  <c r="AH26" i="6"/>
  <c r="AI26" i="6" s="1"/>
  <c r="AH210" i="6"/>
  <c r="AI210" i="6" s="1"/>
  <c r="AH186" i="6"/>
  <c r="AI186" i="6" s="1"/>
  <c r="AH580" i="6"/>
  <c r="AI580" i="6" s="1"/>
  <c r="AH661" i="6"/>
  <c r="AI661" i="6" s="1"/>
  <c r="AH81" i="6"/>
  <c r="AI81" i="6" s="1"/>
  <c r="AH164" i="6"/>
  <c r="AI164" i="6" s="1"/>
  <c r="AH142" i="6"/>
  <c r="AI142" i="6" s="1"/>
  <c r="AH414" i="6"/>
  <c r="AI414" i="6" s="1"/>
  <c r="AH404" i="6"/>
  <c r="AI404" i="6" s="1"/>
  <c r="AH359" i="6"/>
  <c r="AI359" i="6" s="1"/>
  <c r="AH232" i="6"/>
  <c r="AI232" i="6" s="1"/>
  <c r="AH41" i="6"/>
  <c r="AI41" i="6" s="1"/>
  <c r="AH316" i="6"/>
  <c r="AI316" i="6" s="1"/>
  <c r="AH699" i="6"/>
  <c r="AI699" i="6" s="1"/>
  <c r="AH438" i="6"/>
  <c r="AI438" i="6" s="1"/>
  <c r="AH292" i="6"/>
  <c r="AI292" i="6" s="1"/>
  <c r="AH203" i="6"/>
  <c r="AI203" i="6" s="1"/>
  <c r="AH177" i="6"/>
  <c r="AI177" i="6" s="1"/>
  <c r="AH719" i="6"/>
  <c r="AI719" i="6" s="1"/>
  <c r="AH644" i="6"/>
  <c r="AI644" i="6" s="1"/>
  <c r="AH618" i="6"/>
  <c r="AI618" i="6" s="1"/>
  <c r="AH673" i="6"/>
  <c r="AI673" i="6" s="1"/>
  <c r="AH424" i="6"/>
  <c r="AI424" i="6" s="1"/>
  <c r="AH320" i="6"/>
  <c r="AI320" i="6" s="1"/>
  <c r="AH383" i="6"/>
  <c r="AI383" i="6" s="1"/>
  <c r="AH569" i="6"/>
  <c r="AI569" i="6" s="1"/>
  <c r="AH698" i="6"/>
  <c r="AI698" i="6" s="1"/>
  <c r="AH245" i="6"/>
  <c r="AI245" i="6" s="1"/>
  <c r="AH257" i="6"/>
  <c r="AI257" i="6" s="1"/>
  <c r="AH433" i="6"/>
  <c r="AI433" i="6" s="1"/>
  <c r="AH89" i="6"/>
  <c r="AI89" i="6" s="1"/>
  <c r="AH632" i="6"/>
  <c r="AI632" i="6" s="1"/>
  <c r="AH579" i="6"/>
  <c r="AI579" i="6" s="1"/>
  <c r="AH713" i="6"/>
  <c r="AI713" i="6" s="1"/>
  <c r="AH253" i="6"/>
  <c r="AI253" i="6" s="1"/>
  <c r="AH280" i="6"/>
  <c r="AI280" i="6" s="1"/>
  <c r="AH300" i="6"/>
  <c r="AI300" i="6" s="1"/>
  <c r="AH188" i="6"/>
  <c r="AI188" i="6" s="1"/>
  <c r="AH117" i="6"/>
  <c r="AI117" i="6" s="1"/>
  <c r="AH173" i="6"/>
  <c r="AI173" i="6" s="1"/>
  <c r="AH302" i="6"/>
  <c r="AI302" i="6" s="1"/>
  <c r="AH335" i="6"/>
  <c r="AI335" i="6" s="1"/>
  <c r="AH521" i="6"/>
  <c r="AI521" i="6" s="1"/>
  <c r="AH388" i="6"/>
  <c r="AI388" i="6" s="1"/>
  <c r="AH30" i="6"/>
  <c r="AI30" i="6" s="1"/>
  <c r="AH403" i="6"/>
  <c r="AI403" i="6" s="1"/>
  <c r="AH681" i="6"/>
  <c r="AI681" i="6" s="1"/>
  <c r="AH445" i="6"/>
  <c r="AI445" i="6" s="1"/>
  <c r="AH663" i="6"/>
  <c r="AI663" i="6" s="1"/>
  <c r="AH263" i="6"/>
  <c r="AI263" i="6" s="1"/>
  <c r="AH341" i="6"/>
  <c r="AI341" i="6" s="1"/>
  <c r="AH662" i="6"/>
  <c r="AI662" i="6" s="1"/>
  <c r="AH637" i="6"/>
  <c r="AI637" i="6" s="1"/>
  <c r="AH29" i="6"/>
  <c r="AI29" i="6" s="1"/>
  <c r="AH431" i="6"/>
  <c r="AI431" i="6" s="1"/>
  <c r="AH630" i="6"/>
  <c r="AI630" i="6" s="1"/>
  <c r="AH76" i="6"/>
  <c r="AI76" i="6" s="1"/>
  <c r="AH594" i="6"/>
  <c r="AI594" i="6" s="1"/>
  <c r="AH57" i="6"/>
  <c r="AI57" i="6" s="1"/>
  <c r="AH672" i="6"/>
  <c r="AI672" i="6" s="1"/>
  <c r="AH711" i="6"/>
  <c r="AI711" i="6" s="1"/>
  <c r="AH116" i="6"/>
  <c r="AI116" i="6" s="1"/>
  <c r="AH271" i="6"/>
  <c r="AI271" i="6" s="1"/>
  <c r="AH318" i="6"/>
  <c r="AI318" i="6" s="1"/>
  <c r="AH90" i="6"/>
  <c r="AI90" i="6" s="1"/>
  <c r="AH592" i="6"/>
  <c r="AI592" i="6" s="1"/>
  <c r="AH205" i="6"/>
  <c r="AI205" i="6" s="1"/>
  <c r="AH589" i="6"/>
  <c r="AI589" i="6" s="1"/>
  <c r="AH606" i="6"/>
  <c r="AI606" i="6" s="1"/>
  <c r="AH213" i="6"/>
  <c r="AI213" i="6" s="1"/>
  <c r="AH114" i="6"/>
  <c r="AI114" i="6" s="1"/>
  <c r="AH488" i="6"/>
  <c r="AI488" i="6" s="1"/>
  <c r="AH216" i="6"/>
  <c r="AI216" i="6" s="1"/>
  <c r="AH200" i="6"/>
  <c r="AI200" i="6" s="1"/>
  <c r="AH523" i="6"/>
  <c r="AI523" i="6" s="1"/>
  <c r="AH339" i="6"/>
  <c r="AI339" i="6" s="1"/>
  <c r="AH624" i="6"/>
  <c r="AI624" i="6" s="1"/>
  <c r="AH87" i="6"/>
  <c r="AI87" i="6" s="1"/>
  <c r="AH562" i="6"/>
  <c r="AI562" i="6" s="1"/>
  <c r="AH275" i="6"/>
  <c r="AI275" i="6" s="1"/>
  <c r="AH17" i="6"/>
  <c r="AI17" i="6" s="1"/>
  <c r="AH695" i="6"/>
  <c r="AI695" i="6" s="1"/>
  <c r="AH412" i="6"/>
  <c r="AI412" i="6" s="1"/>
  <c r="AH38" i="6"/>
  <c r="AI38" i="6" s="1"/>
  <c r="AH429" i="6"/>
  <c r="AI429" i="6" s="1"/>
  <c r="AH652" i="6"/>
  <c r="AI652" i="6" s="1"/>
  <c r="AH635" i="6"/>
  <c r="AI635" i="6" s="1"/>
  <c r="AH426" i="6"/>
  <c r="AI426" i="6" s="1"/>
  <c r="AH314" i="6"/>
  <c r="AI314" i="6" s="1"/>
  <c r="AH463" i="6"/>
  <c r="AI463" i="6" s="1"/>
  <c r="AH331" i="6"/>
  <c r="AI331" i="6" s="1"/>
  <c r="AH602" i="6"/>
  <c r="AI602" i="6" s="1"/>
  <c r="AH15" i="6"/>
  <c r="AI15" i="6" s="1"/>
  <c r="AH529" i="6"/>
  <c r="AI529" i="6" s="1"/>
  <c r="AH709" i="6"/>
  <c r="AI709" i="6" s="1"/>
  <c r="AH532" i="6"/>
  <c r="AI532" i="6" s="1"/>
  <c r="AH283" i="6"/>
  <c r="AI283" i="6" s="1"/>
  <c r="AH646" i="6"/>
  <c r="AI646" i="6" s="1"/>
  <c r="AH272" i="6"/>
  <c r="AI272" i="6" s="1"/>
  <c r="AH366" i="6"/>
  <c r="AI366" i="6" s="1"/>
  <c r="AH466" i="6"/>
  <c r="AI466" i="6" s="1"/>
  <c r="AH329" i="6"/>
  <c r="AI329" i="6" s="1"/>
  <c r="AH568" i="6"/>
  <c r="AI568" i="6" s="1"/>
  <c r="AH555" i="6"/>
  <c r="AI555" i="6" s="1"/>
  <c r="AH724" i="6"/>
  <c r="AI724" i="6" s="1"/>
  <c r="AH434" i="6"/>
  <c r="AI434" i="6" s="1"/>
  <c r="AH304" i="6"/>
  <c r="AI304" i="6" s="1"/>
  <c r="AH70" i="6"/>
  <c r="AI70" i="6" s="1"/>
  <c r="AH28" i="6"/>
  <c r="AI28" i="6" s="1"/>
  <c r="AH517" i="6"/>
  <c r="AI517" i="6" s="1"/>
  <c r="AH36" i="6"/>
  <c r="AI36" i="6" s="1"/>
  <c r="AH144" i="6"/>
  <c r="AI144" i="6" s="1"/>
  <c r="AH715" i="6"/>
  <c r="AI715" i="6" s="1"/>
  <c r="AH369" i="6"/>
  <c r="AI369" i="6" s="1"/>
  <c r="AH411" i="6"/>
  <c r="AI411" i="6" s="1"/>
  <c r="AH39" i="6"/>
  <c r="AI39" i="6" s="1"/>
  <c r="AH285" i="6"/>
  <c r="AI285" i="6" s="1"/>
  <c r="AH255" i="6"/>
  <c r="AI255" i="6" s="1"/>
  <c r="AH392" i="6"/>
  <c r="AI392" i="6" s="1"/>
  <c r="AH249" i="6"/>
  <c r="AI249" i="6" s="1"/>
  <c r="AH241" i="6"/>
  <c r="AI241" i="6" s="1"/>
  <c r="AH346" i="6"/>
  <c r="AI346" i="6" s="1"/>
  <c r="AH340" i="6"/>
  <c r="AI340" i="6" s="1"/>
  <c r="AH416" i="6"/>
  <c r="AI416" i="6" s="1"/>
  <c r="AH125" i="6"/>
  <c r="AI125" i="6" s="1"/>
  <c r="AH18" i="6"/>
  <c r="AI18" i="6" s="1"/>
  <c r="AH299" i="6"/>
  <c r="AI299" i="6" s="1"/>
  <c r="AH13" i="6"/>
  <c r="AI13" i="6" s="1"/>
  <c r="AH633" i="6"/>
  <c r="AI633" i="6" s="1"/>
  <c r="AH215" i="6"/>
  <c r="AI215" i="6" s="1"/>
  <c r="AH634" i="6"/>
  <c r="AI634" i="6" s="1"/>
  <c r="AH63" i="6"/>
  <c r="AI63" i="6" s="1"/>
  <c r="AH190" i="6"/>
  <c r="AI190" i="6" s="1"/>
  <c r="AH34" i="6"/>
  <c r="AI34" i="6" s="1"/>
  <c r="AH585" i="6"/>
  <c r="AI585" i="6" s="1"/>
  <c r="AH130" i="6"/>
  <c r="AI130" i="6" s="1"/>
  <c r="AH599" i="6"/>
  <c r="AI599" i="6" s="1"/>
  <c r="AH451" i="6"/>
  <c r="AI451" i="6" s="1"/>
  <c r="AH442" i="6"/>
  <c r="AI442" i="6" s="1"/>
  <c r="AH323" i="6"/>
  <c r="AI323" i="6" s="1"/>
  <c r="AH168" i="6"/>
  <c r="AI168" i="6" s="1"/>
  <c r="AH588" i="6"/>
  <c r="AI588" i="6" s="1"/>
  <c r="AH473" i="6"/>
  <c r="AI473" i="6" s="1"/>
  <c r="AH351" i="6"/>
  <c r="AI351" i="6" s="1"/>
  <c r="AH208" i="6"/>
  <c r="AI208" i="6" s="1"/>
  <c r="AH64" i="6"/>
  <c r="AI64" i="6" s="1"/>
  <c r="AH514" i="6"/>
  <c r="AI514" i="6" s="1"/>
  <c r="AH399" i="6"/>
  <c r="AI399" i="6" s="1"/>
  <c r="AH601" i="6"/>
  <c r="AI601" i="6" s="1"/>
  <c r="AH8" i="6"/>
  <c r="AI8" i="6" s="1"/>
  <c r="AH303" i="6"/>
  <c r="AI303" i="6" s="1"/>
  <c r="AH6" i="6"/>
  <c r="AI6" i="6" s="1"/>
  <c r="AH464" i="6"/>
  <c r="AI464" i="6" s="1"/>
  <c r="AH289" i="6"/>
  <c r="AI289" i="6" s="1"/>
  <c r="AH149" i="6"/>
  <c r="AI149" i="6" s="1"/>
  <c r="AH668" i="6"/>
  <c r="AI668" i="6" s="1"/>
  <c r="AH293" i="6"/>
  <c r="AI293" i="6" s="1"/>
  <c r="AH427" i="6"/>
  <c r="AI427" i="6" s="1"/>
  <c r="AH199" i="6"/>
  <c r="AI199" i="6" s="1"/>
  <c r="AH608" i="6"/>
  <c r="AI608" i="6" s="1"/>
  <c r="AH534" i="6"/>
  <c r="AI534" i="6" s="1"/>
  <c r="AH160" i="6"/>
  <c r="AI160" i="6" s="1"/>
  <c r="AH220" i="6"/>
  <c r="AI220" i="6" s="1"/>
  <c r="AH66" i="6"/>
  <c r="AI66" i="6" s="1"/>
  <c r="AH486" i="6"/>
  <c r="AI486" i="6" s="1"/>
  <c r="AH479" i="6"/>
  <c r="AI479" i="6" s="1"/>
  <c r="AH440" i="6"/>
  <c r="AI440" i="6" s="1"/>
  <c r="AH367" i="6"/>
  <c r="AI367" i="6" s="1"/>
  <c r="AH22" i="6"/>
  <c r="AI22" i="6" s="1"/>
  <c r="AH496" i="6"/>
  <c r="AI496" i="6" s="1"/>
  <c r="AH154" i="6"/>
  <c r="AI154" i="6" s="1"/>
  <c r="AH597" i="6"/>
  <c r="AI597" i="6" s="1"/>
  <c r="AH376" i="6"/>
  <c r="AI376" i="6" s="1"/>
  <c r="AH480" i="6"/>
  <c r="AI480" i="6" s="1"/>
  <c r="AH536" i="6"/>
  <c r="AI536" i="6" s="1"/>
  <c r="AH99" i="6"/>
  <c r="AI99" i="6" s="1"/>
  <c r="AH419" i="6"/>
  <c r="AI419" i="6" s="1"/>
  <c r="AH583" i="6"/>
  <c r="AI583" i="6" s="1"/>
  <c r="AH45" i="6"/>
  <c r="AI45" i="6" s="1"/>
  <c r="AH16" i="6"/>
  <c r="AI16" i="6" s="1"/>
  <c r="AH444" i="6"/>
  <c r="AI444" i="6" s="1"/>
  <c r="AH73" i="6"/>
  <c r="AI73" i="6" s="1"/>
  <c r="AH279" i="6"/>
  <c r="AI279" i="6" s="1"/>
  <c r="AH52" i="6"/>
  <c r="AI52" i="6" s="1"/>
  <c r="AH543" i="6"/>
  <c r="AI543" i="6" s="1"/>
  <c r="AH274" i="6"/>
  <c r="AI274" i="6" s="1"/>
  <c r="AH689" i="6"/>
  <c r="AI689" i="6" s="1"/>
  <c r="AH75" i="6"/>
  <c r="AI75" i="6" s="1"/>
  <c r="AH675" i="6"/>
  <c r="AI675" i="6" s="1"/>
  <c r="AH643" i="6"/>
  <c r="AI643" i="6" s="1"/>
  <c r="AH336" i="6"/>
  <c r="AI336" i="6" s="1"/>
  <c r="AH459" i="6"/>
  <c r="AI459" i="6" s="1"/>
  <c r="AH435" i="6"/>
  <c r="AI435" i="6" s="1"/>
  <c r="AH270" i="6"/>
  <c r="AI270" i="6" s="1"/>
  <c r="AH143" i="6"/>
  <c r="AI143" i="6" s="1"/>
  <c r="AH519" i="6"/>
  <c r="AI519" i="6" s="1"/>
  <c r="AH310" i="6"/>
  <c r="AI310" i="6" s="1"/>
  <c r="AH607" i="6"/>
  <c r="AI607" i="6" s="1"/>
  <c r="AH187" i="6"/>
  <c r="AI187" i="6" s="1"/>
  <c r="AH520" i="6"/>
  <c r="AI520" i="6" s="1"/>
  <c r="AH374" i="6"/>
  <c r="AI374" i="6" s="1"/>
  <c r="AH502" i="6"/>
  <c r="AI502" i="6" s="1"/>
  <c r="AH658" i="6"/>
  <c r="AI658" i="6" s="1"/>
  <c r="AH326" i="6"/>
  <c r="AI326" i="6" s="1"/>
  <c r="AH298" i="6"/>
  <c r="AI298" i="6" s="1"/>
  <c r="AH560" i="6"/>
  <c r="AI560" i="6" s="1"/>
  <c r="AH150" i="6"/>
  <c r="AI150" i="6" s="1"/>
  <c r="AH127" i="6"/>
  <c r="AI127" i="6" s="1"/>
  <c r="AH265" i="6"/>
  <c r="AI265" i="6" s="1"/>
  <c r="AH133" i="6"/>
  <c r="AI133" i="6" s="1"/>
  <c r="AH682" i="6"/>
  <c r="AI682" i="6" s="1"/>
  <c r="AH330" i="6"/>
  <c r="AI330" i="6" s="1"/>
  <c r="AH35" i="6"/>
  <c r="AI35" i="6" s="1"/>
  <c r="AH74" i="6"/>
  <c r="AI74" i="6" s="1"/>
  <c r="AH481" i="6"/>
  <c r="AI481" i="6" s="1"/>
  <c r="AH171" i="6"/>
  <c r="AI171" i="6" s="1"/>
  <c r="AH120" i="6"/>
  <c r="AI120" i="6" s="1"/>
  <c r="AH243" i="6"/>
  <c r="AI243" i="6" s="1"/>
  <c r="AH217" i="6"/>
  <c r="AI217" i="6" s="1"/>
  <c r="AH230" i="6"/>
  <c r="AI230" i="6" s="1"/>
  <c r="AH60" i="6"/>
  <c r="AI60" i="6" s="1"/>
  <c r="AH460" i="6"/>
  <c r="AI460" i="6" s="1"/>
  <c r="AH734" i="6"/>
  <c r="AI734" i="6" s="1"/>
  <c r="AH136" i="6"/>
  <c r="AI136" i="6" s="1"/>
  <c r="AH86" i="6"/>
  <c r="AI86" i="6" s="1"/>
  <c r="AH350" i="6"/>
  <c r="AI350" i="6" s="1"/>
  <c r="AH135" i="6"/>
  <c r="AI135" i="6" s="1"/>
  <c r="AH247" i="6"/>
  <c r="AI247" i="6" s="1"/>
  <c r="AH566" i="6"/>
  <c r="AI566" i="6" s="1"/>
  <c r="AH106" i="6"/>
  <c r="AI106" i="6" s="1"/>
  <c r="AH686" i="6"/>
  <c r="AI686" i="6" s="1"/>
  <c r="AH180" i="6"/>
  <c r="AI180" i="6" s="1"/>
  <c r="AH564" i="6"/>
  <c r="AI564" i="6" s="1"/>
  <c r="AH84" i="6"/>
  <c r="AI84" i="6" s="1"/>
  <c r="AH559" i="6"/>
  <c r="AI559" i="6" s="1"/>
  <c r="AH731" i="6"/>
  <c r="AI731" i="6" s="1"/>
  <c r="AH287" i="6"/>
  <c r="AI287" i="6" s="1"/>
  <c r="AH5" i="6"/>
  <c r="AI5" i="6" s="1"/>
  <c r="AH462" i="6"/>
  <c r="AI462" i="6" s="1"/>
  <c r="AH105" i="6"/>
  <c r="AI105" i="6" s="1"/>
  <c r="AH46" i="6"/>
  <c r="AI46" i="6" s="1"/>
  <c r="AH193" i="6"/>
  <c r="AI193" i="6" s="1"/>
  <c r="AH408" i="6"/>
  <c r="AI408" i="6" s="1"/>
  <c r="AH649" i="6"/>
  <c r="AI649" i="6" s="1"/>
  <c r="AH495" i="6"/>
  <c r="AI495" i="6" s="1"/>
  <c r="AH267" i="6"/>
  <c r="AI267" i="6" s="1"/>
  <c r="AH542" i="6"/>
  <c r="AI542" i="6" s="1"/>
  <c r="AH572" i="6"/>
  <c r="AI572" i="6" s="1"/>
  <c r="AH679" i="6"/>
  <c r="AI679" i="6" s="1"/>
  <c r="AH129" i="6"/>
  <c r="AI129" i="6" s="1"/>
  <c r="AH385" i="6"/>
  <c r="AI385" i="6" s="1"/>
  <c r="AH115" i="6"/>
  <c r="AI115" i="6" s="1"/>
  <c r="AH123" i="6"/>
  <c r="AI123" i="6" s="1"/>
  <c r="AH642" i="6"/>
  <c r="AI642" i="6" s="1"/>
  <c r="AH729" i="6"/>
  <c r="AI729" i="6" s="1"/>
  <c r="AH246" i="6"/>
  <c r="AI246" i="6" s="1"/>
  <c r="AH93" i="6"/>
  <c r="AI93" i="6" s="1"/>
  <c r="AH258" i="6"/>
  <c r="AI258" i="6" s="1"/>
  <c r="AH119" i="6"/>
  <c r="AI119" i="6" s="1"/>
  <c r="AH286" i="6"/>
  <c r="AI286" i="6" s="1"/>
  <c r="AH596" i="6"/>
  <c r="AI596" i="6" s="1"/>
  <c r="AH418" i="6"/>
  <c r="AI418" i="6" s="1"/>
  <c r="AH506" i="6"/>
  <c r="AI506" i="6" s="1"/>
  <c r="AH394" i="6"/>
  <c r="AI394" i="6" s="1"/>
  <c r="AH308" i="6"/>
  <c r="AI308" i="6" s="1"/>
  <c r="AH612" i="6"/>
  <c r="AI612" i="6" s="1"/>
  <c r="AH616" i="6"/>
  <c r="AI616" i="6" s="1"/>
  <c r="AH700" i="6"/>
  <c r="AI700" i="6" s="1"/>
  <c r="AH515" i="6"/>
  <c r="AI515" i="6" s="1"/>
  <c r="AH430" i="6"/>
  <c r="AI430" i="6" s="1"/>
  <c r="AH305" i="6"/>
  <c r="AI305" i="6" s="1"/>
  <c r="AH224" i="6"/>
  <c r="AI224" i="6" s="1"/>
  <c r="AH525" i="6"/>
  <c r="AI525" i="6" s="1"/>
  <c r="AH43" i="6"/>
  <c r="AI43" i="6" s="1"/>
  <c r="AH705" i="6"/>
  <c r="AI705" i="6" s="1"/>
  <c r="AH456" i="6"/>
  <c r="AI456" i="6" s="1"/>
  <c r="AH718" i="6"/>
  <c r="AI718" i="6" s="1"/>
  <c r="AH410" i="6"/>
  <c r="AI410" i="6" s="1"/>
  <c r="AH650" i="6"/>
  <c r="AI650" i="6" s="1"/>
  <c r="AH226" i="6"/>
  <c r="AI226" i="6" s="1"/>
  <c r="AH627" i="6"/>
  <c r="AI627" i="6" s="1"/>
  <c r="AH625" i="6"/>
  <c r="AI625" i="6" s="1"/>
  <c r="AH78" i="6"/>
  <c r="AI78" i="6" s="1"/>
  <c r="AH507" i="6"/>
  <c r="AI507" i="6" s="1"/>
  <c r="AH380" i="6"/>
  <c r="AI380" i="6" s="1"/>
  <c r="AH582" i="6"/>
  <c r="AI582" i="6" s="1"/>
  <c r="AH202" i="6"/>
  <c r="AI202" i="6" s="1"/>
  <c r="AH706" i="6"/>
  <c r="AI706" i="6" s="1"/>
  <c r="AH554" i="6"/>
  <c r="AI554" i="6" s="1"/>
  <c r="AH548" i="6"/>
  <c r="AI548" i="6" s="1"/>
  <c r="AH121" i="6"/>
  <c r="AI121" i="6" s="1"/>
  <c r="AH518" i="6"/>
  <c r="AI518" i="6" s="1"/>
  <c r="AH157" i="6"/>
  <c r="AI157" i="6" s="1"/>
  <c r="AH401" i="6"/>
  <c r="AI401" i="6" s="1"/>
  <c r="AH415" i="6"/>
  <c r="AI415" i="6" s="1"/>
  <c r="AH584" i="6"/>
  <c r="AI584" i="6" s="1"/>
  <c r="AH101" i="6"/>
  <c r="AI101" i="6" s="1"/>
  <c r="AH722" i="6"/>
  <c r="AI722" i="6" s="1"/>
  <c r="AH361" i="6"/>
  <c r="AI361" i="6" s="1"/>
  <c r="AH107" i="6"/>
  <c r="AI107" i="6" s="1"/>
  <c r="AH82" i="6"/>
  <c r="AI82" i="6" s="1"/>
  <c r="AH471" i="6"/>
  <c r="AI471" i="6" s="1"/>
  <c r="AH654" i="6"/>
  <c r="AI654" i="6" s="1"/>
  <c r="AH266" i="6"/>
  <c r="AI266" i="6" s="1"/>
  <c r="AH71" i="6"/>
  <c r="AI71" i="6" s="1"/>
  <c r="AH655" i="6"/>
  <c r="AI655" i="6" s="1"/>
  <c r="AH59" i="6"/>
  <c r="AI59" i="6" s="1"/>
  <c r="AH694" i="6"/>
  <c r="AI694" i="6" s="1"/>
  <c r="AH545" i="6"/>
  <c r="AI545" i="6" s="1"/>
  <c r="AH236" i="6"/>
  <c r="AI236" i="6" s="1"/>
  <c r="AH134" i="6"/>
  <c r="AI134" i="6" s="1"/>
  <c r="AH397" i="6"/>
  <c r="AI397" i="6" s="1"/>
  <c r="AH103" i="6"/>
  <c r="AI103" i="6" s="1"/>
  <c r="AH455" i="6"/>
  <c r="AI455" i="6" s="1"/>
  <c r="AH449" i="6"/>
  <c r="AI449" i="6" s="1"/>
  <c r="AH156" i="6"/>
  <c r="AI156" i="6" s="1"/>
  <c r="AH703" i="6"/>
  <c r="AI703" i="6" s="1"/>
  <c r="AH573" i="6"/>
  <c r="AI573" i="6" s="1"/>
  <c r="AH665" i="6"/>
  <c r="AI665" i="6" s="1"/>
  <c r="AH664" i="6"/>
  <c r="AI664" i="6" s="1"/>
  <c r="AH611" i="6"/>
  <c r="AI611" i="6" s="1"/>
  <c r="AH47" i="6"/>
  <c r="AI47" i="6" s="1"/>
  <c r="AH338" i="6"/>
  <c r="AI338" i="6" s="1"/>
  <c r="AH398" i="6"/>
  <c r="AI398" i="6" s="1"/>
  <c r="AH169" i="6"/>
  <c r="AI169" i="6" s="1"/>
  <c r="AH161" i="6"/>
  <c r="AI161" i="6" s="1"/>
  <c r="AH56" i="6"/>
  <c r="AI56" i="6" s="1"/>
  <c r="AH85" i="6"/>
  <c r="AI85" i="6" s="1"/>
  <c r="AH325" i="6"/>
  <c r="AI325" i="6" s="1"/>
  <c r="AH166" i="6"/>
  <c r="AI166" i="6" s="1"/>
  <c r="AH219" i="6"/>
  <c r="AI219" i="6" s="1"/>
  <c r="AH595" i="6"/>
  <c r="AI595" i="6" s="1"/>
  <c r="AH638" i="6"/>
  <c r="AI638" i="6" s="1"/>
  <c r="AH467" i="6"/>
  <c r="AI467" i="6" s="1"/>
  <c r="AH354" i="6"/>
  <c r="AI354" i="6" s="1"/>
  <c r="AH578" i="6"/>
  <c r="AI578" i="6" s="1"/>
  <c r="AH550" i="6"/>
  <c r="AI550" i="6" s="1"/>
  <c r="AH528" i="6"/>
  <c r="AI528" i="6" s="1"/>
  <c r="AH636" i="6"/>
  <c r="AI636" i="6" s="1"/>
  <c r="AH178" i="6"/>
  <c r="AI178" i="6" s="1"/>
  <c r="AH723" i="6"/>
  <c r="AI723" i="6" s="1"/>
  <c r="AH530" i="6"/>
  <c r="AI530" i="6" s="1"/>
  <c r="AH344" i="6"/>
  <c r="AI344" i="6" s="1"/>
  <c r="AH422" i="6"/>
  <c r="AI422" i="6" s="1"/>
  <c r="AH390" i="6"/>
  <c r="AI390" i="6" s="1"/>
  <c r="AH574" i="6"/>
  <c r="AI574" i="6" s="1"/>
  <c r="AH222" i="6"/>
  <c r="AI222" i="6" s="1"/>
  <c r="AH228" i="6"/>
  <c r="AI228" i="6" s="1"/>
  <c r="AH268" i="6"/>
  <c r="AI268" i="6" s="1"/>
  <c r="AH290" i="6"/>
  <c r="AI290" i="6" s="1"/>
  <c r="AH233" i="6"/>
  <c r="AI233" i="6" s="1"/>
  <c r="AH565" i="6"/>
  <c r="AI565" i="6" s="1"/>
  <c r="AH131" i="6"/>
  <c r="AI131" i="6" s="1"/>
  <c r="AH146" i="6"/>
  <c r="AI146" i="6" s="1"/>
  <c r="AH575" i="6"/>
  <c r="AI575" i="6" s="1"/>
  <c r="AH324" i="6"/>
  <c r="AI324" i="6" s="1"/>
  <c r="AH660" i="6"/>
  <c r="AI660" i="6" s="1"/>
  <c r="AH482" i="6"/>
  <c r="AI482" i="6" s="1"/>
  <c r="AH206" i="6"/>
  <c r="AI206" i="6" s="1"/>
  <c r="AH262" i="6"/>
  <c r="AI262" i="6" s="1"/>
  <c r="AH31" i="6"/>
  <c r="AI31" i="6" s="1"/>
  <c r="AH538" i="6"/>
  <c r="AI538" i="6" s="1"/>
  <c r="AH400" i="6"/>
  <c r="AI400" i="6" s="1"/>
  <c r="AH472" i="6"/>
  <c r="AI472" i="6" s="1"/>
  <c r="AH313" i="6"/>
  <c r="AI313" i="6" s="1"/>
  <c r="AH153" i="6"/>
  <c r="AI153" i="6" s="1"/>
  <c r="AH505" i="6"/>
  <c r="AI505" i="6" s="1"/>
  <c r="AH413" i="6"/>
  <c r="AI413" i="6" s="1"/>
  <c r="AH211" i="6"/>
  <c r="AI211" i="6" s="1"/>
  <c r="AH501" i="6"/>
  <c r="AI501" i="6" s="1"/>
  <c r="AH551" i="6"/>
  <c r="AI551" i="6" s="1"/>
  <c r="AH678" i="6"/>
  <c r="AI678" i="6" s="1"/>
  <c r="AH252" i="6"/>
  <c r="AI252" i="6" s="1"/>
  <c r="AH556" i="6"/>
  <c r="AI556" i="6" s="1"/>
  <c r="AH176" i="6"/>
  <c r="AI176" i="6" s="1"/>
  <c r="AH540" i="6"/>
  <c r="AI540" i="6" s="1"/>
  <c r="AH484" i="6"/>
  <c r="AI484" i="6" s="1"/>
  <c r="AH182" i="6"/>
  <c r="AI182" i="6" s="1"/>
  <c r="AH651" i="6"/>
  <c r="AI651" i="6" s="1"/>
  <c r="AH40" i="6"/>
  <c r="AI40" i="6" s="1"/>
  <c r="AH685" i="6"/>
  <c r="AI685" i="6" s="1"/>
  <c r="AH509" i="6"/>
  <c r="AI509" i="6" s="1"/>
  <c r="AH458" i="6"/>
  <c r="AI458" i="6" s="1"/>
  <c r="AH77" i="6"/>
  <c r="AI77" i="6" s="1"/>
  <c r="AH282" i="6"/>
  <c r="AI282" i="6" s="1"/>
  <c r="AH465" i="6"/>
  <c r="AI465" i="6" s="1"/>
  <c r="AH667" i="6"/>
  <c r="AI667" i="6" s="1"/>
  <c r="AH684" i="6"/>
  <c r="AI684" i="6" s="1"/>
  <c r="AH609" i="6"/>
  <c r="AI609" i="6" s="1"/>
  <c r="AH513" i="6"/>
  <c r="AI513" i="6" s="1"/>
  <c r="AH183" i="6"/>
  <c r="AI183" i="6" s="1"/>
  <c r="AH577" i="6"/>
  <c r="AI577" i="6" s="1"/>
  <c r="AH386" i="6"/>
  <c r="AI386" i="6" s="1"/>
  <c r="AH647" i="6"/>
  <c r="AI647" i="6" s="1"/>
  <c r="AH656" i="6"/>
  <c r="AI656" i="6" s="1"/>
  <c r="AH409" i="6"/>
  <c r="AI409" i="6" s="1"/>
  <c r="AH69" i="6"/>
  <c r="AI69" i="6" s="1"/>
  <c r="AH533" i="6"/>
  <c r="AI533" i="6" s="1"/>
  <c r="AH586" i="6"/>
  <c r="AI586" i="6" s="1"/>
  <c r="AH332" i="6"/>
  <c r="AI332" i="6" s="1"/>
  <c r="AH561" i="6"/>
  <c r="AI561" i="6" s="1"/>
  <c r="AH278" i="6"/>
  <c r="AI278" i="6" s="1"/>
  <c r="AH454" i="6"/>
  <c r="AI454" i="6" s="1"/>
  <c r="AH499" i="6"/>
  <c r="AI499" i="6" s="1"/>
  <c r="AH552" i="6"/>
  <c r="AI552" i="6" s="1"/>
  <c r="AH453" i="6"/>
  <c r="AI453" i="6" s="1"/>
  <c r="AH605" i="6"/>
  <c r="AI605" i="6" s="1"/>
  <c r="AH708" i="6"/>
  <c r="AI708" i="6" s="1"/>
  <c r="AH697" i="6"/>
  <c r="AI697" i="6" s="1"/>
  <c r="AH352" i="6"/>
  <c r="AI352" i="6" s="1"/>
  <c r="AH378" i="6"/>
  <c r="AI378" i="6" s="1"/>
  <c r="AH37" i="6"/>
  <c r="AI37" i="6" s="1"/>
  <c r="AH175" i="6"/>
  <c r="AI175" i="6" s="1"/>
  <c r="AH145" i="6"/>
  <c r="AI145" i="6" s="1"/>
  <c r="AH428" i="6"/>
  <c r="AI428" i="6" s="1"/>
  <c r="AH539" i="6"/>
  <c r="AI539" i="6" s="1"/>
  <c r="AH541" i="6"/>
  <c r="AI541" i="6" s="1"/>
  <c r="AH546" i="6"/>
  <c r="AI546" i="6" s="1"/>
  <c r="AH49" i="6"/>
  <c r="AI49" i="6" s="1"/>
  <c r="AH670" i="6"/>
  <c r="AI670" i="6" s="1"/>
  <c r="AH707" i="6"/>
  <c r="AI707" i="6" s="1"/>
  <c r="AH204" i="6"/>
  <c r="AI204" i="6" s="1"/>
  <c r="AH493" i="6"/>
  <c r="AI493" i="6" s="1"/>
  <c r="AH657" i="6"/>
  <c r="AI657" i="6" s="1"/>
  <c r="AH231" i="6"/>
  <c r="AI231" i="6" s="1"/>
  <c r="AH19" i="6"/>
  <c r="AI19" i="6" s="1"/>
  <c r="AH319" i="6"/>
  <c r="AI319" i="6" s="1"/>
  <c r="AH348" i="6"/>
  <c r="AI348" i="6" s="1"/>
  <c r="AH343" i="6"/>
  <c r="AI343" i="6" s="1"/>
  <c r="AH666" i="6"/>
  <c r="AI666" i="6" s="1"/>
  <c r="AH333" i="6"/>
  <c r="AI333" i="6" s="1"/>
  <c r="AH393" i="6"/>
  <c r="AI393" i="6" s="1"/>
  <c r="AH691" i="6"/>
  <c r="AI691" i="6" s="1"/>
  <c r="AH317" i="6"/>
  <c r="AI317" i="6" s="1"/>
  <c r="AH235" i="6"/>
  <c r="AI235" i="6" s="1"/>
  <c r="AH557" i="6"/>
  <c r="AI557" i="6" s="1"/>
  <c r="AH197" i="6"/>
  <c r="AI197" i="6" s="1"/>
  <c r="AH522" i="6"/>
  <c r="AI522" i="6" s="1"/>
  <c r="AH128" i="6"/>
  <c r="AI128" i="6" s="1"/>
  <c r="AH244" i="6"/>
  <c r="AI244" i="6" s="1"/>
  <c r="AH549" i="6"/>
  <c r="AI549" i="6" s="1"/>
  <c r="AH512" i="6"/>
  <c r="AI512" i="6" s="1"/>
  <c r="AH726" i="6"/>
  <c r="AI726" i="6" s="1"/>
  <c r="AH494" i="6"/>
  <c r="AI494" i="6" s="1"/>
  <c r="AH152" i="6"/>
  <c r="AI152" i="6" s="1"/>
  <c r="AH504" i="6"/>
  <c r="AI504" i="6" s="1"/>
  <c r="AH508" i="6"/>
  <c r="AI508" i="6" s="1"/>
  <c r="AH238" i="6"/>
  <c r="AI238" i="6" s="1"/>
  <c r="AH478" i="6"/>
  <c r="AI478" i="6" s="1"/>
  <c r="AH690" i="6"/>
  <c r="AI690" i="6" s="1"/>
  <c r="AH155" i="6"/>
  <c r="AI155" i="6" s="1"/>
  <c r="AH357" i="6"/>
  <c r="AI357" i="6" s="1"/>
  <c r="AH631" i="6"/>
  <c r="AI631" i="6" s="1"/>
  <c r="AH80" i="6"/>
  <c r="AI80" i="6" s="1"/>
  <c r="AH563" i="6"/>
  <c r="AI563" i="6" s="1"/>
  <c r="AH511" i="6"/>
  <c r="AI511" i="6" s="1"/>
  <c r="AH172" i="6"/>
  <c r="AI172" i="6" s="1"/>
  <c r="AH396" i="6"/>
  <c r="AI396" i="6" s="1"/>
  <c r="AH342" i="6"/>
  <c r="AI342" i="6" s="1"/>
  <c r="AH676" i="6"/>
  <c r="AI676" i="6" s="1"/>
  <c r="AH617" i="6"/>
  <c r="AI617" i="6" s="1"/>
  <c r="AH62" i="6"/>
  <c r="AI62" i="6" s="1"/>
  <c r="AH389" i="6"/>
  <c r="AI389" i="6" s="1"/>
  <c r="AH122" i="6"/>
  <c r="AI122" i="6" s="1"/>
  <c r="AH355" i="6"/>
  <c r="AI355" i="6" s="1"/>
  <c r="AH674" i="6"/>
  <c r="AI674" i="6" s="1"/>
  <c r="AH406" i="6"/>
  <c r="AI406" i="6" s="1"/>
  <c r="AH83" i="6"/>
  <c r="AI83" i="6" s="1"/>
  <c r="AH417" i="6"/>
  <c r="AI417" i="6" s="1"/>
  <c r="AH387" i="6"/>
  <c r="AI387" i="6" s="1"/>
  <c r="AH24" i="6"/>
  <c r="AI24" i="6" s="1"/>
  <c r="AH365" i="6"/>
  <c r="AI365" i="6" s="1"/>
  <c r="AH487" i="6"/>
  <c r="AI487" i="6" s="1"/>
  <c r="AH498" i="6"/>
  <c r="AI498" i="6" s="1"/>
  <c r="AH537" i="6"/>
  <c r="AI537" i="6" s="1"/>
  <c r="AH510" i="6"/>
  <c r="AI510" i="6" s="1"/>
  <c r="AH468" i="6"/>
  <c r="AI468" i="6" s="1"/>
  <c r="AH234" i="6"/>
  <c r="AI234" i="6" s="1"/>
  <c r="AH476" i="6"/>
  <c r="AI476" i="6" s="1"/>
  <c r="AH641" i="6"/>
  <c r="AI641" i="6" s="1"/>
  <c r="AH328" i="6"/>
  <c r="AI328" i="6" s="1"/>
  <c r="AH140" i="6"/>
  <c r="AI140" i="6" s="1"/>
  <c r="AH362" i="6"/>
  <c r="AI362" i="6" s="1"/>
  <c r="AH717" i="6"/>
  <c r="AI717" i="6" s="1"/>
  <c r="AH379" i="6"/>
  <c r="AI379" i="6" s="1"/>
  <c r="AH730" i="6"/>
  <c r="AI730" i="6" s="1"/>
  <c r="AH72" i="6"/>
  <c r="AI72" i="6" s="1"/>
  <c r="AH48" i="6"/>
  <c r="AI48" i="6" s="1"/>
  <c r="AH54" i="6"/>
  <c r="AI54" i="6" s="1"/>
  <c r="AH223" i="6"/>
  <c r="AI223" i="6" s="1"/>
  <c r="AH372" i="6"/>
  <c r="AI372" i="6" s="1"/>
  <c r="AH88" i="6"/>
  <c r="AI88" i="6" s="1"/>
  <c r="AH254" i="6"/>
  <c r="AI254" i="6" s="1"/>
  <c r="AH353" i="6"/>
  <c r="AI353" i="6" s="1"/>
  <c r="AF4" i="6" l="1"/>
  <c r="I4" i="6" s="1"/>
  <c r="I4" i="7" s="1"/>
  <c r="AG4" i="6"/>
  <c r="AE4" i="6"/>
  <c r="A5" i="6"/>
  <c r="A6" i="6" s="1"/>
  <c r="A7" i="6" s="1"/>
  <c r="A8" i="6" s="1"/>
  <c r="A9" i="6" s="1"/>
  <c r="A10" i="6" s="1"/>
  <c r="A11" i="6" s="1"/>
  <c r="A12" i="6" s="1"/>
  <c r="A13" i="6" s="1"/>
  <c r="A14" i="6" s="1"/>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8" i="6" s="1"/>
  <c r="A179" i="6" s="1"/>
  <c r="A180" i="6" s="1"/>
  <c r="A181" i="6" s="1"/>
  <c r="A182" i="6" s="1"/>
  <c r="A183" i="6" s="1"/>
  <c r="A184" i="6" s="1"/>
  <c r="A185" i="6" s="1"/>
  <c r="A186" i="6" s="1"/>
  <c r="A187" i="6" s="1"/>
  <c r="A188" i="6" s="1"/>
  <c r="A189" i="6" s="1"/>
  <c r="A190" i="6" s="1"/>
  <c r="A191" i="6" s="1"/>
  <c r="A192" i="6" s="1"/>
  <c r="A193" i="6" s="1"/>
  <c r="A194" i="6" s="1"/>
  <c r="A195" i="6" s="1"/>
  <c r="A196" i="6" s="1"/>
  <c r="A197" i="6" s="1"/>
  <c r="A198" i="6" s="1"/>
  <c r="A199" i="6" s="1"/>
  <c r="A200" i="6" s="1"/>
  <c r="A201" i="6" s="1"/>
  <c r="A202" i="6" s="1"/>
  <c r="A203" i="6" s="1"/>
  <c r="A204" i="6" s="1"/>
  <c r="A205" i="6" s="1"/>
  <c r="A206" i="6" s="1"/>
  <c r="A207" i="6" s="1"/>
  <c r="A208" i="6" s="1"/>
  <c r="A209" i="6" s="1"/>
  <c r="A210" i="6" s="1"/>
  <c r="A211" i="6" s="1"/>
  <c r="A212" i="6" s="1"/>
  <c r="A213" i="6" s="1"/>
  <c r="A214" i="6" s="1"/>
  <c r="A215" i="6" s="1"/>
  <c r="A216" i="6" s="1"/>
  <c r="A217" i="6" s="1"/>
  <c r="A218" i="6" s="1"/>
  <c r="A219" i="6" s="1"/>
  <c r="A220" i="6" s="1"/>
  <c r="A221" i="6" s="1"/>
  <c r="A222" i="6" s="1"/>
  <c r="A223" i="6" s="1"/>
  <c r="A224" i="6" s="1"/>
  <c r="A225" i="6" s="1"/>
  <c r="A226" i="6" s="1"/>
  <c r="A227" i="6" s="1"/>
  <c r="A228" i="6" s="1"/>
  <c r="A229" i="6" s="1"/>
  <c r="A230" i="6" s="1"/>
  <c r="A231" i="6" s="1"/>
  <c r="A232" i="6" s="1"/>
  <c r="A233" i="6" s="1"/>
  <c r="A234" i="6" s="1"/>
  <c r="A235" i="6" s="1"/>
  <c r="A236" i="6" s="1"/>
  <c r="A237" i="6" s="1"/>
  <c r="A238" i="6" s="1"/>
  <c r="A239" i="6" s="1"/>
  <c r="A240" i="6" s="1"/>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268" i="6" s="1"/>
  <c r="A269" i="6" s="1"/>
  <c r="A270" i="6" s="1"/>
  <c r="A271" i="6" s="1"/>
  <c r="A272" i="6" s="1"/>
  <c r="A273" i="6" s="1"/>
  <c r="A274" i="6" s="1"/>
  <c r="A275" i="6" s="1"/>
  <c r="A276" i="6" s="1"/>
  <c r="A277" i="6" s="1"/>
  <c r="A278" i="6" s="1"/>
  <c r="A279" i="6" s="1"/>
  <c r="A280" i="6" s="1"/>
  <c r="A281" i="6" s="1"/>
  <c r="A282" i="6" s="1"/>
  <c r="A283" i="6" s="1"/>
  <c r="A284" i="6" s="1"/>
  <c r="A285" i="6" s="1"/>
  <c r="A286" i="6" s="1"/>
  <c r="A287" i="6" s="1"/>
  <c r="A288" i="6" s="1"/>
  <c r="A289" i="6" s="1"/>
  <c r="A290" i="6" s="1"/>
  <c r="A291" i="6" s="1"/>
  <c r="A292" i="6" s="1"/>
  <c r="A293" i="6" s="1"/>
  <c r="A294" i="6" s="1"/>
  <c r="A295" i="6" s="1"/>
  <c r="A296" i="6" s="1"/>
  <c r="A297" i="6" s="1"/>
  <c r="A298" i="6" s="1"/>
  <c r="A299" i="6" s="1"/>
  <c r="A300" i="6" s="1"/>
  <c r="A301" i="6" s="1"/>
  <c r="A302" i="6" s="1"/>
  <c r="A303" i="6" s="1"/>
  <c r="A304" i="6" s="1"/>
  <c r="A305" i="6" s="1"/>
  <c r="A306" i="6" s="1"/>
  <c r="A307" i="6" s="1"/>
  <c r="A308" i="6" s="1"/>
  <c r="A309" i="6" s="1"/>
  <c r="A310" i="6" s="1"/>
  <c r="A311" i="6" s="1"/>
  <c r="A312" i="6" s="1"/>
  <c r="A313" i="6" s="1"/>
  <c r="A314" i="6" s="1"/>
  <c r="A315" i="6" s="1"/>
  <c r="A316" i="6" s="1"/>
  <c r="A317" i="6" s="1"/>
  <c r="A318" i="6" s="1"/>
  <c r="A319" i="6" s="1"/>
  <c r="A320" i="6" s="1"/>
  <c r="A321" i="6" s="1"/>
  <c r="A322" i="6" s="1"/>
  <c r="A323" i="6" s="1"/>
  <c r="A324" i="6" s="1"/>
  <c r="A325" i="6" s="1"/>
  <c r="A326" i="6" s="1"/>
  <c r="A327" i="6" s="1"/>
  <c r="A328" i="6" s="1"/>
  <c r="A329" i="6" s="1"/>
  <c r="A330" i="6" s="1"/>
  <c r="A331" i="6" s="1"/>
  <c r="A332" i="6" s="1"/>
  <c r="A333" i="6" s="1"/>
  <c r="A334" i="6" s="1"/>
  <c r="A335" i="6" s="1"/>
  <c r="A336" i="6" s="1"/>
  <c r="A337" i="6" s="1"/>
  <c r="A338" i="6" s="1"/>
  <c r="A339" i="6" s="1"/>
  <c r="A340" i="6" s="1"/>
  <c r="A341" i="6" s="1"/>
  <c r="A342" i="6" s="1"/>
  <c r="A343" i="6" s="1"/>
  <c r="A344" i="6" s="1"/>
  <c r="A345" i="6" s="1"/>
  <c r="A346" i="6" s="1"/>
  <c r="A347" i="6" s="1"/>
  <c r="A348" i="6" s="1"/>
  <c r="A349" i="6" s="1"/>
  <c r="A350" i="6" s="1"/>
  <c r="A351" i="6" s="1"/>
  <c r="A352" i="6" s="1"/>
  <c r="A353" i="6" s="1"/>
  <c r="A354" i="6" s="1"/>
  <c r="A355" i="6" s="1"/>
  <c r="A356" i="6" s="1"/>
  <c r="A357" i="6" s="1"/>
  <c r="A358" i="6" s="1"/>
  <c r="A359" i="6" s="1"/>
  <c r="A360" i="6" s="1"/>
  <c r="A361" i="6" s="1"/>
  <c r="A362" i="6" s="1"/>
  <c r="A363" i="6" s="1"/>
  <c r="A364" i="6" s="1"/>
  <c r="A365" i="6" s="1"/>
  <c r="A366" i="6" s="1"/>
  <c r="A367" i="6" s="1"/>
  <c r="A368" i="6" s="1"/>
  <c r="A369" i="6" s="1"/>
  <c r="A370" i="6" s="1"/>
  <c r="A371" i="6" s="1"/>
  <c r="A372" i="6" s="1"/>
  <c r="A373" i="6" s="1"/>
  <c r="A374" i="6" s="1"/>
  <c r="A375" i="6" s="1"/>
  <c r="A376" i="6" s="1"/>
  <c r="A377" i="6" s="1"/>
  <c r="A378" i="6" s="1"/>
  <c r="A379" i="6" s="1"/>
  <c r="A380" i="6" s="1"/>
  <c r="A381" i="6" s="1"/>
  <c r="A382" i="6" s="1"/>
  <c r="A383" i="6" s="1"/>
  <c r="A384" i="6" s="1"/>
  <c r="A385" i="6" s="1"/>
  <c r="A386" i="6" s="1"/>
  <c r="A387" i="6" s="1"/>
  <c r="A388" i="6" s="1"/>
  <c r="A389" i="6" s="1"/>
  <c r="A390" i="6" s="1"/>
  <c r="A391" i="6" s="1"/>
  <c r="A392" i="6" s="1"/>
  <c r="A393" i="6" s="1"/>
  <c r="A394" i="6" s="1"/>
  <c r="A395" i="6" s="1"/>
  <c r="A396" i="6" s="1"/>
  <c r="A397" i="6" s="1"/>
  <c r="A398" i="6" s="1"/>
  <c r="A399" i="6" s="1"/>
  <c r="A400" i="6" s="1"/>
  <c r="A401" i="6" s="1"/>
  <c r="A402" i="6" s="1"/>
  <c r="A403" i="6" s="1"/>
  <c r="A404" i="6" s="1"/>
  <c r="A405" i="6" s="1"/>
  <c r="A406" i="6" s="1"/>
  <c r="A407" i="6" s="1"/>
  <c r="A408" i="6" s="1"/>
  <c r="A409" i="6" s="1"/>
  <c r="A410" i="6" s="1"/>
  <c r="A411" i="6" s="1"/>
  <c r="A412" i="6" s="1"/>
  <c r="A413" i="6" s="1"/>
  <c r="A414" i="6" s="1"/>
  <c r="A415" i="6" s="1"/>
  <c r="A416" i="6" s="1"/>
  <c r="A417" i="6" s="1"/>
  <c r="A418" i="6" s="1"/>
  <c r="A419" i="6" s="1"/>
  <c r="A420" i="6" s="1"/>
  <c r="A421" i="6" s="1"/>
  <c r="A422" i="6" s="1"/>
  <c r="A423" i="6" s="1"/>
  <c r="A424" i="6" s="1"/>
  <c r="A425" i="6" s="1"/>
  <c r="A426" i="6" s="1"/>
  <c r="A427" i="6" s="1"/>
  <c r="A428" i="6" s="1"/>
  <c r="A429" i="6" s="1"/>
  <c r="A430" i="6" s="1"/>
  <c r="A431" i="6" s="1"/>
  <c r="A432" i="6" s="1"/>
  <c r="A433" i="6" s="1"/>
  <c r="A434" i="6" l="1"/>
  <c r="A435" i="6" s="1"/>
  <c r="A436" i="6" s="1"/>
  <c r="A437" i="6" s="1"/>
  <c r="A438" i="6" s="1"/>
  <c r="A439" i="6" s="1"/>
  <c r="A440" i="6" s="1"/>
  <c r="A441" i="6" s="1"/>
  <c r="A442" i="6" s="1"/>
  <c r="A443" i="6" s="1"/>
  <c r="A444" i="6" s="1"/>
  <c r="A445" i="6" s="1"/>
  <c r="A446" i="6" s="1"/>
  <c r="A447" i="6" s="1"/>
  <c r="A448" i="6" s="1"/>
  <c r="A449" i="6" s="1"/>
  <c r="A450" i="6" s="1"/>
  <c r="A451" i="6" s="1"/>
  <c r="A452" i="6" s="1"/>
  <c r="A453" i="6" s="1"/>
  <c r="A454" i="6" s="1"/>
  <c r="A455" i="6" s="1"/>
  <c r="A456" i="6" s="1"/>
  <c r="A457" i="6" s="1"/>
  <c r="A458" i="6" s="1"/>
  <c r="A459" i="6" s="1"/>
  <c r="A460" i="6" s="1"/>
  <c r="A461" i="6" s="1"/>
  <c r="A462" i="6" s="1"/>
  <c r="A463" i="6" s="1"/>
  <c r="A464" i="6" s="1"/>
  <c r="A465" i="6" s="1"/>
  <c r="A466" i="6" s="1"/>
  <c r="A467" i="6" s="1"/>
  <c r="A468" i="6" s="1"/>
  <c r="A469" i="6" s="1"/>
  <c r="A470" i="6" s="1"/>
  <c r="A471" i="6" s="1"/>
  <c r="A472" i="6" s="1"/>
  <c r="A473" i="6" s="1"/>
  <c r="A474" i="6" s="1"/>
  <c r="A475" i="6" s="1"/>
  <c r="A476" i="6" s="1"/>
  <c r="A477" i="6" s="1"/>
  <c r="A478" i="6" s="1"/>
  <c r="A479" i="6" s="1"/>
  <c r="A480" i="6" s="1"/>
  <c r="A481" i="6" s="1"/>
  <c r="A482" i="6" s="1"/>
  <c r="A483" i="6" s="1"/>
  <c r="A484" i="6" s="1"/>
  <c r="A485" i="6" s="1"/>
  <c r="A486" i="6" s="1"/>
  <c r="A487" i="6" s="1"/>
  <c r="A488" i="6" s="1"/>
  <c r="A489" i="6" s="1"/>
  <c r="A490" i="6" s="1"/>
  <c r="A491" i="6" s="1"/>
  <c r="A492" i="6" s="1"/>
  <c r="A493" i="6" s="1"/>
  <c r="A494" i="6" s="1"/>
  <c r="A495" i="6" s="1"/>
  <c r="A496" i="6" s="1"/>
  <c r="A497" i="6" s="1"/>
  <c r="A498" i="6" s="1"/>
  <c r="A499" i="6" s="1"/>
  <c r="A500" i="6" s="1"/>
  <c r="A501" i="6" s="1"/>
  <c r="A502" i="6" s="1"/>
  <c r="A503" i="6" s="1"/>
  <c r="A504" i="6" s="1"/>
  <c r="A505" i="6" s="1"/>
  <c r="A506" i="6" s="1"/>
  <c r="A507" i="6" s="1"/>
  <c r="A508" i="6" s="1"/>
  <c r="A509" i="6" s="1"/>
  <c r="A510" i="6" s="1"/>
  <c r="A511" i="6" s="1"/>
  <c r="A512" i="6" s="1"/>
  <c r="A513" i="6" s="1"/>
  <c r="A514" i="6" s="1"/>
  <c r="A515" i="6" s="1"/>
  <c r="A516" i="6" s="1"/>
  <c r="A517" i="6" s="1"/>
  <c r="A518" i="6" s="1"/>
  <c r="A519" i="6" s="1"/>
  <c r="A520" i="6" s="1"/>
  <c r="A521" i="6" s="1"/>
  <c r="A522" i="6" s="1"/>
  <c r="A523" i="6" s="1"/>
  <c r="A524" i="6" s="1"/>
  <c r="A525" i="6" s="1"/>
  <c r="A526" i="6" s="1"/>
  <c r="A527" i="6" s="1"/>
  <c r="A528" i="6" s="1"/>
  <c r="A529" i="6" s="1"/>
  <c r="A530" i="6" s="1"/>
  <c r="A531" i="6" s="1"/>
  <c r="A532" i="6" s="1"/>
  <c r="A533" i="6" s="1"/>
  <c r="A534" i="6" s="1"/>
  <c r="A535" i="6" s="1"/>
  <c r="A536" i="6" s="1"/>
  <c r="A537" i="6" s="1"/>
  <c r="A538" i="6" s="1"/>
  <c r="A539" i="6" s="1"/>
  <c r="A540" i="6" s="1"/>
  <c r="A541" i="6" s="1"/>
  <c r="A542" i="6" s="1"/>
  <c r="A543" i="6" s="1"/>
  <c r="A544" i="6" s="1"/>
  <c r="A545" i="6" s="1"/>
  <c r="A546" i="6" s="1"/>
  <c r="A547" i="6" s="1"/>
  <c r="A548" i="6" s="1"/>
  <c r="A549" i="6" s="1"/>
  <c r="A550" i="6" s="1"/>
  <c r="A551" i="6" s="1"/>
  <c r="A552" i="6" s="1"/>
  <c r="A553" i="6" s="1"/>
  <c r="A554" i="6" s="1"/>
  <c r="A555" i="6" s="1"/>
  <c r="A556" i="6" s="1"/>
  <c r="A557" i="6" s="1"/>
  <c r="A558" i="6" s="1"/>
  <c r="A559" i="6" s="1"/>
  <c r="A560" i="6" s="1"/>
  <c r="A561" i="6" s="1"/>
  <c r="A562" i="6" s="1"/>
  <c r="A563" i="6" s="1"/>
  <c r="A564" i="6" s="1"/>
  <c r="A565" i="6" s="1"/>
  <c r="A566" i="6" s="1"/>
  <c r="A567" i="6" s="1"/>
  <c r="A568" i="6" s="1"/>
  <c r="A569" i="6" s="1"/>
  <c r="A570" i="6" s="1"/>
  <c r="A571" i="6" s="1"/>
  <c r="A572" i="6" s="1"/>
  <c r="A573" i="6" s="1"/>
  <c r="A574" i="6" s="1"/>
  <c r="A575" i="6" s="1"/>
  <c r="A576" i="6" s="1"/>
  <c r="A577" i="6" s="1"/>
  <c r="A578" i="6" s="1"/>
  <c r="A579" i="6" s="1"/>
  <c r="A580" i="6" s="1"/>
  <c r="A581" i="6" s="1"/>
  <c r="A582" i="6" s="1"/>
  <c r="A583" i="6" s="1"/>
  <c r="A584" i="6" s="1"/>
  <c r="A585" i="6" s="1"/>
  <c r="A586" i="6" s="1"/>
  <c r="A587" i="6" s="1"/>
  <c r="A588" i="6" s="1"/>
  <c r="A589" i="6" s="1"/>
  <c r="A590" i="6" s="1"/>
  <c r="A591" i="6" s="1"/>
  <c r="A592" i="6" s="1"/>
  <c r="A593" i="6" s="1"/>
  <c r="A594" i="6" s="1"/>
  <c r="A595" i="6" s="1"/>
  <c r="A596" i="6" s="1"/>
  <c r="A597" i="6" s="1"/>
  <c r="A598" i="6" s="1"/>
  <c r="A599" i="6" s="1"/>
  <c r="A600" i="6" s="1"/>
  <c r="A601" i="6" s="1"/>
  <c r="A602" i="6" s="1"/>
  <c r="A603" i="6" s="1"/>
  <c r="A604" i="6" s="1"/>
  <c r="A605" i="6" s="1"/>
  <c r="A606" i="6" s="1"/>
  <c r="A607" i="6" s="1"/>
  <c r="A608" i="6" s="1"/>
  <c r="A609" i="6" s="1"/>
  <c r="A610" i="6" s="1"/>
  <c r="A611" i="6" s="1"/>
  <c r="A612" i="6" s="1"/>
  <c r="A613" i="6" s="1"/>
  <c r="A614" i="6" s="1"/>
  <c r="A615" i="6" s="1"/>
  <c r="A616" i="6" s="1"/>
  <c r="A617" i="6" s="1"/>
  <c r="A618" i="6" s="1"/>
  <c r="A619" i="6" s="1"/>
  <c r="A620" i="6" s="1"/>
  <c r="A621" i="6" s="1"/>
  <c r="A622" i="6" s="1"/>
  <c r="A623" i="6" s="1"/>
  <c r="A624" i="6" s="1"/>
  <c r="A625" i="6" s="1"/>
  <c r="A626" i="6" s="1"/>
  <c r="A627" i="6" s="1"/>
  <c r="A628" i="6" s="1"/>
  <c r="A629" i="6" s="1"/>
  <c r="A630" i="6" s="1"/>
  <c r="A631" i="6" s="1"/>
  <c r="A632" i="6" s="1"/>
  <c r="A633" i="6" s="1"/>
  <c r="A634" i="6" s="1"/>
  <c r="A635" i="6" s="1"/>
  <c r="A636" i="6" s="1"/>
  <c r="A637" i="6" s="1"/>
  <c r="A638" i="6" s="1"/>
  <c r="A639" i="6" s="1"/>
  <c r="A640" i="6" s="1"/>
  <c r="A641" i="6" s="1"/>
  <c r="A642" i="6" s="1"/>
  <c r="A643" i="6" s="1"/>
  <c r="A644" i="6" s="1"/>
  <c r="A645" i="6" s="1"/>
  <c r="A646" i="6" s="1"/>
  <c r="A647" i="6" s="1"/>
  <c r="A648" i="6" s="1"/>
  <c r="A649" i="6" s="1"/>
  <c r="A650" i="6" s="1"/>
  <c r="A651" i="6" s="1"/>
  <c r="A652" i="6" s="1"/>
  <c r="A653" i="6" s="1"/>
  <c r="A654" i="6" s="1"/>
  <c r="A655" i="6" s="1"/>
  <c r="A656" i="6" s="1"/>
  <c r="A657" i="6" s="1"/>
  <c r="A658" i="6" s="1"/>
  <c r="A659" i="6" s="1"/>
  <c r="A660" i="6" s="1"/>
  <c r="A661" i="6" s="1"/>
  <c r="A662" i="6" s="1"/>
  <c r="A663" i="6" s="1"/>
  <c r="A664" i="6" s="1"/>
  <c r="A665" i="6" s="1"/>
  <c r="A666" i="6" s="1"/>
  <c r="A667" i="6" s="1"/>
  <c r="A668" i="6" s="1"/>
  <c r="A669" i="6" s="1"/>
  <c r="A670" i="6" s="1"/>
  <c r="A671" i="6" s="1"/>
  <c r="A672" i="6" s="1"/>
  <c r="A673" i="6" s="1"/>
  <c r="A674" i="6" s="1"/>
  <c r="A675" i="6" s="1"/>
  <c r="A676" i="6" s="1"/>
  <c r="A677" i="6" s="1"/>
  <c r="A678" i="6" s="1"/>
  <c r="A679" i="6" s="1"/>
  <c r="A680" i="6" s="1"/>
  <c r="A681" i="6" s="1"/>
  <c r="A682" i="6" s="1"/>
  <c r="A683" i="6" s="1"/>
  <c r="A684" i="6" s="1"/>
  <c r="A685" i="6" s="1"/>
  <c r="A686" i="6" s="1"/>
  <c r="A687" i="6" s="1"/>
  <c r="A688" i="6" s="1"/>
  <c r="A689" i="6" s="1"/>
  <c r="A690" i="6" s="1"/>
  <c r="A691" i="6" s="1"/>
  <c r="A692" i="6" s="1"/>
  <c r="A693" i="6" s="1"/>
  <c r="A694" i="6" s="1"/>
  <c r="A695" i="6" s="1"/>
  <c r="A696" i="6" s="1"/>
  <c r="A697" i="6" s="1"/>
  <c r="A698" i="6" s="1"/>
  <c r="A699" i="6" s="1"/>
  <c r="A700" i="6" s="1"/>
  <c r="A701" i="6" s="1"/>
  <c r="A702" i="6" s="1"/>
  <c r="A703" i="6" s="1"/>
  <c r="A704" i="6" s="1"/>
  <c r="A705" i="6" s="1"/>
  <c r="A706" i="6" s="1"/>
  <c r="A707" i="6" s="1"/>
  <c r="A708" i="6" s="1"/>
  <c r="A709" i="6" s="1"/>
  <c r="A710" i="6" s="1"/>
  <c r="A711" i="6" s="1"/>
  <c r="A712" i="6" s="1"/>
  <c r="A713" i="6" s="1"/>
  <c r="A714" i="6" s="1"/>
  <c r="A715" i="6" s="1"/>
  <c r="A716" i="6" s="1"/>
  <c r="A717" i="6" s="1"/>
  <c r="A718" i="6" s="1"/>
  <c r="A719" i="6" s="1"/>
  <c r="A720" i="6" s="1"/>
  <c r="A721" i="6" s="1"/>
  <c r="A722" i="6" s="1"/>
  <c r="A723" i="6" s="1"/>
  <c r="A724" i="6" s="1"/>
  <c r="A725" i="6" s="1"/>
  <c r="A726" i="6" s="1"/>
  <c r="A727" i="6" s="1"/>
  <c r="A728" i="6" s="1"/>
  <c r="A729" i="6" s="1"/>
  <c r="A730" i="6" s="1"/>
  <c r="A731" i="6" s="1"/>
  <c r="A732" i="6" s="1"/>
  <c r="A733" i="6" s="1"/>
  <c r="A734" i="6" s="1"/>
  <c r="A735" i="6" s="1"/>
  <c r="A736" i="6" s="1"/>
  <c r="A737" i="6" s="1"/>
  <c r="A738" i="6" s="1"/>
  <c r="A739" i="6" s="1"/>
  <c r="A740" i="6" s="1"/>
  <c r="A741" i="6" s="1"/>
  <c r="A742" i="6" s="1"/>
  <c r="A743" i="6" s="1"/>
  <c r="A744" i="6" s="1"/>
  <c r="A745" i="6" s="1"/>
  <c r="A746" i="6" s="1"/>
  <c r="A747" i="6" s="1"/>
  <c r="A748" i="6" s="1"/>
  <c r="A749" i="6" s="1"/>
  <c r="A750" i="6" s="1"/>
  <c r="A751" i="6" s="1"/>
  <c r="A752" i="6" s="1"/>
  <c r="A753" i="6" s="1"/>
  <c r="A754" i="6" s="1"/>
  <c r="A755" i="6" s="1"/>
  <c r="A756" i="6" s="1"/>
  <c r="A757" i="6" s="1"/>
  <c r="A758" i="6" s="1"/>
  <c r="A759" i="6" s="1"/>
  <c r="A760" i="6" s="1"/>
  <c r="A761" i="6" s="1"/>
  <c r="A762" i="6" s="1"/>
  <c r="A763" i="6" s="1"/>
  <c r="A764" i="6" s="1"/>
  <c r="A765" i="6" s="1"/>
  <c r="A766" i="6" s="1"/>
  <c r="A767" i="6" s="1"/>
  <c r="A768" i="6" s="1"/>
  <c r="A769" i="6" s="1"/>
  <c r="A770" i="6" s="1"/>
  <c r="A771" i="6" s="1"/>
  <c r="A772" i="6" s="1"/>
  <c r="A773" i="6" s="1"/>
  <c r="A774" i="6" s="1"/>
  <c r="A775" i="6" s="1"/>
  <c r="A776" i="6" s="1"/>
  <c r="A777" i="6" s="1"/>
  <c r="A778" i="6" s="1"/>
  <c r="A779" i="6" s="1"/>
  <c r="A780" i="6" s="1"/>
  <c r="A781" i="6" s="1"/>
  <c r="A782" i="6" s="1"/>
  <c r="A783" i="6" s="1"/>
  <c r="A784" i="6" s="1"/>
  <c r="A785" i="6" s="1"/>
  <c r="A786" i="6" s="1"/>
  <c r="A787" i="6" s="1"/>
  <c r="A788" i="6" s="1"/>
  <c r="A789" i="6" s="1"/>
  <c r="A790" i="6" s="1"/>
  <c r="AH4" i="6"/>
  <c r="AI4"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tc={B976777F-C2F9-46D9-942B-126B068C70D3}</author>
  </authors>
  <commentList>
    <comment ref="J3" authorId="0" shapeId="0" xr:uid="{B976777F-C2F9-46D9-942B-126B068C70D3}">
      <text>
        <t>[Comentario encadenado]
Su versión de Excel le permite leer este comentario encadenado; sin embargo, las ediciones que se apliquen se quitarán si el archivo se abre en una versión más reciente de Excel. Más información: https://go.microsoft.com/fwlink/?linkid=870924
Comentario:
    AGREGAR COLUMNAS POR CADA PROCESO DE CONTRATACIÓN Y TITULARLO SEGÚN CORRESPONDA
Respuesta:
    Y COLOQUE (X) EN LOS ÍTEMS QUE REQUIERE EL PROCESO</t>
      </text>
    </comment>
  </commentList>
</comments>
</file>

<file path=xl/sharedStrings.xml><?xml version="1.0" encoding="utf-8"?>
<sst xmlns="http://schemas.openxmlformats.org/spreadsheetml/2006/main" count="10165" uniqueCount="1800">
  <si>
    <t>FONDO DE DESARROLLO LOCAL DE RAFAEL URIBE URIBE</t>
  </si>
  <si>
    <t>Cotización 0012026</t>
  </si>
  <si>
    <t>Cotización 0022026</t>
  </si>
  <si>
    <t>Cotización 0032026</t>
  </si>
  <si>
    <t>Cotización 0042026</t>
  </si>
  <si>
    <t>Cotización 0052026</t>
  </si>
  <si>
    <t>Cotización 0062026</t>
  </si>
  <si>
    <t>Cotización 0072026</t>
  </si>
  <si>
    <t xml:space="preserve">NÚMERO DE COTIZACIONES </t>
  </si>
  <si>
    <t xml:space="preserve">VALOR PROMEDIO UNITARIO 
IVA INCLUIDO </t>
  </si>
  <si>
    <t>DESVIACIÓN</t>
  </si>
  <si>
    <t>COEFICIENTE
VARIACIÓN</t>
  </si>
  <si>
    <t>¿SE PUEDE EMPLEAR?
SI/NO</t>
  </si>
  <si>
    <t>LISTADO DE ÍTEMS PARA LA FORMULACIÓN DE PROYECTOS VIGENCIA 2026</t>
  </si>
  <si>
    <t>CO01</t>
  </si>
  <si>
    <t>CO02</t>
  </si>
  <si>
    <t>CO03</t>
  </si>
  <si>
    <t>CO04</t>
  </si>
  <si>
    <t>CO05</t>
  </si>
  <si>
    <t>CO06</t>
  </si>
  <si>
    <t>CO07</t>
  </si>
  <si>
    <t>#</t>
  </si>
  <si>
    <t>CATEGORIA</t>
  </si>
  <si>
    <t>TIPO</t>
  </si>
  <si>
    <t>ÍTEM</t>
  </si>
  <si>
    <t>CODIGO
UNSPSC</t>
  </si>
  <si>
    <t>DESCRIPCIÓN</t>
  </si>
  <si>
    <t>UNIDAD DE MEDIDA</t>
  </si>
  <si>
    <t>IMPUESTO A CARGO</t>
  </si>
  <si>
    <t>VALOR DE REFERENCIA</t>
  </si>
  <si>
    <t>Precio Unitario SIN IVA</t>
  </si>
  <si>
    <t>IVA</t>
  </si>
  <si>
    <t>Precio Unitario IVA incluido</t>
  </si>
  <si>
    <t xml:space="preserve">IVA </t>
  </si>
  <si>
    <t>ALIMENTACIÓN</t>
  </si>
  <si>
    <t>COMPRA</t>
  </si>
  <si>
    <t>ALMUERZO</t>
  </si>
  <si>
    <t>Almuerzos: (PROTEINA CARNE CERDO Y/O RES Y/O POLLO) BANDEJA + SOPA + JUGO + POSTRE (ALIMENTO PROTEICO 120 GRS, ALIMENTO CEREAL 40 GR EN CRUDO Ò 100 GR COCIDO, TUBERCULO 110 GR, VERDURA FRIA, CRUDA O CALIENTE 100 GR, LEGUMINOSAS 80GR, SOPA Ò CREMA 250 CC, JUGO CON FRUTA DE COSECHA 250 CC, POSTRE DE 30 A 50 GR</t>
  </si>
  <si>
    <t>UN</t>
  </si>
  <si>
    <t>ALMUERZO TIPO 2</t>
  </si>
  <si>
    <t>Alimentación: • Entrada: Sopa 250 ml o 16 onzas de fruta de cosecha. Cantidad: 100 gramos.
• Plato fuerte: Proteína de origen animal 100% (Carnes vacuna, cerdo, pollo ó pescado) Cantidad: 250 gramos, Cereal (Arroz) Cantidad: 125 gramos (4) Ensalada de verduras o fruta. Cantidad: 100 gramos, papa – yuca- plátano. Cantidad: 100 gramos 
• Bebida: Jugo de fruta natural en botella 16 onzas. 
Todo debe ser empacado en envase biodegradable. 
El costo del almuerzo incluye servilletas y cubiertos, Entrega en sitio y Menú a acordar en comité técnico.</t>
  </si>
  <si>
    <t>BEBIDA</t>
  </si>
  <si>
    <t>Botella de  agua de 600 cc de una marca reconocida en el mercado</t>
  </si>
  <si>
    <t>CENA- BUFFET</t>
  </si>
  <si>
    <t>Servicio de alimentación tipo buffet por persona, que consiste en la preparación, disposición y exhibición de una variedad de alimentos organizados en una mesa o estación, permitiendo que los comensales se sirvan de manera autónoma según sus preferencias. El servicio deberá incluir una oferta variada de platos que contemple carnes, principios (acompañamientos), postres y bebidas, garantizando opciones equilibradas y suficientes para todos los asistentes. se debe  garantizar minimo 150gr de proteina, princpio minimo 50 gr, ensalada 15 gr, carbohidratos 25 gr, 1 postre  y 1 bebida 350 Ml
 Asimismo, deberá asegurar condiciones adecuadas de manipulación de alimentos, presentación, higiene y calidad, así como los elementos necesarios para el servicio (vajilla, utensilios y disposición de los alimentos). El costo incluye menaje, asistentes para servir tipo buffet, transporte y entrega </t>
  </si>
  <si>
    <t>DESAYUNO</t>
  </si>
  <si>
    <t> un (1) desayuno que incluya proteina, carbohidratos y grasas- bebida caliente, bebida fria y porcion de fruta. INCLUYE TRANSPORTE Y EMPAQUE</t>
  </si>
  <si>
    <t>GALLETAS ARTESANALES</t>
  </si>
  <si>
    <t>Paquete de galletas artesanales de 7 unidades de minímo 300 grm, con decoración adecuada al evento</t>
  </si>
  <si>
    <t>REFRIGERIO COMPUESTO TIPO 1</t>
  </si>
  <si>
    <t>refrigerio compuesto de Un sándwich tipo baguete de jamón, queso, lechuga y salsas de 250 gr; y/o, Un sándwich tipo baguete de pollo, lechuga y salsas de 250 gr y/o perro caliente de mínimo 14 cm, -1 brownie mínimo  80gr, 1 Jugo: Mínimo 200 ml de contenido (envase tetra pack y/o botella plástica desechable) que contenga 14% de fruta, 4,5% de calorías, sin conservantes ni sabores artificiales 4 una porción de fruta de mínimo 120 gr (manzana, pera, banano, mango, pitaya, granadilla) . El refrigerio debe estar en empaque individual en bandeja y/o bolsa elaborada en cartón 100 %reciclable y biodegradable, debe ser balanceado y responder a la normatividad vigente en lo que corresponde a las características organolépticas de conservación. Este debe incluir la transporte y entrega en el sitio de las reuniones</t>
  </si>
  <si>
    <t>REFRIGERIO COMPUESTO TIPO 2</t>
  </si>
  <si>
    <t>Consta de: Un  pasabocas hojaldrado croissant, pastel relleno con proteína animal mínimo 150 gr, 1 mini brownie 45gr 3. Jugo: Mínimo 200 ml de contenido (envase tetra pack y/o botella plástica desechable) que contenga 14% de fruta, 4,5% de calorías, sin conservantes ni sabores artificiales 4 una porción de fruta de mínimo 150 gr (manzana, pera, banano, mango, pitaya, granadilla) . El refrigerio debe estar en empaque individual en bandeja elaborada en cartón 100 %reciclable y biodegradable, debe ser balanceado y responder a la normatividad vigente en lo que corresponde a las características organolépticas de conservación. Este debe incluir la transporte y entrega en el sitio de las reuniones</t>
  </si>
  <si>
    <t>SNACK HIDRATACIÓN</t>
  </si>
  <si>
    <t>Hidratación: botella de agua sin gas de  600ml, bocadillo veleño y fruta en cosecha</t>
  </si>
  <si>
    <t>AMBIENTE</t>
  </si>
  <si>
    <t>Balanza</t>
  </si>
  <si>
    <t>Tipo electrónica material base acero inoxidable material platón acero inoxidable capacidad 1000 grs a 5000 grs con sensibilidad de 1 grs a 2 grs de medición. La bascula, deberá estar construida en materiales resistentes, antioxidantes y que no afecten por efectos vibratorios la precisión del equipo.</t>
  </si>
  <si>
    <t>Balde construcción</t>
  </si>
  <si>
    <t>Amigable con el medio ambiente sin perder sus cualidades de resistencia y durabilidad. Polietileno 100% reciclado. Resistente a los golpes y deformaciones. Manija metálica recubierta con elastómero para mayor comodidad, usos: Para cargue y transporte de concreto, escombros, arena y cualquier material para la construcción en general, Capacidad 12 litros.</t>
  </si>
  <si>
    <t>Bandejas</t>
  </si>
  <si>
    <t>Bandeja de germinación x 200 alveolos</t>
  </si>
  <si>
    <t>BOLSAS ECOLOGICAS</t>
  </si>
  <si>
    <t>Bolsas ecológicas en cambrel con agarraderas. Estas deben tener una medida de 50cm de alto x 60cm de ancho. Debe contar con estampados alusivos al proceso de separación en la fuente, logos de la Alcaldía Mayor de Bogotá y de la Alcaldía Local de Rafael Uribe Uribe, los cuales deben estar en policromía.</t>
  </si>
  <si>
    <t>Bolsitas</t>
  </si>
  <si>
    <t>Bolsita de papel kraft x 25 gr x 100 und</t>
  </si>
  <si>
    <t>Bomba Manual 2 Litros Fumigadora Aspersor Pulverizador</t>
  </si>
  <si>
    <t>Fumigadora Manual 2 Litros Atomizador Multiusos Rociador</t>
  </si>
  <si>
    <t>Broca para concreto</t>
  </si>
  <si>
    <t>Broca Para Concreto 1/4 pulgada</t>
  </si>
  <si>
    <t>Broca para madera</t>
  </si>
  <si>
    <t>Broca madera 1/4 pulgada</t>
  </si>
  <si>
    <t>Cabuya cosechera </t>
  </si>
  <si>
    <t>Cabuya Cosechera Verde Ref. 12 X 1 X 750m</t>
  </si>
  <si>
    <t>Caneca o balde</t>
  </si>
  <si>
    <t>Balde Plástico para Pintura Capacidad 5 Galones</t>
  </si>
  <si>
    <t>Cascarilla de arroz cruda</t>
  </si>
  <si>
    <t>Cascarilla de arroz cruda como sustrato</t>
  </si>
  <si>
    <t>Bulto 10 KG</t>
  </si>
  <si>
    <t>Compostera</t>
  </si>
  <si>
    <t>Vermicompostera con pie de cria de 52 Lts 70 cm x 34 cm x 30 cm</t>
  </si>
  <si>
    <t>Durmiente en madera</t>
  </si>
  <si>
    <t>Durmiente x 1x10 X3200</t>
  </si>
  <si>
    <t>ESPECIE VEGETAL</t>
  </si>
  <si>
    <t>ASPARAGUS  DENSIFLORUS
Especie vegetal: ASPARAGUS  DENSIFLORUS:
Debe tener una altura máxima de 50 centímetros, teniendo en cuenta que la parte abonada corresponde a 20 a 35 centímetros de altura y el restante, es la plántula sobresaliente y con tierra abonada.
No se necesita riego, encalado, ni hidro retenedor</t>
  </si>
  <si>
    <t>Especie vegetal: CASCO DE BUEY, PATA DE VACA
Debe tener una altura máxima de 50 centímetros, teniendo en cuenta que la parte abonada corresponde a 20 a 35 centímetros de altura y el restante, es la plántula sobresaliente y con tierra abonada.
No se necesita riego, encalado, ni hidro retenedor</t>
  </si>
  <si>
    <t>Especie vegetal: Begonia semperflorens
Debe tener una altura máxima de 50 centímetros, teniendo en cuenta que la parte abonada corresponde a 20 a 35 centímetros de altura y el restante, es la plántula sobresaliente y con tierra abonada.
No se necesita riego, encalado, ni hidro retenedor</t>
  </si>
  <si>
    <t>Especie vegetal: Begonia x tuberhybrida
Debe tener una altura máxima de 50 centímetros, teniendo en cuenta que la parte abonada corresponde a 20 a 35 centímetros de altura y el restante, es la plántula sobresaliente y con tierra abonada.
No se necesita riego, encalado, ni hidro retenedor</t>
  </si>
  <si>
    <t>Especie vegetal: Bromelia: atractiva para ser sembrado como elemento terrestre o como epifita en lo alto y adherido a los troncos de los árboles.
Debe tener una altura máxima de 50 centímetros, teniendo en cuenta que la parte abonada corresponde a 20 a 35 centímetros de altura y el restante, es la plántula sobresaliente y con tierra abonada.
No se necesita riego, encalado, ni hidro retenedor</t>
  </si>
  <si>
    <t>oti</t>
  </si>
  <si>
    <t>Fertilizante NP</t>
  </si>
  <si>
    <t>Fertilizante hidrosoluble  fuente de Nitrógeno de fuente uréica y Fósforo. Nitrogeno 17%, Fósforo 44%</t>
  </si>
  <si>
    <t>Bulto 25 KG</t>
  </si>
  <si>
    <t>Fertilizante urea granulada(46-0-0)</t>
  </si>
  <si>
    <t>Fertilizante nitrogenado con el 46 % de Nitrógeno de amplio uso.</t>
  </si>
  <si>
    <t>Bulto 50 KG</t>
  </si>
  <si>
    <t>Fertilzante NPK 15-30-15 con Elementos menores</t>
  </si>
  <si>
    <t>Fertilizante soluble mezcla NPK y elementos menores para aplicación al suelo.
15% Nitrogeno, 30% Fósforo, 15% Potasio. Con elementos menores como Azufre, Magnesio, Boro, Zinc</t>
  </si>
  <si>
    <t>Grapa para Cerca</t>
  </si>
  <si>
    <t>Grapa en acabado Galvanizdo con un puente interior de 10,3 mm y un laminado de 0,50 x 1,25 mm.
Para  Grapadora Referencia P6C-8</t>
  </si>
  <si>
    <t>Caja  x 5,000 unidades</t>
  </si>
  <si>
    <t xml:space="preserve">Grapadora Industrial P6c-8 Invernaderos </t>
  </si>
  <si>
    <t>Esta grapadora p6 c8 es la capacitada para instalaciones de invernaderos viene reforzada para tal fin.
Grapadora tipo pinza de manejo manual cuya función principal es el sellamiento de plástico o tela, son mayormente usadas en campos de floricultura e invernaderos. Cuenta con un casco endurecido de acero para mayor seguridad, con un sistema de rodamientos que le permite una compresión más fácil y con un cargador rápido.</t>
  </si>
  <si>
    <t>Grapadora Tapicería Trabajo Pesado Profesional</t>
  </si>
  <si>
    <t xml:space="preserve">GRAPADORA CLAVADORA TAPICERÍA 2 EN 1 </t>
  </si>
  <si>
    <t>Guante poliéster nitrilo  liso</t>
  </si>
  <si>
    <t>Guante fabricado en Poliéster recubierto en Nitrilo liso</t>
  </si>
  <si>
    <t>GUAYAS PARA INVERNADERO 1/8</t>
  </si>
  <si>
    <t>Está constituida principalmente por capas de cordones de alambre enrollados helicoidalmente alrededor de un centro denominado alma, cuya función es soportar el resto de los alambres del cordón.</t>
  </si>
  <si>
    <t>Metro</t>
  </si>
  <si>
    <t>Humus granulado</t>
  </si>
  <si>
    <t>Humus de lombriz granulado.</t>
  </si>
  <si>
    <t>Kit herramienta de jardinera x3</t>
  </si>
  <si>
    <t>Mango en polietileno de agarre suave.
Cabezales de acero al carbono, duradero, no se oxida ni se rompe fácilmente.
Ideal para una variedad de tareas, incluyendo cavar, deshierbar, aflojar el suelo, airear, trasplantar, etc.
Kit por 3 elementos: Pala, Palín y Rastrillo
Base en pintura electroestática para mayor durabilidad.</t>
  </si>
  <si>
    <t>LISTON DE MADERA</t>
  </si>
  <si>
    <t>Liston Bastidor 5x3 cm 2.5 Mts. Cedro Blanco</t>
  </si>
  <si>
    <t>Malacate - Garrucha Señorita Para 2 Toneladas</t>
  </si>
  <si>
    <t>MALACATE GARRUCHA SEÑORITA PARA 2TON: • Cable de 1.5 mts A 1,10 mts, • Doble trinquete</t>
  </si>
  <si>
    <t>Malla</t>
  </si>
  <si>
    <t>Malla para gallinero Malla de alambre galvanizado tejido con aberturas  hexagonales enlazada en triple torsión, fortalecida con remates laterales. 1.50 m x 36 m. Hueco 1 ¼" Alambre Galvanizado</t>
  </si>
  <si>
    <t>MANTENIMIENTO HECTAREA RESTAURACIÓN</t>
  </si>
  <si>
    <t>realizar el mantenimiento de 1 Hectarea en restauración encologica que incluye como minimo: Eliminación de especies invasoras y/u oportunistas, Corte de pasto, Deshierbe y eliminación de parásitas, Plateo, Fertilización edáfica, Corte selectivo de especies - raleo, Riego, Fertirriego, Control fitosanitario del material vegetal plantado, Transporte de material vegetal, mano de obra, }replante y manejo de desechos.</t>
  </si>
  <si>
    <t>Matera en concreto</t>
  </si>
  <si>
    <t>Matera en Concreto: Medidas: 80 cm Largo x 35 cm Ancho x 35 cm Alto, Acabado: Liso con borde, Estructura con malla semiacelerada, Impermeabilizada en su interior con Sika y con recubrimiento para unificación de color, Adecuadas para interior y exterior.</t>
  </si>
  <si>
    <t>Matera Jardinera</t>
  </si>
  <si>
    <t>Jardinera en barro de 36 cm x 36 cm x 36 cm</t>
  </si>
  <si>
    <t>Matera Plástica Rectangular Larga Maceta Jardinera 59cm</t>
  </si>
  <si>
    <t>Matera plástica para uso en balcones o en pequeños espacios Dimensiones: 59 cm de larga, 13 cm de alta, 20 cm de ancha.</t>
  </si>
  <si>
    <t>Matera Redonda</t>
  </si>
  <si>
    <t>Matera redonda Plástica # 30 - ( Boca 28,1 cm, Base 22,6 cm, Profundidad 25 cm,  Volumen 12 litros aproximadamente)</t>
  </si>
  <si>
    <t>Matera redonda Plástica # 35 - (Boca 34,5  cm, Base 26,5 cm, Profundidad 29,5 cm,  Volumen 22 litros  aproximadamente)</t>
  </si>
  <si>
    <t>Matera trébol para cultivo vertical</t>
  </si>
  <si>
    <t>Matera en plástico, dimensiones: ancho 35 cm; alto 15 cm; largo 35 cm, Cada matera con capacidad de 4 plantas.</t>
  </si>
  <si>
    <t>Micorrizas</t>
  </si>
  <si>
    <t>Micorrizas bulto de 50 kg</t>
  </si>
  <si>
    <t>Palo de Madera</t>
  </si>
  <si>
    <t>Palo de madera rolliza x 5 m</t>
  </si>
  <si>
    <t>Plástico de uso agrícola</t>
  </si>
  <si>
    <t>Plástico negro calibre 6 milímetros de 2 metros de ancho por 20 metros de largo</t>
  </si>
  <si>
    <t>Plástico para invernadero</t>
  </si>
  <si>
    <t>PLÁSTICO PARA INVERNADERO AGROCLEAR: Lámina de plástico coextruida estabilizada con Hals y antioxidante. Contiene inhibidores UV que le brindan una alta resistencia a la degradación causada por la radiación solar.
10 Metros * 4 metros - Calibre 6.</t>
  </si>
  <si>
    <t>Polisombra</t>
  </si>
  <si>
    <t>Polisombra negra al 80% 4 mts x 11</t>
  </si>
  <si>
    <t>Puntilla</t>
  </si>
  <si>
    <t>Puntilla de 2,5"</t>
  </si>
  <si>
    <t>Caja 500 gr</t>
  </si>
  <si>
    <t>Puntilla de 3,5"</t>
  </si>
  <si>
    <t>Regadera plástica</t>
  </si>
  <si>
    <t>Regadera Plástica de 1,75 Lts Dimensiones: 7,5x33x24,5cm</t>
  </si>
  <si>
    <t>Repiza de Madera</t>
  </si>
  <si>
    <t>Repiza de 4 metros de largo x 8 cm de ancho x 4 cm grueso</t>
  </si>
  <si>
    <t>Semilla aji jalapeño</t>
  </si>
  <si>
    <t>Semillas de ají jalapeño</t>
  </si>
  <si>
    <t>Libra</t>
  </si>
  <si>
    <t>Semilla Albahaca</t>
  </si>
  <si>
    <t>Semillas de albahaca</t>
  </si>
  <si>
    <t>Gramos</t>
  </si>
  <si>
    <t>Semilla Apio</t>
  </si>
  <si>
    <t>Semillas de apio</t>
  </si>
  <si>
    <t>Semilla Brocoli</t>
  </si>
  <si>
    <t>Semillas de brócoli</t>
  </si>
  <si>
    <t>Semilla calendula</t>
  </si>
  <si>
    <t>Semillas de caléndula</t>
  </si>
  <si>
    <t>Semilla cebolla larga</t>
  </si>
  <si>
    <t>Cebolla Larga Tokyo Long White</t>
  </si>
  <si>
    <t>Semilla Cebollin</t>
  </si>
  <si>
    <t>Semillas de cebollín</t>
  </si>
  <si>
    <t>Semilla cilantro patimorado</t>
  </si>
  <si>
    <t>Cilantro Patimorado</t>
  </si>
  <si>
    <t>Semilla Coliflor</t>
  </si>
  <si>
    <t>Semillas de coliflor</t>
  </si>
  <si>
    <t>Semilla de acelga</t>
  </si>
  <si>
    <t>Acelga Pencas Blancas</t>
  </si>
  <si>
    <t>Semilla de cebolla cabezona</t>
  </si>
  <si>
    <t>Cebolla Grano Early</t>
  </si>
  <si>
    <t>Semilla de espinaca</t>
  </si>
  <si>
    <t>Espinaca Visión Mejorada</t>
  </si>
  <si>
    <t>Semilla de lechuga</t>
  </si>
  <si>
    <t>Lechuga White Boston</t>
  </si>
  <si>
    <t>Semilla Hierba Buena</t>
  </si>
  <si>
    <t>Semillas de Hierba buena</t>
  </si>
  <si>
    <t>Semilla lechuga romana</t>
  </si>
  <si>
    <t>Lechuga Paris Island Romana</t>
  </si>
  <si>
    <t>Semilla lulo</t>
  </si>
  <si>
    <t>Semilla Lulo 2 Gramos - Anasac Sobre x 2 g</t>
  </si>
  <si>
    <t>Semilla manzanilla</t>
  </si>
  <si>
    <t>Semilla Fercon Aromática Manzanilla Sobre x 0,5–1 g</t>
  </si>
  <si>
    <t>Semilla mejorana</t>
  </si>
  <si>
    <t>Semilla Mejorana 0,1 Gramo - Anasac Sobre x 0,1–0,5 g</t>
  </si>
  <si>
    <t>Semilla Menta</t>
  </si>
  <si>
    <t>Semillas de Menta Premium Sobre x 0,1–0,5 g</t>
  </si>
  <si>
    <t>Semilla Oregano</t>
  </si>
  <si>
    <t>Semilla Orégano 0,3 Gramos - Anasac Sobre x 0,3 g</t>
  </si>
  <si>
    <t>Semilla pepino</t>
  </si>
  <si>
    <t>Semilla Pepino 2 Gramos - Anasac Sobre x 2 g</t>
  </si>
  <si>
    <t>Semilla perejil</t>
  </si>
  <si>
    <t>Perejil Crespo Orgánico Sobre x 2–3 g</t>
  </si>
  <si>
    <t>Semilla pimentón</t>
  </si>
  <si>
    <t>Pimentón 1000gr (referencia semilla comercial pequeña) Sobre x 1–2 g</t>
  </si>
  <si>
    <t>Semilla Rabano</t>
  </si>
  <si>
    <t>Semilla Rábano 3 Gramos - Anasac Sobre x 3 g</t>
  </si>
  <si>
    <t>Semilla remolacha</t>
  </si>
  <si>
    <t>100 Semillas Remolacha Orgánica Sobre x 2–3 g</t>
  </si>
  <si>
    <t>Semilla Repollo</t>
  </si>
  <si>
    <t>Semilla Repollo 2 Gramos - Anasac Sobre x 2–3 g</t>
  </si>
  <si>
    <t>Semilla romero</t>
  </si>
  <si>
    <t>Semilla Romero 0.05 Gramos - Ergo Sobre x 0,05–0,5 g</t>
  </si>
  <si>
    <t>Semilla rúcula o rugula</t>
  </si>
  <si>
    <t>Semillas de Rúgula Gourmet Sobre x 0,5–2 g</t>
  </si>
  <si>
    <t>Semilla tomate</t>
  </si>
  <si>
    <t>Tomate chonto x 500gr (referencia semilla pequeña) Sobre x 1–2 g</t>
  </si>
  <si>
    <t>Veggies Tomate cherry x 250gr (referencia semilla pequeña) Sobre x 0,5–1 g</t>
  </si>
  <si>
    <t>Semilla tomate de arbol</t>
  </si>
  <si>
    <t>Semillas de tomate de árbol Sobre x 1–2 g</t>
  </si>
  <si>
    <t>Semilla tomillo</t>
  </si>
  <si>
    <t>Tomillo Winter Sobre x 0,1–0,5 g</t>
  </si>
  <si>
    <t>Semilla toronjil</t>
  </si>
  <si>
    <t>Toronjil Sobre x 0,5–1 g</t>
  </si>
  <si>
    <t>Semilla zanahoria</t>
  </si>
  <si>
    <t>Zanahoria Royal Chantenay Sobre x 3–5 g</t>
  </si>
  <si>
    <t>Semilla Zucchini</t>
  </si>
  <si>
    <t>Semillas de Zucchini Amarillo Sobre x 2–3 g</t>
  </si>
  <si>
    <t>Semillaa Arveja</t>
  </si>
  <si>
    <t>Semillas de arveja Sobre x 20–50 g</t>
  </si>
  <si>
    <t>SET ECOLOGICO</t>
  </si>
  <si>
    <t>SET ECOLOGICO: contiene 1 caneca de doble compartimiento de 50L, con separador para manejar los contenidos clasificados, aros internos para sujetar cada bolsa, con sistema push,  para residuos aprovechables y no aprovechables (bolsa blanca y bolsa negra) y una caneca de 10 L de pedal  para residuos orgánicos (bolsa verde), las dos canecas deben estar debidamente marcados de acuerdo a la resolución 2184 de 2019 y un 1 paquete de bolsas biodegradable color verde x 10 unidades, 1 paquete de bolsas biodegradable color blanco x 10 unidades y 1 paquete de bolsas biodegradable color negro x 10 unidades.</t>
  </si>
  <si>
    <t>Soporte + jardinera plástica 59 cm</t>
  </si>
  <si>
    <t>Jardinera Plástica en Polipropileno (PP) 100% reciclable + Soporte metálico de pared o balcón, Dimensiones: 59 cm de larga, 13 cm de alta, 20 cm de ancha.</t>
  </si>
  <si>
    <t>Sulfato de magnesio</t>
  </si>
  <si>
    <t>Sulfato de Magnesio heptahidratado soluble en agua.</t>
  </si>
  <si>
    <t>Sulfato de potasio estándar</t>
  </si>
  <si>
    <t>Fuente de Potasio en forma de sulfato extraído directamente de mina en presentación de cristales</t>
  </si>
  <si>
    <t>Sustrato turba Orange</t>
  </si>
  <si>
    <t>Turba rubia con nivel medio de fertilizantes agregados, pH corregido y granulometría fina. 300 LITROS</t>
  </si>
  <si>
    <t>TALADRO PERCUTOR</t>
  </si>
  <si>
    <t>TALADRO PERCUTOR PROFESIONAL DE 1/2"</t>
  </si>
  <si>
    <t>Tanque</t>
  </si>
  <si>
    <t>Tanque para agua de 1000 lts</t>
  </si>
  <si>
    <t>Tensor Guaya Tipo Pesado 1/2 (12mm) Ojo - Gancho</t>
  </si>
  <si>
    <t>Tensor para guaya calibre 12 milímetros o 1/2 pulgada,  Fabricado en acero galvanizado, que le da mejor resistencia a la interperie y la corrosión</t>
  </si>
  <si>
    <t>TIERRA</t>
  </si>
  <si>
    <t>Tierra abonada x bulto de 5 kilos. Incluye Transporte</t>
  </si>
  <si>
    <t>Bulto 5 KG</t>
  </si>
  <si>
    <t>Tierra negra</t>
  </si>
  <si>
    <t>Viaje de tierra negra para vivero Bulto x 25 Kilos</t>
  </si>
  <si>
    <t>SERVICIO</t>
  </si>
  <si>
    <t>MANTENIMIENTO DE ARBOLADO</t>
  </si>
  <si>
    <t>MANTENIMIENTO DE ARBOLADO ADULTO POR INDIVIDUO ARBOREO EL CUAL INCLUYE •	Plateo
•	Podas
•	Riego
•	Fertilización (debe realizarse con componentes organicos y de tipo edáfica)
•	Adición de sustrato
•	Adición de cobertura
•	Re-tutorado
•	Replantes 
•	Manejo de desechos
•	Actualización SIGAU
•	Socialización y articulación con la comunidad</t>
  </si>
  <si>
    <t>MANTENIMIENTO DE JARDINERIA</t>
  </si>
  <si>
    <t>El operador deberá realizar 3 ciclos de mantenimiento integrales cada 45 días contemplando por m2 las siguientes actividades: 
1. Diagnóstico jurídico y uso del suelo de las zonas de intervención en mantenimiento
2. Diagnostico técnico de las zonas intervención en mantenimiento 
3. Elaboración de cronograma y plan de trabajo de intervención de mantenimientos detallando las actividades y los ciclos a realizar que garanticen el buen estado y preservación del material vegetal
4.Realizar el mantenimiento de las zonas de intervención el cual debe contener como mínimo las siguientes acciones:
• Rebordeo
• Mantenimiento integral del suelo
• Aireación del suelo
• Manejo fitosanitario 
• Deshierbe
• Poda sanitaria de formación
• Riego 20Lts/m2 aproximadamente por ciclo
• Adición de sustrato de manera continua dependiendo del diagnóstico en campo inicial realizado en cada área ajardinada y de las perdidas obtenidas por cambios de clima.
• Fertilización edáfica y foliar
• Replante para que el área ajardinada de manera continua
• Manejo de residuos vegetales de manera continua
• Aislamiento de zonas mantenidas (cuando aplique)
• Señalización de zonas mantenidas con mensajes alusivos al cuidado y mantenimiento de las zonas 
5. Georreferenciación: se debe contemplar la georreferenciación en campo de todas las actividades mantenimiento y manejo integral.</t>
  </si>
  <si>
    <t>M2</t>
  </si>
  <si>
    <t>ANIMALES</t>
  </si>
  <si>
    <t xml:space="preserve"> DISPOSITIVO DE IDENTIFICACIÓN </t>
  </si>
  <si>
    <t>Descripción:
"Microchip Hitag- S256- Estándar ISO 11784/85 FDX-B, Frecuencia 132.2 kHz, Período de validez:
toda la vida, tipo de recubrimiento del microchip: Parylene, Temperatura de funcionamiento -10°C hasta 45°C, certificado del comité Internacional de Registro de Animales (ICAR), tipo de esterilización Gas EO, material del aplicador: Polipropileno, dimensiones del microchip: Longitud: 8.0 a 12.0 mm +- 0.6mm, temperatura de almacenamiento -20°C hasta 50°C" 
Incluye: 
Insumos requeridos para durante el procedimiento de implantación. 
Diligenciamiento de documentación en formato físico, digital y /o Software establecido por el Instituto Distrital de Protección y Bienestar Animal</t>
  </si>
  <si>
    <t xml:space="preserve"> INCENTIVO POR PARTICIPACIÓN - KIT DE RECOLECCIÓN DE EXCRETAS </t>
  </si>
  <si>
    <t>Kit de recolección de excretas que constará de:
•1 dispensador de bolsas para recolección de excretas, elaborado en material plástico
•3 rollos de bolsas para recolección de excretas</t>
  </si>
  <si>
    <t>ALIMENTO CANINOS</t>
  </si>
  <si>
    <t>Alimento para perros adultos: Harina de Carne y/o Harina de Pollo y/o Huevo Deshidratado; Gluten de Maíz; Soya Extruída y/o Torta de Soya y/o Torta de Ajonjolí; Maíz; Subproductos de Galletería; Grasa Vegetal y/o Grasa Animal; Fosfato Tricálcico; Carbonato de Calcio; Cloruro de Sodio; Cloruro de Colina; Lisina HCL y/o DL Metionina y/o Treonina; Cobre Proteinato y/o Sulfato de Cobre; Óxido de Magnesio; Sulfato y/o Carbonato Ferroso; Sulfato de Manganeso; Zinc Proteinato; Cromo Orgánico; Selenio Orgánico; EDDI; Vitamina A; D3; E; K; Vitamina B1; B2; B6; B12; Ácido Pantoténico; Niacina; Ácido Fólico; Biotina; Prebiótico; BHT y/o Etoxiquina; Condroitin Sulfato; Glucosamina. COMPOSICIÓN NUTRICIONAL
PROTEINA   MIN:   18.0%;
GRASA MIN.   7.0%
FIBRA MAX.   4,1%
CENIZA    MAX.   10%
HUMEDAD    MAX. 10.0%
FÓSFORO MIN: 0.8%
CALCIO MIN: 0,65%
Presentación por 17 kg.</t>
  </si>
  <si>
    <t>Alimento para perros cachorros: Harina de Carne y/o Harina de Pollo y/o Huevo Deshidratado; Gluten de Maíz; Soya Extruída y/o
Torta de Soya y/o Torta de Ajonjolí; Maíz; Subproductos de Galletería; Grasa Vegetal y/o Grasa
Animal; Fosfato Tricálcico; Carbonato de Calcio; Cloruro de Sodio; Cloruro de Colina; Lisina HCL y/o
DL Metionina y/o Treonina; Cobre Proteinato y/o Sulfato de Cobre; Óxido de Magnesio; Sulfato y/o
Carbonato Ferroso; Sulfato de Manganeso; Zinc Proteinato; Cromo Orgánico; Selenio Orgánico;
EDDI; Vitamina A; D3; E; K; Vitamina B1; B2; B6; B12; Ácido Pantoténico; Niacina; Ácido Fólico;
Biotina; Prebiótico; BHT y/o Etoxiquina. COMPOSICIÓN NUTRICIONAL
PROTEINA   MIN:   27.0%;
GRASA  MIN.   10.0%
FIBRA MAX.   4%
CENIZA    MAX.   10,0%
HUMEDAD    MAX. 10.0%
Presentación por 17 kg.</t>
  </si>
  <si>
    <t>ALIMENTO FELINO</t>
  </si>
  <si>
    <t>Alimento para gatos adultos: Gluten de Maíz y/o Torta de Soya, Plasma, Harina de Vísceras de Pollo, y/o Harina de Carne, Harina de Pescado y/o Aceite de Soya, y/o lecitina de Soya, Fosfato Tricálcico, y/o Fosfato Monodicálcico, y/o Fosfato Bicálcico, y/o Ácido Fosfórico, Taurina, cloruro de Sodio, Bicarbonato de Sodio, Óxido de Zinc, y/o Zinc quelato de Metionina, Sulfato de Cobre y/o Cobre quelato de Metionina, Óxido de Magnesio, Sulfato Ferroso y/o Carbonato de Hierro, Selenio de Sodio y/o Selenio Orgánico, como levadura de Selenio, Sulfato de Manganeso, y/o Manganeso quelato de Metionina, EDDI, Vitaminas A, D3, E, K, B1, B2, B6, B12, Ácido Pantoténico, Niacina, Ácido Fólico, Biotina, Cloruro de Colina, Colorantes, Tartrazina, Azul Indigo, Carmín COMPOSICIÓN NUTRICIONAL
PROTEINA   MIN:   30.0%;
GRASA  MIN.   8.0%
FIBRA MAX.   5%
CENIZA    MAX.   10,0%
HUMEDAD    MAX. 12.0%
Presentación por 17 kg.</t>
  </si>
  <si>
    <t>Concentrado para Gatos cachorros con Sabor a Pollo. Harina de vísceras de pollo fosfato dicalcico Sales de ácido, propinico, Tiamina , Arroz lignicelulosa, Taurina, Piridoxina Maíz, Sal, bisulfato de sodio, Antioxidates Aceite de pollo, aluminosilicaots, Vitaminas, Humedad, Mogolla de trigo, mananoliglosacaridos, Ácido folico, Niacina, Digerido enzimático myco curb líquido Biotina BHT, ideal para el control de las bolas de pelo, enriquecido con variedad de aminoácidos para aportar mayor energía, este alimento para gatos garantizará la acidez del PH urinario. Análisis Garantizado: Proteína mínimo 31.0% - Grasa mínimo 10.0% - Fibra cruda máximo 4.0% - Humedad Máximo 12.0% - Calcio mínimo 1.0% - Fósforo mínimo 0.80% - Taurina mínimo 0.10%.
Presentación por 17 kg.</t>
  </si>
  <si>
    <t>BOZAL RAZA GRANDE</t>
  </si>
  <si>
    <t>Bozal tipo cesta para perro de raza mediana</t>
  </si>
  <si>
    <t>BOZAL RAZA PEQUEÑA</t>
  </si>
  <si>
    <t>Bozal tipo cesta para perro de raza grande</t>
  </si>
  <si>
    <t>CORREA PARA PERRO</t>
  </si>
  <si>
    <t>Correa para perro de 1.5 metros en nailon</t>
  </si>
  <si>
    <t>DESINFECTANTE Y ANTISÉPTICO</t>
  </si>
  <si>
    <t>Desinfectante y antiséptico para caninos y felinos por 1 litro  solución antiséptica y desinfectante biodegradable a base de clorhexidina digluconato en un vehículo acuoso, lo que permite un uso seguro, pues no irrita, incluso al ser utilizado en mucosas o heridas abiertas.
COMPOSICIÓN:
Cada 100 mL de solución antiséptica contienen:
Clorhexidina digluconato 0,5g: La clorhexidina es un agente antimicrobiano perteneciente al grupo de las biguanidas</t>
  </si>
  <si>
    <t>BRIGADA MÉDICO-VETERINARIA PARA CANINOS Y FELINOS</t>
  </si>
  <si>
    <t>Valoración, Caracterización y Atención Medica Básica veterinaria para animales de compañía (Medicamentos esenciales tales como desparasitante interno de amplio espectro de acuerdo con el peso del animal a atender, anti-pulgas y vacunación canina para Distemper, Tos de las perreras, Parvovirosis, Leptospira, Polivalente ( Distemper, Adenovirus, Parvovirus, Hepatitis, Parainfluenza), puppy,así como vacunación felina para Rinotraqueeítis Viral Felina, Panleucopenia Felina y Calicivirus Felino (Triple felina) y Leucemia Felina).  Incluye personal médico, medicamento, materiales y/o insumos, diligenciamiento de documentacion, logistica y transporte</t>
  </si>
  <si>
    <t>JORNADA DE ESTERILIZACIÓN PARA CANINOS Y FELINOS</t>
  </si>
  <si>
    <t>Procedimiento de esterilización y castración para caninos y felinos residentes de la Localidad. Cirugía de Ovario histerectomía latero lateral para hembras caninas y felinas y/o orquiectomía para machos. Incluye medico veterinario, Información a ciudadanos, riesgos pro y posquirúrgicos, Unidad Móvil Veterinaria, Consulta General, procedimiento quirúrgico, Materiales quirúrgicos, medicamentos, procesos de difusión. Incluye personal médico, medicamento, materiales y/o insumos, diligenciamiento de documentacion, logistica y transporte</t>
  </si>
  <si>
    <t>JORNADA LÚDICO-PEDAGÓGICA PYBA
Logística:
* Lugar
* Sillas
* Mesas
* Video beam (si se realizan en espacio cerrado)
* Sistema de sonido básico (si se realizan en espacios abiertos)</t>
  </si>
  <si>
    <t>Jornada lúdigo-pedagógica al aire libre, dirigida a proteccionistas, rescatistas, cuidadores(as) de animales, pertenecientes a la red local de protección y bienestar animal. 1 jornada de 1 hora-30minutos  para 20 personas por jornada incluyendo los pasos a seguir para realizar el reporte de este tipo de casos a las autoridades competentes. 
•Legislación vigente en materia de protección y bienestar animal.
•Importancia del manejo adecuado de excretas en espacio público
•Comportamiento de los animales de compañía, de acuerdo con el entorno que rodea a dicho ser.
•Aspectos importantes para tener en cuenta para promover una adecuada nutrición a los animales de compañía.
•Aspectos importantes, a nivel de higiene animal y salubridad ambiental, asociados a la tenencia de animales de compañía.
•Recomendaciones para el manejo de caninos clasificados como Perros Potencialmente Peligrosos.
•Entre otros.</t>
  </si>
  <si>
    <t>6 Horas</t>
  </si>
  <si>
    <t>Bioseguridad</t>
  </si>
  <si>
    <t>ALCOHOL PARA DESINFECCION AL 70%</t>
  </si>
  <si>
    <t>Alcohol antiseptico 70%. MAS DE 3.600 ML</t>
  </si>
  <si>
    <t>ATOMIZADORES</t>
  </si>
  <si>
    <t>Atomizador de liquido traslucido de 300  ml o superior</t>
  </si>
  <si>
    <t>Botas de seguridad</t>
  </si>
  <si>
    <t>Botas de seguridad (Tallas 39 -42), Botas de seguridad bajo la Norma NTC ISO20345- Calzado eléctricamente aislante (dieléctrico)- CAPELLADA: Corte elaborado en cuero Mocasín, cuero semi graso, calibre 1,8 -2,0 mm.- SUELA: Poliuretano (PU), Liviana, confortable, caracterizada por ser Resistente a Hidrocarburos (R.H.) y Dieléctrica (D.E.)- PUNTERA DE SEGURIDAD: Composite, Plástica, Dieléctrica y extra-liviana, resistente al impacto noma EN 12568</t>
  </si>
  <si>
    <t>Botas impermeables</t>
  </si>
  <si>
    <t>Botas impermeables Tallas 36 a la 42  Exterior de: 100.0% Cloruro de polivinilo; Suela de: 100.0% Cloruro de polivinilo; Interior de: 100.0% Poliéster</t>
  </si>
  <si>
    <t>BOTIQUIN TIPO A</t>
  </si>
  <si>
    <t xml:space="preserve">42172000
</t>
  </si>
  <si>
    <t>Botiquín tipo A de primeros auxilios:
- Los elementos con lo que debe contar son los estipulados en la resolución 705 de 2007 de la Secretaría Distrital de Salud
1)_x000D_4 GASA ESTÉRIL 7.5X7.5 POR 5 UND_x000D_2)_x000D_1 ESPARADRAPO DE TELA 4" X5 YARDAS_x000D_3)_x000D_1 BAJALENGUAS PAQ X 20 UND_x000D_4)_x000D_1 GUANTE VINILO CAJA POR 100UNIDADES_x000D_5)_x000D_1 VENDA ELÁSTICA 2" X 5 YARDAS_x000D_6)_x000D_1 VENDA ELÁSTICA 3" X 5 YARDAS_x000D_7)_x000D_1 VENDA ELÁSTICA 5" X 5 YARDAS_x000D_8)_x000D_1 VENDA DE ALGODÓN 3" X 5 YARDAS_x000D_9)_x000D_1 VENDA DE ALGODÓN 5" X 5 YARDAS_x000D_10)_x000D_1 YODOPOVIDONA SOLUCIÓN 120ML_x000D_11)_x000D_2 SOLUCIÓN SALINA 250ML_x000D_12)_x000D_1 TERMOMETRO DIGITAL_x000D_13)_x000D_1 ALCOHOL ANTISÉPTICO FRASCO X 300ML</t>
  </si>
  <si>
    <t>BOTIQUIN TIPO B</t>
  </si>
  <si>
    <t>Botiquín tipo B de primeros auxilios:
- Los elementos con lo que debe contar son los estipulados en la resolución 705 de 2007 de la Secretaría Distrital de Salud.
1)1 GASA LIMPIA PAQ X 100 UND2)20 GASA ESTÉRIL 7.5X7.5 POR 5 UND. 3)4 COMPRESA ABDOMINAL4)1 ESPARADRAPO DE TELA 4′′ X5 YARDAS5)1 BAJALENGUAS PAQ X 20 UND6)2 VENDA ELÁSTICA 2′′ X 5 YARDAS7)2 VENDA ELÁSTICA 3′′ X 5 YARDAS8)2 VENDA ELÁSTICA 5′′ X 5 YARDAS9)2 VENDA DE ALGODÓN 3′′ X 5 YARDAS10)2 VENDA DE ALGODÓN 5′′ X 5 YARDAS11)1 YODOPOVIDONA ESPUMA 120ML12)5 SOLUCIÓN SALINA 250ML13)1 GUANTE LATEX POR CAJA DE 100 O DE VINILO SEGÚN DISPONIBILIDAD.14)1 TERMOMETRO DIGITAL15)1 ALCOHOL ANTISÉPTICO FRASCO X 300ML16)1 LINTERNA DINAMO17)1 TIJERA UNIVERSAL PARA TRAUMA18)1 CUELLO PARA INMOVILIZACIÓN CERVICAL USO ADULTO MUL 1 KIT X 3 PIEZAS19)INMOVILIZADORES EN CARTÓN PLAST BRAZO PIERNA TOBILLO20)1 VASOS PAQUETE X 25 UND21)1 ACIDO ACETIL SALICILICO TAB X 10 UND22)2 ACETAMINOFÉN 500 MG TAB X 10 UND.23)1 HIDROXIDO DE ALUMINIO TFRASCO24)2 BARRERA PLÁSTICA DE PROTECCIÓN PARA RCP TIPO LLAVER</t>
  </si>
  <si>
    <t>Brazalete Brigadista</t>
  </si>
  <si>
    <t>Brazalete Brigadista, elaborado en lona tipo morral y vinilo, con banda reflectiva. Cinta elástica negra que permite graduarlo al brazo</t>
  </si>
  <si>
    <t>CAMILLA:</t>
  </si>
  <si>
    <t>CAMILLA:: Higiénica, traslucida, material polietileno de alta densidad.Tamaño: 184 cm. x 45 cm x 6.5cm Peso: 7 Kg ,Soporta carga: mínimo 130 Kg.Inmovilizador: 8 correas de nylon de 2” con velcro y cintas reflectiva. Almohadilla para sostener y proteger cabeza. Colores: Anaranjado o amarillo.</t>
  </si>
  <si>
    <t>Casco de Seguridad</t>
  </si>
  <si>
    <t>Casco de Seguridad, peso de 1 kg y sus medidas son 29 cm x 28 cm x 38 cm,</t>
  </si>
  <si>
    <t>CEMENTO</t>
  </si>
  <si>
    <t>Bultos de cemento x 50 Kg</t>
  </si>
  <si>
    <t>CHALECO REFLECTIVO</t>
  </si>
  <si>
    <t>Chaleco reflectivo- color NARANJA Ecierre con velcro</t>
  </si>
  <si>
    <t>Delantal</t>
  </si>
  <si>
    <t>Delantal en Tela Antifluido Cuerpo Entero Unisex</t>
  </si>
  <si>
    <t>Extintor multipropósitos</t>
  </si>
  <si>
    <t>Extintor multipropósitos de 10 Lbs polvo ABC</t>
  </si>
  <si>
    <t>GAFAS DE SEGURIDAD</t>
  </si>
  <si>
    <t>Gafas Antiempañante Lente Claro Protección frontal y lateral Marco y patillas flexibles de nylon Dupont Lente de policarbonato 100%, Patilla telescópica ajustable a 4 posiciones de largo Brazo extensible, Filtros UV, UVA, UVB Anti-rayones (HC), Talla Unica, lente transparente, marco transparente, banda elastica ajustable</t>
  </si>
  <si>
    <t>GUANTES DE NITRILO AJUSTABLE</t>
  </si>
  <si>
    <t>Caja de Guantes de Nitrilo x 100 unidades ajustables desechables, Calibre 3 o superior, antialergico multiusos resistente a solventes.</t>
  </si>
  <si>
    <t>Caja X 100 UND</t>
  </si>
  <si>
    <t>JABON LÍQUIDO</t>
  </si>
  <si>
    <t>Detergente liquido multiusos x garrafa (20 litros)</t>
  </si>
  <si>
    <t xml:space="preserve">Linterna Manual Con Dinamo </t>
  </si>
  <si>
    <t>Linterna Manual Con Dinamo Sin Pilas Ni Cables, luz: Blanco Tipo de alimentación: dínamo. Tipo de luz: led Potencia: 500lm. Alcance de proyección: 15m. Es recargable. Material: plástico</t>
  </si>
  <si>
    <t>Manta térmica de Supervivencia</t>
  </si>
  <si>
    <t>Manta térmica de Supervivencia 130x210cm, Diseñado para retener hasta el 90% del calor corporal, bloquea completamente la lluvia, la nieve, la humedad. Material polietileno</t>
  </si>
  <si>
    <t>Motobomba diesel</t>
  </si>
  <si>
    <t>Motobomba diesel 14 Hp 4x4 pulgadas alto caudal con un tubo de succión rígido con filtro de bola o cheque para retener la columna de agua, 2 mangueras doble chaqueta estructural para drenar agua con rosca NH de 2 pulgadas y media. </t>
  </si>
  <si>
    <t>Motosierra a gasolina</t>
  </si>
  <si>
    <t>Motosierra a gasolina de 45 cc , Motor 45cc. Espada 18". Potencia 2.35 HP. Deposito de combustible 550 ml. Deposito de aceite 260 ml. con repuesto de espada de 24". Cadena. Forro plástico para la espada</t>
  </si>
  <si>
    <t>Overol drill enterizo</t>
  </si>
  <si>
    <t>Overol drill enterizo tallas. M, L y XL </t>
  </si>
  <si>
    <t xml:space="preserve">Pala hoyadora </t>
  </si>
  <si>
    <t>Pala hoyadora o paladraga con mango en madera de 100 cms </t>
  </si>
  <si>
    <t>Pica zapapico con cabo</t>
  </si>
  <si>
    <t>Pica zapapico con cabo de 5 libras de madera, hierro macizo. de 90 cms de largo </t>
  </si>
  <si>
    <t>Rollo cinta de peligro</t>
  </si>
  <si>
    <t>Rollo cinta de peligro x 500 metros</t>
  </si>
  <si>
    <t>Silbato metálico pequeño </t>
  </si>
  <si>
    <t>Silbato metálico pequeño</t>
  </si>
  <si>
    <t>Sistema de Perifoneo</t>
  </si>
  <si>
    <t>Sistema de Perifoneo (megáfonos o Altavoz compactos, Corneta 230 mm Diámetro 350mm Batería recargable de 1500 mAh Voltaje de carga 110-240v Tiempo de trabajo de 8 a 10 horas Rango de alcance 700 m a 1 km Peso 1.3 kg 2 sonidos de alerta Potencia de Salida: 150w</t>
  </si>
  <si>
    <t>TALADRO</t>
  </si>
  <si>
    <t>Taladro percutor inalámbrica, , Voltaje: 20 V Velocidad: 0-500 / 0-1750 RPM Par de torsión: 65 Nm Mandril: 13 mm Capacidad: Madera (25 mm) Metal (13 mm) Hormigón (6,5 mm) Impactos por minuto: 0-8500 / 0-29750 IPM</t>
  </si>
  <si>
    <t>TAPABOCAS</t>
  </si>
  <si>
    <t>Tapabocas Desechable Hipoalergico de papel Filtro Industrial- Tres Capas Tipo Quirurgico Azul x 50 Unidades empaque plastico individual</t>
  </si>
  <si>
    <t>Caja X 50 UND</t>
  </si>
  <si>
    <t>CULTURA</t>
  </si>
  <si>
    <t>AFINADOR CROMÁTICO Y METRÓNOMO</t>
  </si>
  <si>
    <t>Afinador: Aproximadamente 250/150/85 horas (retroiluminación: apagada/suave/automática, entrada A4 continua, utilizando pilas de zinc-carbono)
Metrónomo: Aproximadamente 200/130/75 horas (retroiluminación: apagado/suave/automático, tempo 120, 4 tiempos, volumen máximo, con pilas de zinc-carbono)
Dimensiones (An x Pr x Al): 107 mm x 72 mm x 18 mm
Peso: 79 g (pilas incluidas)</t>
  </si>
  <si>
    <t>Bateria +Bases</t>
  </si>
  <si>
    <t>Compra: Bombo: 22 pulgadas
Tom de Piso: 16 pulgadas
Toms: 10, 12, y 14 pulgadas
Caja: 14 x 5.5 pulgadas
Platillos: No incluidos     
incluye transporte</t>
  </si>
  <si>
    <t>Charango</t>
  </si>
  <si>
    <t>Charango  acústico nacional elaborado en madera tapa en pino y diapasón en granadillo, con boca incrustada en madera.</t>
  </si>
  <si>
    <t>Conga</t>
  </si>
  <si>
    <t xml:space="preserve">Instrumentos de percusión pertenecientes al grupo de los membranófonos. Las Congas son unos tambores largos y estrechos, de una sola membrana.
Materiales: juego de congas
Conga o segundo: diámetro del parche de 11” a 11.75”
Altura de 28” a 30”
Tumbadora: diámetro del parche de 12” a 12.5”
Altura de 28” a 30” </t>
  </si>
  <si>
    <t>Congas</t>
  </si>
  <si>
    <t>Aproximadamente de  25 × 28 × 71 cm. ambor alto, estrecho y de una sola cabeza de Cuba. Las congas son dentadas como barriles</t>
  </si>
  <si>
    <t xml:space="preserve">Cuatro llanero </t>
  </si>
  <si>
    <t xml:space="preserve">Cuatro llanero instrumento de madera estandar con 4 cuerdas. </t>
  </si>
  <si>
    <t xml:space="preserve">Cununos 
</t>
  </si>
  <si>
    <t>Cantidad: 2 unidades (1 macho y 1 hembra)
Materiales: Madera ahuecada y parche en cuero natural Características: Tambores tradicionales de percusión manual</t>
  </si>
  <si>
    <t>Guacharacas</t>
  </si>
  <si>
    <t>Se compone de dos partes: la guacharaca misma, de superficie corrugada y el peine o trinche, hecho de alambre duro y mango de madera, usado para rascar la superficie corrugada de la guacharaca.</t>
  </si>
  <si>
    <t>Güiros</t>
  </si>
  <si>
    <t>Instrumento de percusión metálico, Incluye una baquetas tipo tenedor
Materiales: Metálico
Dimensiones aproximadas: Altura aproximada 30 cms</t>
  </si>
  <si>
    <t>Guitarra acústica</t>
  </si>
  <si>
    <t xml:space="preserve">Guitarra acústica basica de madera tamaño estandar </t>
  </si>
  <si>
    <t>Guitarra Electroacústica</t>
  </si>
  <si>
    <t>Guitarra Electroacústica SYSTEM50 (Pasivo) + Pastilla piezoeléctrica Longitud de la escala:	
650 mm (25 9/16"), Cejilla 52mm (2 1/16")</t>
  </si>
  <si>
    <t>Llamador hembra</t>
  </si>
  <si>
    <t>Materiales: Madera y parche en cuero Características: Tambor de sonido más agudo que complementa el ritmo</t>
  </si>
  <si>
    <t xml:space="preserve">Llamador macho </t>
  </si>
  <si>
    <t>Materiales: Madera y parche en cuero Características: Tambor de sonido grave que marca el ritmo base</t>
  </si>
  <si>
    <t>maracas</t>
  </si>
  <si>
    <t>Materiales: Totumo, madera o plástico resistente con semillas o relleno interno Características: Instrumento de percusión menor, liviano y de fácil uso</t>
  </si>
  <si>
    <t>Maracas Madera</t>
  </si>
  <si>
    <t xml:space="preserve">Maracas Madera: Par de maracas de madera colores. Medidas: 8.1 x 2.2 </t>
  </si>
  <si>
    <t>Marimba</t>
  </si>
  <si>
    <t xml:space="preserve">Tipo: Marimba de chonta (tradicional del Pacífico) o equivalente
Materiales: Madera (chonta o similar) y resonadores en guadua o material equivalente
Características: Instrumento melódico de percusión, afinado, con estructura resistente
</t>
  </si>
  <si>
    <t>Organeta</t>
  </si>
  <si>
    <t>Está compuesto por un conjunto de teclas adyacentes, negras y blancas. El intervalo entre teclas adyacentes es de un semitono, y entre dos teclas corresponde a un tono.
Marca: Genérica. Modelo: Moderno. Cantidad de teclas:61</t>
  </si>
  <si>
    <t xml:space="preserve">Palitos de agua </t>
  </si>
  <si>
    <t>Materiales: Madera o guadua con relleno interno (semillas o similares) Características: Instrumento que simula el sonido del agua al ser invertido</t>
  </si>
  <si>
    <t>Platillo De 14 Dark Charles</t>
  </si>
  <si>
    <t>Compra: platillo para bateristas que buscan un sonido oscuro con mucha articulación y color. Con un tono cálido y cuerpo, estos charles ofrecen un sonido limpio y brillante. Perfectos para aquellos que prefieren una combinación de colores tonales más oscuros con carácter y matices únicos.</t>
  </si>
  <si>
    <t>Platillo De 20 Dark Ride</t>
  </si>
  <si>
    <t>Compra: Excelente definición de baqueta con sonido de baqueta seco y con mucho cuerpo. Tonos oscuros y cálidos con cualidades de choque de mala calidad para acentuar.1. Excelente definición de palo, 2. Sonido de palo seco y con cuerpo3. Tonos oscuros y cálidos, Cualidades de choque inútiles</t>
  </si>
  <si>
    <t>Quenas</t>
  </si>
  <si>
    <t>La quena consiste básicamente en un tubo de unos 36 cm de largo con seis agujeros a un lado y uno al otro. El caño es totalmente hueco y se sopla por uno de sus extremos.
Dimensiones aproximadas: Afinada en Sol</t>
  </si>
  <si>
    <t xml:space="preserve">Redoblantes </t>
  </si>
  <si>
    <t>Medidas 24 × 31 × 31 cm, de madera o metalico. instrumento de percusión también conocido como caja o tarola</t>
  </si>
  <si>
    <t xml:space="preserve">Redoblantes Tradicionales </t>
  </si>
  <si>
    <t xml:space="preserve">Instrumento de percusión de cuerpo cilíndrico,
Materiales: Cuero Madera maciza, parches de cuero de chivo o carnero y tensores. </t>
  </si>
  <si>
    <t>Tambor alegre</t>
  </si>
  <si>
    <t>Materiales: Madera maciza. Dimensiones aproximadas: Alto: 65 cms, Diámetro superior: 32 cms, Diámetro inferior: 20 cms. Acabado: Lacado transparente. Color: Natural</t>
  </si>
  <si>
    <t>Tambor Bombo Andino Leguero</t>
  </si>
  <si>
    <r>
      <t>Instrumento de percusión de doble parche y cuerpo cilíndrico, utilizado principalmente en la música tradicionales de la región Andina</t>
    </r>
    <r>
      <rPr>
        <b/>
        <sz val="10"/>
        <color rgb="FF000000"/>
        <rFont val="Arial Narrow"/>
        <family val="2"/>
      </rPr>
      <t xml:space="preserve">
Materiales:</t>
    </r>
    <r>
      <rPr>
        <sz val="10"/>
        <color rgb="FF000000"/>
        <rFont val="Arial Narrow"/>
        <family val="2"/>
      </rPr>
      <t xml:space="preserve"> Madera maciza. Dos parches de cuero de chivo o carnero y tensores.</t>
    </r>
    <r>
      <rPr>
        <b/>
        <sz val="10"/>
        <color rgb="FF000000"/>
        <rFont val="Arial Narrow"/>
        <family val="2"/>
      </rPr>
      <t xml:space="preserve">
Dimensiones aproximadas: </t>
    </r>
    <r>
      <rPr>
        <sz val="10"/>
        <color rgb="FF000000"/>
        <rFont val="Arial Narrow"/>
        <family val="2"/>
      </rPr>
      <t>Ancho (Boca) 40 cm; alto 50cm</t>
    </r>
  </si>
  <si>
    <t>Tambora</t>
  </si>
  <si>
    <t>Tiene un promedio de 70 centimetros y el ancho 60 centimetros. Es usual que la tambora tenga variación de tamaño, son instrumentos hechos a mano y únicos con golpeador en madera y tela.</t>
  </si>
  <si>
    <t xml:space="preserve">Tamboras tradicionales </t>
  </si>
  <si>
    <r>
      <t>Tambor Nasa elaborado en madera (tronco de cabuya) y cuero de vaca tensionada con fibras vegetales. Representa el poder del trueno y es usado por los músicos del Pueblo Indígena Nasa para celebrar los rituales del despertar de las semillas, ofrenda a los muertos, la celebración del ritual del viento, entre muchos otros.</t>
    </r>
    <r>
      <rPr>
        <b/>
        <sz val="10"/>
        <color rgb="FF000000"/>
        <rFont val="Arial Narrow"/>
        <family val="2"/>
      </rPr>
      <t xml:space="preserve">
Dimensiones aproximadas:</t>
    </r>
    <r>
      <rPr>
        <sz val="10"/>
        <color rgb="FF000000"/>
        <rFont val="Arial Narrow"/>
        <family val="2"/>
      </rPr>
      <t xml:space="preserve"> Diámetro superior 45 cms., Alto 45 cms..</t>
    </r>
  </si>
  <si>
    <t>Zampoñas
Sanka o Basto</t>
  </si>
  <si>
    <t xml:space="preserve">Zampoña en caña ,
Cantidad de Tubos: 15 tonos (Tubos)
Dimensiones aproximadas: Afinada en diatónica </t>
  </si>
  <si>
    <t>Zampoñas
Chuli</t>
  </si>
  <si>
    <r>
      <t>Zampoña en caña ,
Cantidad de Tubos:  13 tonos (Tubos)</t>
    </r>
    <r>
      <rPr>
        <b/>
        <sz val="10"/>
        <color rgb="FF000000"/>
        <rFont val="Arial Narrow"/>
        <family val="2"/>
      </rPr>
      <t xml:space="preserve">
Dimensiones aproximadas:</t>
    </r>
    <r>
      <rPr>
        <sz val="10"/>
        <color rgb="FF000000"/>
        <rFont val="Arial Narrow"/>
        <family val="2"/>
      </rPr>
      <t xml:space="preserve"> Afinada en sol</t>
    </r>
  </si>
  <si>
    <t>Zampoñas
Cromática</t>
  </si>
  <si>
    <t>Zampoña en caña de tres (3) cromática
Cantidad de Tubos: 24 tonos (Tubos)</t>
  </si>
  <si>
    <t>Zampoñas
Malta</t>
  </si>
  <si>
    <r>
      <t>Zampoña en caña ,
Cantidad de Tubos: 23 tonos (Tubos)</t>
    </r>
    <r>
      <rPr>
        <b/>
        <sz val="10"/>
        <color rgb="FF000000"/>
        <rFont val="Arial Narrow"/>
        <family val="2"/>
      </rPr>
      <t xml:space="preserve">
Dimensiones aproximadas:</t>
    </r>
    <r>
      <rPr>
        <sz val="10"/>
        <color rgb="FF000000"/>
        <rFont val="Arial Narrow"/>
        <family val="2"/>
      </rPr>
      <t xml:space="preserve"> Afinada en Sol</t>
    </r>
  </si>
  <si>
    <t>Zampoñas
Toyo</t>
  </si>
  <si>
    <t>Zampoña en caña ,
Cantidad de Tubos: 17 tonos (Tubos)
Dimensiones aproximadas: Afinada en sol</t>
  </si>
  <si>
    <t>DEPORTE</t>
  </si>
  <si>
    <t>ALQUILER</t>
  </si>
  <si>
    <t>KIT JUEGOS RECREATIVOS TRADICIONALES</t>
  </si>
  <si>
    <t>Alquiler de juegos tradicionales compuesto por:
1. Dominó Gigante Tamaño por ficha: 15 cm de ancho x 30 cm de largo. Grosor sugerido de 1.5 cm a 2 cm; Material:  Madera de pino o MDF de alta densidad con bordes redondeados y acabado en laca catalizada para evitar astillas.
2. Aros y Conos: Tamaño: Conos: Altura de 30 cm a 45 cm (conos tipo tráfico o deportivos);  Aros: Diámetro variado de 40 cm, 50 cm y 60 cm; Material: Conos: Polietileno lineal de baja densidad (plástico flexible que no se quiebra al pisarlo); Aros: Plástico polipropileno de alta resistencia, de sección tubular o plana.
3. Concéntrese (Tablero Grande): Tamaño: Estructura de 1.80 m de alto x 1.20 m de ancho; Fichas: Cuadros de 25x25 cm o 30x30 cm; Material: Estructura: Bastidor en madera de pino o tubería metálica desarmable; Tablero: Madera (triplex/MDF) con bisagras para las fichas, o lona tipo banner de 13 onzas con bolsillos de acetato transparente para intercambiar las imágenes.
4. Cucunubá Tradicional: Tamaño: Cajón de aproximadamente 50 cm de ancho x 40 cm de fondo x 30 cm de alto (en la parte frontal); Material: Cuerpo: Madera maciza (Cedro o Pino) reforzada para soportar el impacto de las esferas; Frontal: Lámina metálica o madera con perforaciones numeradas; Esferas: Acero macizo o hierro (balines de 1 a 1.5 pulgadas).
5. Kit de Relevos: Tamaño: Pelotas: Desde pelotas de tenis (6 cm) hasta pelotas tipo yoga/pilates (55-65 cm) para relevos de carga; Túneles: 2 a 3 metros de largo con diámetro de 60 cm; Vallas: Altura ajustable entre 15 cm y 30 cm; Material: Pelotas: Caucho inflable, PVC flexible o espuma (foam) para evitar golpes; Túneles: Tela de poliéster (tipo carpa) con aros internos de resorte de acero; Vallas: Tubería de PVC liviano de media pulgada.
Detalles: Los materiales deben ser de fácil limpieza y sin bordes cortantes para garantizar la seguridad intergeneracional (niños y adultos mayores).
Incluye costos de transporte, instaslación y desinstalación</t>
  </si>
  <si>
    <t>MESA DE PING PONG GRANDE</t>
  </si>
  <si>
    <t>Alquiler mesa de ping pong referencia comercial de 274 cm de largo x 153 cm de ancho x 76 cm de alto. Ideal para todos los espacios
Plagable con ruedas para transportar incluida red, par de raquetas y bolas x 3</t>
  </si>
  <si>
    <t>AJEDREZ</t>
  </si>
  <si>
    <t>Caja de ajedrez incluye un tablero plegable doble y de alta calidad DGT.
Material: Tablero de madera
Tamaño: De 45 X 45 mm x 6cm cuadrado, piezas en plástico de 86mm.</t>
  </si>
  <si>
    <t xml:space="preserve">AJEDREZ BRAILLE </t>
  </si>
  <si>
    <t>Tablero marcado con braille en letras y números, tipo caja en PHD inyectado marcado con letras y números. Fichas en polímero sintético resistentes a golpes y rayones de excelente calidad. Las fichas negras tienen el punto para identificación táctil de medidas en cada ficha así: Tablero 45 x 45 cm, escaques (casillas) de 5 cm, Rey 9.5 cm, Dama 7.5 cm, Alfil 6.5 cm, Caballo 6 cm, Torre 4.7 cm, Peón 4.5 cm.</t>
  </si>
  <si>
    <t>ALFOMBRA SENSORIAL</t>
  </si>
  <si>
    <t>ALFOMBRA SENSORIAL: Textura Sintética: Burbujas de silicona, relieves tipo "pasto" de goma, rejillas suaves y protuberancias semiesféricas. Seguridad Química: Materiales 100% no tóxicos, libres de ftalatos y plomo. Deben ser hipoalergénicos y resistentes al sudor. Tamaño por Módulo: Piezas cuadradas o rectangulares de 25 CM x 25 CM.Sistema de Unión: Bordes con sistema de ensamble tipo rompecabezas (puzzle) que permita crear caminos rectos, circuitos cerrados o tapetes cuadrados sin que las piezas se separen durante el uso.Espesor: Variable según la textura, con una base mínima de 5 MM para garantizar la amortiguación.</t>
  </si>
  <si>
    <t xml:space="preserve">ARCOS DE BANQUITAS DESARMABLES </t>
  </si>
  <si>
    <t>Material pvc resistente y duradero.
Medidas del arco .
largo 85 cm
ancho 42
alto 77 cm.
Incluye:
1 Arco
un balón
una malla.
Medidas del empaque
48 x 35 x 18 cm.</t>
  </si>
  <si>
    <t>ARENA CINETICA</t>
  </si>
  <si>
    <t>ARENA CINETICA: Base: Mínimo 98% de arena natural ultra fina (sílice purificada) y 2% de polímero de silicona (dimeticona) como agente de unión. Propiedades Físicas: No se seca al aire, reutilizable de forma indefinida y no requiere la adición de agua para mantener su cohesión. Textura: Sensación suave, no pegajosa al tacto y diseñada para que se adhiera solo a sí misma, facilitando la limpieza de manos, ropa y superficies. 2 KILOS</t>
  </si>
  <si>
    <t>ARO DE AGILIDAD</t>
  </si>
  <si>
    <t xml:space="preserve">Aro Plastico de colores para entrenamiento de aglidad. Psicomotricidad. Medida 61cm x 10 und </t>
  </si>
  <si>
    <t>AROS ULA ULA - TUBULARES 60 CMS</t>
  </si>
  <si>
    <t xml:space="preserve">Aro ULA ULA para entrenamiento, en material PVC Tubulares medida 60 cm x 7 mm de grueso, diseño plano, ultra resistente, material sólido, de buen peso  x 10 und </t>
  </si>
  <si>
    <t>BALON DE BALONCESTO N 3</t>
  </si>
  <si>
    <t>BALON BASKET BALONCESTO # 3 Balón de goma de baloncesto . fabricado en goma y recomendado para jugar tanto en espacios interiores como en exteriores. Está compuesto por 8 paneles, y cuenta con una cámara interior de butilo. Las medidas de este balón son 69 - 71 cm, y tiene un peso entre 470 y 500 gramos</t>
  </si>
  <si>
    <t>BALON DE BALONCESTO N 5</t>
  </si>
  <si>
    <t>BALON BASKET BALONCESTO # 5 Balón de goma de baloncesto. fabricado en goma y recomendado para jugar tanto en espacios interiores como en exteriores. Está compuesto por 8 paneles, y cuenta con una cámara interior de butilo. Las medidas de este balón son 69 - 71 cm, y tiene un peso entre 470 y 500 gramos</t>
  </si>
  <si>
    <t>BALON DE BALONCESTO N 6</t>
  </si>
  <si>
    <t>BALON BASKET BALONCESTO # 6 Balón de goma de baloncesto. fabricado en goma y recomendado para jugar tanto en espacios interiores como en exteriores. Está compuesto por 8 paneles, y cuenta con una cámara interior de butilo. Las medidas de este balón son 69 - 71 cm, y tiene un peso entre 470 y 500 gramos</t>
  </si>
  <si>
    <t>BALON DE BALONCESTO N 7</t>
  </si>
  <si>
    <t>Cubierta: Caucho, Diseño Giugiaro, 12 paneles, Estructura: Vulcanizado o moldeado, Neumático: Butilo, Tamaños: 7 Adulto, Superficie: Granulada Terreno de Juego: Exteriores Color: Naranja – Marfil</t>
  </si>
  <si>
    <t>BALON DE FUTBOL N 5</t>
  </si>
  <si>
    <t>Balón elaborado en poliuretano, superficie de juego Grama Artificial, Grama Natural, Tierra, Arenilla y Duras. Diseño moderno, estampado que contrasta y detalles alusivos Construcción laminado y cámara de butilo para mayor retención de aire y proporcionando un gran rebote. El balón se envía inflado con la calibración recomendada de fábrica, (9 a 12 lb).  Impermeable brindando un peso estable para mayor control. • Alta retención de aire, para un mejor desempeño. • Buen rebote. • Resistente. • Total esfericidad. • Alta resistencia. • Calidad certificada. • Peso 410 a 450 g.• Circunferencia 68 a 70 cm.</t>
  </si>
  <si>
    <t xml:space="preserve">BALON DE FUTBOL SONORO </t>
  </si>
  <si>
    <t>Balón sonoro adaptado que permite a las personas con discapacidad visual realizar ejercicio y actividades lúdicas de motricidad y orientación en espacios cerrados y abiertos, con cascabeles repartidos en la superficie del balón en seis (6) cámaras de 60 a 64 cms y con un peso de 540 a 580 grs que facilitan su ubicación y trayectoria.</t>
  </si>
  <si>
    <t>BALON DE MICROFUTBOL N 3</t>
  </si>
  <si>
    <t>Balón Microfútbol posee una cubierta en material PU (poliuretano), con construcción laminado, alta resistencia y flexibilidad, alta retención de aire, válvula de doble seguridad y cumple con especificaciones técnicas internacionales. El balón se envía inflado con la calibración recomendada de fábrica, (6 a 9 lb). Estable en la trayectoria. • Balón más aerodinámico. • Óptimo balance. • Superficies de juego: Madera, Baldosa y Dura • Peso: 420 a 450 g. • Circunferencia: 60 a 62 cm. • Rebote: Máximo 35 cm.|</t>
  </si>
  <si>
    <t>BALON FUTSAL</t>
  </si>
  <si>
    <t>Balón futbol sala 62 a 64 gramos, cubierto en PVC, enmallado en nylon de alta tenacidad y flexibilidad, con diseño en cubierta en forma pentagonal y hexagonal, 32 paneles, peso 400 a 440 gramos, laminado al calor, neumático interno en caucho butilo de dos capas; impermeable y válvula de seguridad.</t>
  </si>
  <si>
    <t xml:space="preserve">Balón Medicinal de Caucho 2Kg,  </t>
  </si>
  <si>
    <t>Balones medicinales con buen tamaño de acuerdo al peso solicitado, superficie blanda, lo que facilita su lanzamiento, su recepción y el seguimiento de su trayectoria de forma segura. Especialmente indicados para lanzamientos a corta distancia. Una cubierta de piel sintética, cuero y/o materiales que faciliten su agarre, de buena calidad, superficie resistente al desgaste, cuero de alta resistencia</t>
  </si>
  <si>
    <t>Balón Medicinal de Caucho 5Kg,</t>
  </si>
  <si>
    <t>BALON MINI VOLEIBOL</t>
  </si>
  <si>
    <t>Balón competición de voleibol N°4. Cubierta: PVC Suave, Diseño: 18 paneles, Estructura: Cosido, Neumático: Butilo, Tamaños: 4, Superficie: Lisa, Terreno de Juego: Interiores y Exteriores
Impermeable, pero de &lt; a 260 gramos, circunferencia de 60 a 64 cm.</t>
  </si>
  <si>
    <t>Balón pilates</t>
  </si>
  <si>
    <t>Herramienta para trabajos fisioterapéuticos, de yoga y pilates
Fabricado en PVC de gran resistencia, 65 cm 
Textura antideslizante
Incluye bomba de aire</t>
  </si>
  <si>
    <t>BALON VOLEIBOL</t>
  </si>
  <si>
    <t>Balón competición de voleibol N°5, cubierta en PU, laminado al calor, enmallado en nylon, neumático en caucho de butilo de dos capas, impermeable, pero de 260 a 280 gramos, circunferencia de 65 a 67 cm.</t>
  </si>
  <si>
    <t>Balones de Waterpolo</t>
  </si>
  <si>
    <t>Balón para Waterpolo  numero 5 Nivel: intermedio
65-67 cm / 410 gramos. Circunferencia y peso cumplen con las normas de la FINA (Federación Internacional de Natación)
Composición [ES] Capa exterior : 100.0% Caucho sintético Bolsillo : 50.0% Caucho natural, Bolsillo : 50.0% Caucho - Caucho de isobutileno-isopreno (IIR) - Butilo</t>
  </si>
  <si>
    <t>BALONES RUGBY N.5</t>
  </si>
  <si>
    <t xml:space="preserve">balones cosidos a mano. Esto garantiza una mejor resistencia al desgaste, la conservación de la forma y un mayor rendimiento (agarre y trayectoria especialmente). Para mayores de 14 años. talla 5. </t>
  </si>
  <si>
    <t xml:space="preserve">BALONES RUGBY T 4 </t>
  </si>
  <si>
    <t>balones cosidos a mano. Esto garantiza una mejor resistencia al desgaste, la conservación de la forma y un mayor rendimiento (agarre y trayectoria especialmente) Para niños de 10 a 14 años y niñas de 10 a 18 años. talla 4.</t>
  </si>
  <si>
    <t>BANCA PARA ABDOMINALES</t>
  </si>
  <si>
    <r>
      <t>Material resistente, estructura tubular, comodo en espuma de alta densidad y forro resistente al uso,  El banco para abdominales (o banco abdominal) es una máquina para hacer ejercicio. Como su nombre lo indica, se especializa en el entrenamiento del abdomen. Consiste en un banco con una tabla recta. Sobre ella hay que recostar la espalda para realizar los ejercicios pertinentes.</t>
    </r>
    <r>
      <rPr>
        <b/>
        <sz val="10"/>
        <color rgb="FF000000"/>
        <rFont val="Arial Narrow"/>
        <family val="2"/>
      </rPr>
      <t xml:space="preserve">
Beneficios: Fortalece el recto abdominal, Oblicuos y cintura; ayuda a quemar grasa localizada.
Estructura pts de 50 x 100.
Calibre 2,5 mm.
Pintura eletrostatica.
Dimensiones: Largo 1,64, ancho 0,68 alto 0,99</t>
    </r>
  </si>
  <si>
    <t>BANCOS DE SALTO PARKOUR</t>
  </si>
  <si>
    <t>Cajón de madera o caja polimétrica de salto en madera, con manijas, de medidas 60cm X 70 cm X 80 cm, para entrenamiento parkourt, de fácil transporte, resistente al peso y uso por los diferentes saltos, con buen terminado, superficie suave para evitar laceraciones, de peso 25 a30 Kg, que pueda resistir hasta 120Kg</t>
  </si>
  <si>
    <t>BANDA ELASTICA AZUL X ROLLO</t>
  </si>
  <si>
    <t>Tera band rollo 25000*150*0.55mm, Banda color azul, material látex de alta resistencia, tensión alta, medidas: largo 25m, ancho 15 cm, grosor 0.55mm, uso institucional, profesional y doméstico.</t>
  </si>
  <si>
    <t>BANDA Y/O ELASTICO FITNESS</t>
  </si>
  <si>
    <t>KIT CON 5 BANDAS ELÁSTICAS en LÁTEX 100% AUTÉNTICO Y ECOLÓGICO, Resistente Para Hacer Ejercicios</t>
  </si>
  <si>
    <t>BANDEJA DE EXPLORACION</t>
  </si>
  <si>
    <t>BANDEJA DE EXPLORACION: Composición: Fabricadas en polipropileno de alta resistencia o policarbonato transparente de grado alimenticio. El material debe ser rígido pero con ligera flexibilidad para evitar fracturas ante caídas. Propiedades Químicas: Material 100% libre de BPA y ftalatos. Debe ser altamente resistente a la corrosión por colorantes, ácidos naturales (como limón) y productos de limpieza desinfectantes. Acabado: Superficie interna ultra lisa para evitar la adherencia de residuos y facilitar el vaciado total. Formato: Rectangular o circular con esquinas redondeadas (sin ángulos rectos) para facilitar la limpieza y evitar la acumulación de bacterias.Tamaño : 40 CM x 30 CM . Profundidad: Bordes con una altura de 4 CM..Pestaña Perimetral: Borde externo extendido para facilitar el agarre y transporte.</t>
  </si>
  <si>
    <t>BARRA DE FLOTACION NATACION</t>
  </si>
  <si>
    <t>Flotador Tubular Espuma Piscina Tubo Natación Aprox 150cm Larga</t>
  </si>
  <si>
    <t>BARRERA DE SALTO</t>
  </si>
  <si>
    <t>Barrera ajustable para los diferentes saltos, en material resistente de fácil armado, ajuste rápido y seguro.
* Plegable
* Material pvc R
* Tres niveles
- 32 cm altura maxima
- 28 cm altura media
- 25 cm altura baja
* base de 40 cm</t>
  </si>
  <si>
    <t>BICICLETA BMX INFANTIL</t>
  </si>
  <si>
    <t>Género: Infantil
Material del marco: Acero
Número de cambios: 1
Tipo de freno: V-brake
Suspensión: Sin suspensión
Rin R 20
Manubrio Cross.</t>
  </si>
  <si>
    <t xml:space="preserve">Bicicleta Spinning </t>
  </si>
  <si>
    <t>Estructura en hierro de alto tráfico
Pintura electrostática
Peso de volante 18 Kg
4 sistemas multiposición
Manubrio con diseño de ruta antideslizante
Freno de seguridad
Rodachinas para fácil desplazamiento
Ciclo computador que indica: Velocidad
Distancia - Calorías – Tiempo
Compatible con SIGMA y POLAR (No Code)
Galápago en espuma de alta densidad
Peso máximo de usuario 120 Kg
Medidas. Largo.127cm Ancho.51cm Alto.112cm
SISTEMA DE ARRASTRE: BANDA
Uso Domestico e institucional.</t>
  </si>
  <si>
    <t>BICICLETAS BMX</t>
  </si>
  <si>
    <r>
      <t xml:space="preserve">Una bicicleta BMX debe ser sobre todo ligera y muy fuerte para poder saltar y resistir el impacto contra el suelo. </t>
    </r>
    <r>
      <rPr>
        <b/>
        <sz val="10"/>
        <color rgb="FF000000"/>
        <rFont val="Arial Narrow"/>
        <family val="2"/>
      </rPr>
      <t>NO debe tener:</t>
    </r>
    <r>
      <rPr>
        <sz val="10"/>
        <color rgb="FF000000"/>
        <rFont val="Arial Narrow"/>
        <family val="2"/>
      </rPr>
      <t xml:space="preserve"> frenos accesorios como cubrecadenas, guardabarros, pata de cabra o frenos de disco. El manillar suele estar más elevado y alineado con la horquilla y el telescopio y el largo del tubo superior es un indicador para la talla de tu BXM, Los marcos de las bicis BMX miden cerca de 20 pulgadas, aunque depende mucho de la altura del rider, ya que con un cuadro demasiado corto podría golpearse las rodillas contra el volante. Son bicicletas mas “cortas” ya que así permiten tener equilibrio y facilitan poder girar el manillar.
Materiales: Relación en acero 36t
Piñón marrón 18t
Manzana en acero de 36 huecos
Aros en aluminio color natural, Llantas flip 20x2.125
Pedales en resina</t>
    </r>
  </si>
  <si>
    <t>BOCCIA</t>
  </si>
  <si>
    <t>Boccia, Este juego de boccia es una versión más asequible del juego de boccia oficial. Las bolas, resistentes y duraderas, están fabricadas en cuero cordley japonés de primera calidad, que les proporciona un tacto súper agradable. Dureza media. El conjunto lo forman: 12 bolas (6 rojas y 6 azules), 1 bola blanca, 1 metro (2 m de longitud) y 1 bolsa para transportar el conjunto., Medidas bolas: 27 cm (+/- 8 mm) de circunferencia., Peso: 275 g (+/- 12 g).</t>
  </si>
  <si>
    <t>BOLIRANA</t>
  </si>
  <si>
    <t>COMPRA :
Rana fabricada en MDF 12
-Tapizada en tapete
– Sapos y botellas en acero
– Tablero para 6 jugadores
– 7 Esferas en acero inoxidable
– Medidas: Alto 1.10 cm, Ancho 42 cm, Profundidad 42cm</t>
  </si>
  <si>
    <t>BOTELLA SENSORIAL</t>
  </si>
  <si>
    <t>BOTELLA SENSORIAL : Fabricado en tereftalato de polietileno (PET) de alta transparencia o policarbonato. Contenido inerno sólidos: Escarcha (purpurina) biodegradable, cuentas de colores, pompones, figuras de plástico, elementos naturales (arroz teñido, semillas) o imanes. Seguridad Química: Todos los componentes internos y externos deben ser no tóxicos y libres de BPA. Capacidad: Formatos ergonómicos de 150 ML.Forma: Cilindros lisos o con ligeras hendiduras ergonómicas que faciliten el agarre. El diseño debe permitir que la botella se mantenga en pie o ruede de forma estable.</t>
  </si>
  <si>
    <t>BUZO DEPORTIVO TIPO CHAQUETA</t>
  </si>
  <si>
    <t>Buzo deportivo tipo Chaqueta con capucha y cordones gruesos con refuerzo en broche en puntas y broche a capota, bolsillos laterales con cremallera elaborado en microfibra de poliester de tejido plano 100% repelente al agua.  Incluye tres logos  (tamaño carta) y tres (tipo bolsillo) estampados o sublimados  de imagen institucional de acuerdo al diseño suministrado por la Entidad.
Puño tipo runner (diseño en dedo tipo miton)</t>
  </si>
  <si>
    <t>BUZO DEPORTIVO TIPO HOODIE</t>
  </si>
  <si>
    <t>Buzo deportivo tipo Hoodie con capucha elaborado en algodón perchado 100%  (algodón perchado) Incluye dos logos estampados o sublimados de imagen institucional de acuerdo al diseño suministrado por la Entidad.</t>
  </si>
  <si>
    <t>CALZADO PARA MICROFUTBOL</t>
  </si>
  <si>
    <t>CALZADO PARA MICROFUTBOL: Suela (Outsole): Fabricada en caucho de alta densidad con diseño de patrones multidireccionales para agarre superior en superficies de cemento, madera o baldosa. Debe contar con tecnología Non-Marking para evitar dejar huellas o manchas en el terreno de juego. Amortiguación (Midsole)	Incorpora una entresuela de EVA (Etil-Vinil-Acetato) o materiales similares que absorben el impacto, protegiendo las articulaciones (rodillas y tobillos) durante los saltos y desplazamientos rápidos sobre superficies duras. Capellada (Upper)	Confeccionada en cuero sintético de alta resistencia o microfibra técnica. El material debe ser flexible para permitir el ajuste al pie y contar con texturas que favorezcan el grip (agarre) con el balón para pases y remates precisos. Refuerzo en Puntera	Zona frontal reforzada con costuras dobles o recubrimientos de caucho/gamuza para aumentar la durabilidad de la prenda frente al desgaste por el contacto constante con el suelo y el balón (especialmente en el remate de "punta"). Ajuste y Lengüeta	Sistema de cordones simétrico o desplazado para ampliar el área de contacto. Lengüeta acolchada que reduce la presión de los cordones sobre el empeine. Forro Interno	Material textil transpirable con propiedades de secado rápido y plantilla anatómica que brinda estabilidad y confort durante la actividad física intensa.</t>
  </si>
  <si>
    <t>CAMISA DE CICLISMO</t>
  </si>
  <si>
    <t>Camiseta manga larga, cuello redondo, tipo Jersey, con cremallera en la parte delantera, Elaborada en tela liviana. Con acabado antibacterial y control de humedad, con imagen institucional no bordada, debe ser estampada o sublimada.</t>
  </si>
  <si>
    <t>CAMISAS MANGA LARGA</t>
  </si>
  <si>
    <t>Camisa manga larga , con bolsillos frontales con solapa triangular Cuello camisero formal Tipo de cierre: Botones plàsticos frontales - mangas con botones Doble costura industrial - Linea de refuerzo costura frontal superior bolsillos Pinzas traseras para dama y corte liso hombres, poliester, Boton plastico de 4 ojales
Hilos e Hilazas: Poliester 100%
100% manejable para estampado y/o bordado
El tipo de tela indigo permite una mejor transpirabilidad, con logos institucionales bordado, tallas S/8 M/10 L/12 XL/14 XXL/16</t>
  </si>
  <si>
    <t>CAMISETAS DE FÚTBOL PROFESIONAL COLOMBIANO</t>
  </si>
  <si>
    <t xml:space="preserve">Camisetas de competencia de los equipos de fútbol profesional Colombiano X 8 und 
</t>
  </si>
  <si>
    <t>CANCHAS  DE MINI TEJO</t>
  </si>
  <si>
    <t>Par de canchas de mini tejo en plastilina industrial o greda, elaboradas en estructura metálica con rodachines, con 8 tejos pony en acero 10-20 y pizón. Incluye anotador</t>
  </si>
  <si>
    <t>CANILLERAS FUTBOL</t>
  </si>
  <si>
    <t>Canilleras Cobertura en PP con EVA. Con banda Elástica. Talla S: 18.5 X 13.5CM talla M: 21 X 15CM</t>
  </si>
  <si>
    <t xml:space="preserve">CANILLERAS FUTBOL ALTA </t>
  </si>
  <si>
    <t>El sistema IMPACT – HIGH son tres cámaras que distribuyen el golpe, haciendo que su efecto llegue disminuido en un 70% a la pierna, dando gran protección y frescura al jugador exigente
Base de espuma de EVA de doble densidad, especial para un mejor ajuste
Diseño ágil y antatómico que se ajusta cómodamente a la forma de la pierna
Banda elástica y cierre de velcro que ayudará a darle el mejor ajuste posible
Base de EVA en doble densidad para mayor confort
Orificios de ventilación para una mejor transpiración y comodidad a la hora del juego</t>
  </si>
  <si>
    <t>CANITOBILLERAS NTD BMX</t>
  </si>
  <si>
    <t>Cani tobilleras
Con 4 paneles de de protección
Tobilleras incluidas en el diseño.
Tallas M y L</t>
  </si>
  <si>
    <t>CARETA DE ESGRIMA</t>
  </si>
  <si>
    <t>Careta: que protege la cara con una malla de acero inoxidable en la parte delantera y una barbada de lona o kevlar para la parte inferior y el cuello. Tallas Varias</t>
  </si>
  <si>
    <t>CARTAS UNO</t>
  </si>
  <si>
    <t>Números, letras y convenciones en Braille, Full color, Macrotipo en cada carta</t>
  </si>
  <si>
    <t>CASCO DE PROTECCION  PARA BOXEO</t>
  </si>
  <si>
    <t>Excelente espuma de impacto impact-dura absorbe los golpes y patadas para que puedas seguir entrenando. El casco integral proporciona una protección completa en las principales zonas de impacto: frente, orejas, barbilla, pómulos. tallas , XS,S,M,L,XL, Adulto.</t>
  </si>
  <si>
    <t>CASCO PARA SKATE, BMX, ROLLER</t>
  </si>
  <si>
    <t>Talla única que corresponde a un M: 52-57 cm,
* Peso. Aprox 380 gramos
* Material: Poliestireno-Policarbonato
* Ventilación: 11 salidas de aire
* Perilla de ajuste
* Correas graduables
* Interior acolchonado
* Correas de color</t>
  </si>
  <si>
    <t>CHAQUETILLA DE ESGRIMA</t>
  </si>
  <si>
    <t>chaquetilla que cubre el ronco, los brazos y el cuello. Generalmente son de kevlar que es el material de los chalecos antibalas. Tallas Varias</t>
  </si>
  <si>
    <t>COCA</t>
  </si>
  <si>
    <t>COCA: Pieza cilíndrica o levemente cónica, fabricada en madera torneada. Longitud: 15 a 18 cm</t>
  </si>
  <si>
    <t xml:space="preserve">COLCHONETA FITNESS ALTA </t>
  </si>
  <si>
    <t xml:space="preserve">
Colchoneta ideal para el entrenamiento en interiores y exteriores, cuenta con cremallera para facilitar su limpieza.
Cordobán impermeable.
Ideal para trabajos en el piso.
Medidas 100cm x 50cm Espesor 4cm.
2. Aguantan trabajo pesado.
3. No se deslizan con tu sudor, ni con agua.
4. ENROLLABLE.
5. Con cremallera de excelente calidad.
6. Doble costura, con hilo muy resistente.
7. Fabricadas por confeccionistas expertos.
8. Reforzada en las 4 esquinas.
9. Diseño Versátil y elegante.
10. 6 meses de garantía en la costura.
11. Fácil de transportar o de guardar.
12. Viene con su correa cosida al forro para mayor seguridad.</t>
  </si>
  <si>
    <t>COLCHONETA PARA GIMNASIA CON MANIJAS</t>
  </si>
  <si>
    <t>Esterilla o colchoneta de entrenamiento con manijas, bomba eléctrica,  hecha de material de doble pared (también conocido como material de punto de caída) y una lona de PVC duradera. Mejor estanqueidad y durabilidad, ya que los refuerzos deben ser fabrica
Tamaño: 16.40 x3.28 x0.33
Material: PU</t>
  </si>
  <si>
    <t>Colchoneta Profesional</t>
  </si>
  <si>
    <t>Colchoneta Profesional :
diseñada para proporcionar una absorción de impactos reduciendo la probabilidad de lesiones deportivas.
Material: espuma interior de alta densidad (cassata).
Forrada en cordobán impermeable.
Ideal para trabajos en el piso
Medidas: Largo; 100 cm. Ancho; 47 cm. Grosor; 3 cm.
Uso profesional - Tráfico pesado</t>
  </si>
  <si>
    <t>CONOS 23 CMS</t>
  </si>
  <si>
    <t>Conos de 23 cm con agujero Especificaciones: 23 cm de alto, color: Naranja Neón, con perforación en la parte alta</t>
  </si>
  <si>
    <t>CONOS 30 CMS</t>
  </si>
  <si>
    <t>Conos de 30 cm con agujero Especificaciones: 30cm de alto, color: Naranja Neón, con perforación en la parte alta</t>
  </si>
  <si>
    <t>COSTALES</t>
  </si>
  <si>
    <t>Costales o sacos elaborados en lona gruesa o fique aptos para soportar hasta 70kg de peso</t>
  </si>
  <si>
    <t>CRONOMETRO</t>
  </si>
  <si>
    <t>Cronómetro con 10 de memorias con cordón de cuello en nylon para permitir la facilidad de transporte. Pantalla LCD y  alarma.</t>
  </si>
  <si>
    <t>CUBO DIDACTICO</t>
  </si>
  <si>
    <t>Cubos Didacticos De Emociones Niños 
Juego educativo de rapidez donde los niños deben armar con cubos la expresión emocional indicada en una tarjeta antes de que se acabe el tiempo.</t>
  </si>
  <si>
    <t>CUBO PARA YOGA</t>
  </si>
  <si>
    <t>Cubo para yoga en Fomi- Largo: 22 cm, Ancho: 15 cm, y grosor: 7 cm</t>
  </si>
  <si>
    <t>CUBO RUBIK</t>
  </si>
  <si>
    <t>CUBO RUBIK TEXTURIZADO
Tamaño: 6 x 6 x 6 cm, Cada cara está representada por un color y una textura diferente. 3 columnas x 3 filas</t>
  </si>
  <si>
    <t>CUBO RUBIK TEXTURIZADO</t>
  </si>
  <si>
    <t>Tamaño: 6 x 6 x 6 cm, Cada cara está representada por un color y una textura diferente. 3 columnas x 3 filas</t>
  </si>
  <si>
    <t>CUENTAS PARA ENHEBRAR</t>
  </si>
  <si>
    <t>CUENTAS PARA ENHEBRAR: Cuerpo de las Cuentas: Fabricadas en madera maciza (haya o pino tratado) o polímeros de alta densidad (plástico ABS de grado alimenticio). Deben ser piezas sólidas, resistentes a impactos y mordeduras.Cordones de Enhebrado: Cordones de nylon trenzado o algodón encerado con una longitud de 60 CM. Punteras de Seguridad: Extremos de los cordones con recubrimiento rígido (acetato o plástico reforzado) de mínimo 3 CM para facilitar el guiado a través de las cuentas.Acabado: Pinturas y barnices no tóxicos, libres de plomo y metales pesados, con acabado liso que no desprenda pigmentos al contacto con la saliva. Tamaño de las Cuentas: Dimensiones mínimas de 3 CM a $4.5 CM por lado o diámetro. Este tamaño es crítico para evitar el riesgo de asfixia accidental (norma de partes pequeñas).Perforación Central: Orificio transversal de 6 MM a 8 MM de diámetro. El interior del agujero debe estar perfectamente pulido para evitar que el cordón se trabe.Variedad de Formas: El set debe incluir al menos 4 formas geométricas básicas (esferas, cubos, cilindros, prismas) o figuras temáticas (animales, frutas). set Básico (20 a 30 piezas)</t>
  </si>
  <si>
    <t>CUERDA/LAZO PARA SALTO INDIVIDUAL</t>
  </si>
  <si>
    <t xml:space="preserve">Material: Plástico y mango siliconado para mayor comodidad y agarre. - Tamaño 3mt - Mango. - Cuerda en Polipropileno. - Disponible en varios colores </t>
  </si>
  <si>
    <t>DOBOT TAEKWON DO</t>
  </si>
  <si>
    <t>Fabricado en dril, material liviano, resistente, color blanco con cinturón. Talla. Adulto</t>
  </si>
  <si>
    <t>Fabricado en dril, material liviano, resistente, color blanco con cinturón. Talla. Niño</t>
  </si>
  <si>
    <t>DOMINÓ</t>
  </si>
  <si>
    <t>JUEGO DOMINÓ
Juego de 28 fichas rectangulares de material firme blancas con los puntos negros.
Descripción:
Color: crema
Medidas aproximadas de la caja
alto 4,3 cm
fondo 6,5 cm
ancho 18, 5 cm.
Medidas aproximadas de las fichas
4,5 cm x 2,3 cm x 6 mm</t>
  </si>
  <si>
    <t>DOMINO BRAILE 28 piezas de 7 x 3cm</t>
  </si>
  <si>
    <t>Dominó de plástico resistente, Cantidad de piezas según denominación mayor, Presentación en caja plástica color Negra, Tamaño de cada pieza: 2,5 cm x 5 cm en Relieve, Domino Hecho en plástico resistente con escrituras en braille cien por ciento. Es un juego de mesa en el que se emplean unas fichas rectangulares, divididas en dos cuadrados, cada uno de los cuales lleva marcados de uno a seis o nueve puntos, o no lleva ninguno. El juego completo de fichas de dominó consta de 55 piezas, en cada una de las cuales se representa un par de valores posibles; las piezas están gravadas completamente en braille. En cada pieza están gravados los números braille, Este juego sirve al ciego para ejercitar la memoria y estimular el tacto.</t>
  </si>
  <si>
    <t>DOMO + BASTON/ESTACA</t>
  </si>
  <si>
    <t>Conos domo con base, Estaca para cancha sintética (Domo + tubo) Material: Polietileno de Alta Medidas Domo: Base 30 cts. X 15 cts. de Alto Peso: 206 Gramos</t>
  </si>
  <si>
    <t>Dos (2) Mancuernas Kit De 3 Kg C/u Forradas En Vinilo</t>
  </si>
  <si>
    <t>Peso 6 LIBRAS C/U
PESO TOTAL 12 LIBRAS LAS DOS UNIDADES
PESO DE REFERENCIA INTERNACIONAL LIBRA 453.59 GRAMOS
Consigue un entrenamiento total con estas herramientas de fuerza.
Tonifica y fortalece los músculos de la parte superior del cuerpo bíceps, tríceps, pectoral, hombro y espalda.
Fabricada en hierro fundido recubierta con vinilo de alta resistencia.</t>
  </si>
  <si>
    <t>Eliptica multifucional</t>
  </si>
  <si>
    <t>Volante en hierro.
Pintura electrostática.
Resistencia magnética.
Control de resistencia manual.
Inclinación ajustable en 3 niveles.
Manubrio con agarre multifuncional.
Tracción por medio de banda.
Monitor a color LCD con marcación de: Velocidad, distancia, quema de calorías, pulsaciones.
Peso máximo del usuario: 90 kg.
Peso de la volante: 10 kg.
Medidas: Profundidad; 105 cm. Ancho; 58 cm. Alto; 168 cm.</t>
  </si>
  <si>
    <t>ESCALERA</t>
  </si>
  <si>
    <t>ESCALERA: Juego de Mesa Escalera Portable
Dimensiones del tablero: 17,3 cm x 18,5 cm aproximadamente.
Material: Plástico.
Incluye 4 fichas magnéticas y 2 dados pequeños.</t>
  </si>
  <si>
    <t>ESCALERA DE COORDINACION</t>
  </si>
  <si>
    <t>Escalera de agilidad y Coordinación en PVC, 10 peldaños, 4,5 mts.</t>
  </si>
  <si>
    <t>Escudo para boxeo o artes marciales,  Thai Pads.</t>
  </si>
  <si>
    <t>Cuero resistente con relleno de espuma densa para mayor comodidad y durabilidad. Las almohadillas están unidas por una costura de material fuerte con asas reforzadas y correas de velcro que mantienen las almohadillas bloqueadas. Tamaño  aproximada : Alto 40 cm Ancho 20 cm Grosor 10 cm. talla única.</t>
  </si>
  <si>
    <t xml:space="preserve">ESPUMA DE FLOTACION </t>
  </si>
  <si>
    <t>Diseñado para ayudar al desarrollo de la parte superior del cuerpo, diseño redondeado cómodo.
Espuma Flotación  Entrena Natación- Color: Bicolor (Blanco/Azul).
- Peso: 0,069g.
- Medidas Pull Buoy: 11 cm Ancho X 22 cm Largo X 11,54 cm Alto
- Suave y duradera.
- No se desliza tan fácilmente.
- Tamaño perfecto tanto para jóvenes como para adultos.
- Hipo alérgico y no tóxico.
- No contiene residuos químicos en su proceso de fabricación.
- No absorbe agua, alargando la vida del producto y la higiene.</t>
  </si>
  <si>
    <t>ESTACAS</t>
  </si>
  <si>
    <t xml:space="preserve">Estacas para entrenamiento de fútbol set de 6 unidades poste en PVC y resorte con punta metálica medidas del bastón 140 cm y la punta resortada 20 cm. </t>
  </si>
  <si>
    <t>FLORETE DE ESGRIMA</t>
  </si>
  <si>
    <t xml:space="preserve">Longitud de 110 cm y un peso máximo de 500 g. Su hoja es de sección rectangular. Desarrollada como arma de práctica y deportiva, ligera y flexible con su punta roma. Metalica </t>
  </si>
  <si>
    <t xml:space="preserve">FLOTADOR </t>
  </si>
  <si>
    <t>Tipo de inflable: Flotador
Diseño del inflable: chaleco
Largo x Ancho: 31 cm x 34 cm
Diámetro: 25 cm</t>
  </si>
  <si>
    <t>FUTBOLIN</t>
  </si>
  <si>
    <t>Futbolín de excelentes acabados. MDF.
-Tamaño Base: 51 x 25 cms.
-Juego de competencia para todas las edades</t>
  </si>
  <si>
    <t>GAFAS DE NATACION</t>
  </si>
  <si>
    <t>CAMPO DE VISIÓN: Campo visual estándar, 100°-120°.
AJUSTABLE: 2 ajustes: correa y puente (S,M,L), elástico ancho con ranuras numeradas.
ESTABILIDAD: Ofrecen buena estabilidad gracias a los lentes pequeños.
HERMETISMO: Sellados flexibles que se adaptan a todo tipo de cara, evitando las filtraciones de agua.
LIMITACIÓN DE EMPAÑE: Tratamiento antiempañante.
PROTECCIÓN SOLAR: Componente anti-UV.
PRUEBAS: Las gafas se ajustan al Reglamento EPI 2016/425.</t>
  </si>
  <si>
    <t>Golpeadores de mano, Manoplas para entrenamiento de boxeo.</t>
  </si>
  <si>
    <t>Golpeadores de mano, Manoplas para entrenamiento de boxeo.
Mitones con punto de golpe.
Calidad para entrenamiento de golpe y velocidad.
Relleno de espuma densa para la protección y absorción de impactos.
Malla dorsal en cada dedo para ajuste seguro.
Talla adulto.
Contiene:
- 2 unidades (1 Par) de manoplas</t>
  </si>
  <si>
    <t>Gorros con protector para las orejas</t>
  </si>
  <si>
    <t>Concebido para jugadoras o jugadores de waterpolo o de hockey subacuático Gorro cómodo e indispensable para el entrenamiento de waterpolo o de hockey subacuático. Aporta seguridad para el jugador.</t>
  </si>
  <si>
    <t>GORROS DE NATACION</t>
  </si>
  <si>
    <t>En 100 % silicona, Impermeables, Con textura interior en puntos relajantes• Material expandible y ajustable para niños y adulto</t>
  </si>
  <si>
    <t>GUANTE FUTBOL</t>
  </si>
  <si>
    <t>Guante arquero training tallas del 8 al 11, palma de látex natural, con puntos de flexión para los dedos para mejor agarre.</t>
  </si>
  <si>
    <t>GUANTES DE BOXEO</t>
  </si>
  <si>
    <t>Relleno espumoso confeccionado por látex o poliuretano que es cubierto por forro de nailon .
Nota: Construcción de cuero Skintex Premium.
Panel de malla específico colocado debajo del puño para una gran regulación térmica.
Espuma de triple densidad
Palma reforzada para una absorción máxima.
Pulgar completo al 100% para una mejor prevención de lesiones.
Costuras reforzadas para una calidad duradera.
Gran recinto de velcro con elástico.
Puños largos que mejoran la protección de la muñeca. Peso 12 onzas (para entrenamiento y sparring) para adulto.</t>
  </si>
  <si>
    <t>GUANTES DE ESGRIMA</t>
  </si>
  <si>
    <t>Un guante: de cuero o de un tejido reforzado para proteger la mano armada.
Suele llevar una prolongación que cubre el antebrazo para evitar que el arma entre
por la manga. Tallas Varias</t>
  </si>
  <si>
    <t>GUANTES PARA BILLAR</t>
  </si>
  <si>
    <t xml:space="preserve">Guante bicolor, tela diferentes medidas, especial para el billar, resistente, costura reforzada </t>
  </si>
  <si>
    <t>GUANTES PARA BMX</t>
  </si>
  <si>
    <r>
      <t>Guantes: en BMX Race se utilizan guantes completos, acolchados y con protecciones, semejantes a los utilizados en motocross y mountain bike en su modalidad de descenso.</t>
    </r>
    <r>
      <rPr>
        <b/>
        <sz val="10"/>
        <color rgb="FF000000"/>
        <rFont val="Arial Narrow"/>
        <family val="2"/>
      </rPr>
      <t xml:space="preserve">
Marca reconocida en el mercado.                                     Material: Licra, Nylon y Poliester.
Colores Disponibles: Rosa, gris y negro.
Ancho: 8 cm</t>
    </r>
  </si>
  <si>
    <t>GUANTIN TAEKWONDO</t>
  </si>
  <si>
    <t>Guantines taekwondo Con más protección para el alto rendimiento. Composición: cuero, esponja y Textil elástica Color: Blanco Tamaño: XS – S – M – L
están compuestos de cuero, almohadillas protectoras de EVA y paño de rizo para ofrecerte la protección más fuerte. Piel sintética de alta calidad, resistente al desgaste, ligera y transpirable. El acolchado EVA puede proteger toda la parte posterior de la mano y liberar el impacto de los dedos Diseño ajustado que absorbe el sudor: malla elástica entre los dedos, cómoda y transpirable. El paño de rizo en el pulgar puede ayudarte a absorber el sudor durante el ejercicio sin distraer durante el entrenamiento Transpirabilidad y agarre: diseño de palma, paño respirable, adecuado para entrenamiento de verano. El paño de rizo transpirable entre los dedos absorbe el sudor rápidamente, diseño de palma hueca de alta elasticidad, agarre cilíndrico, agarre mejorado y antideslizante Velcro de muñeca: el velcro de muñeca mágico ajustable puede ser adecuado para tamaños de muñeca de diferentes edades y géneros.</t>
  </si>
  <si>
    <t>Inflador de balones</t>
  </si>
  <si>
    <t>Dimensiones
4x4x29
Cuerpo plástico, mango de polipropileno y varilla de acero.;Longitud de la manguera: 11 cm.;Presión máxima: 14.5 PSI.;Fácil de transportar y almacenar.;Color: Amarillo.</t>
  </si>
  <si>
    <t>Juego Bandas Ligas Elásticas Ejercicio Resistencia Tubulares</t>
  </si>
  <si>
    <t>Bandas de Resistencia con Herradura reforzada, debe contener como mínimo:
- 5 Bandas de resistencia.
- 2 Asas de espuma.
- 2 Correas de tobillo.
- 1 Anclaje de puerta.
- 1 Manual de instrucciones (inglés).
- 1 Bolsa de transporte.</t>
  </si>
  <si>
    <t>JUEGO DE TORNILLOS DIDACTICOS</t>
  </si>
  <si>
    <t>JUEGO DE TORNILLOS DIDACTICOS: Composición: Fabricado en polietileno de alta densidad o plástico ABS de doble pared, lo que garantiza ligereza y alta resistencia a impactos. Propiedades Químicas: Material 100% virgen y no tóxico, libre de BPA y ftalatos. El acabado debe ser liso, sin porosidad, facilitando la desinfección química frecuente. Resistencia: Capacidad para soportar torque manual sin que la rosca sufra desgaste o deformación plástica. Tamaño de las Piezas: Dimensiones Jumbo (aproximadamente 6 CM a 8 CM de largo por tornillo).Puntas: Bordes y terminaciones de la rosca completamente redondeados (romos) para evitar raspaduras.Paso de Rosca: Diseño de rosca ancha y profunda que facilite el inicio del enrosque sin que la pieza se trabe por desalineación inicial. Set de 32 Piezas (16 pares)</t>
  </si>
  <si>
    <t>Juego múltiple (Bolos-Cucunubá-Rana</t>
  </si>
  <si>
    <t>Juego Didáctico – Objetivo: El objetivo del juego es ofrecer un momento de diversión en un ambiente de sana competencia y socialización con actividades autoctonas de Colombia (Bolos, Cucunubá y Rana).</t>
  </si>
  <si>
    <t>JUEGO PARQUÉS IMANTADO</t>
  </si>
  <si>
    <t xml:space="preserve">
Incluye tablero de madera con platina de acero para 6 y/o 8 puestos de juego, 32 fichas imantadas, dados en pasta.
Medidas: 50 x 50 cm</t>
  </si>
  <si>
    <t>JUEGO TIRO AL BLANCO</t>
  </si>
  <si>
    <t>Incluye tablero de dardos de fibra suave y 6 pelotas con velcro. Medidas: 37 cm x 37 cm x 5,5 cm</t>
  </si>
  <si>
    <t>JUEGOS DE ENCAJE</t>
  </si>
  <si>
    <t>JUEGOS DE ENCAJE: Cuerpo y Base: Fabricados en madera rígida (MDF de alta densidad o madera maciza) o polímeros de alta resistencia (plástico ABS de grado alimenticio), libres de BPA y ftalatos. Recubrimiento: Pinturas electrostáticas o acabados en barnices no tóxicos de alta resistencia química (resistentes a la saliva y limpieza con desinfectantes). Seguridad: Cantos completamente boleados (redondeados) y superficies lisas, sin presencia de porosidad o astillas que puedan lesionar al menor. Encaje de Volúmenes: Cubos o cajas con perforaciones para insertar sólidos geométricos. Dimensiones de Seguridad: Las piezas deben tener un tamaño DE Largo y Ancho: Entre $25 \text{ cm}$ y $35 \text{ cm}$ por lado. Este tamaño permite que el niño lo manipule sobre una mesa o en el suelo sin perder estabilidad.Grosor de la Base: Mínimo de 1.5 CM a 2 CM (evitando riesgo de asfixia), con dimensiones superiores a 4.5 cm en su lado más corto. Colores: Uso de la paleta de colores primarios y secundarios de alto contraste para favorecer la estimulación visual y la clasificación por color</t>
  </si>
  <si>
    <t>JUEGOS MONTESSORI 3 TORRES</t>
  </si>
  <si>
    <t>Juego Didáctico Torre 3 Columnas Montessori - Aprende y Diviértete Encajando
El Juego Didáctico Torre 3 Columnas de madera es ideal para acompañar el desarrollo temprano de los niños. Diseñado con colores vibrantes y formas variadas, este juguete Montessori fomenta el aprendizaje a través del juego, ayudando a los más pequeños a mejorar su coordinación y motricidad fina. Sus columnas con barreras al encajar las figuras permite desarrollar las habilidades de los pequeños.
    Material: Madera natural de alta calidad con pintura no tóxica, segura para niños.
    Diseño atractivo: Colores vivos y piezas fáciles de manipular para manos pequeñas.</t>
  </si>
  <si>
    <t>JUEGOS MONTESSORI 4 COLUMNAS</t>
  </si>
  <si>
    <t>Juego de Cuatro Columnas Montessori - Figuras Geométricas para encajar 
El Juego de Cuatro Columnas - Figuras Geométricas es ideal para introducir a los más pequeños en el mundo de las formas y colores. Diseñado especialmente para la estimulación temprana, este juguete fomenta el desarrollo de habilidades motoras finas mientras los niños se divierten encajando y clasificando las piezas. Un juguete seguro y educativo para los más pequeños.
    Material: Madera natural de alta calidad con pintura no tóxica, segura para los niños y respetuosa con el medio ambiente.
    Diseño amigable: Colores vivos y piezas grandes, fáciles de manipular para manos pequeñas.</t>
  </si>
  <si>
    <t>KIMONO TAEKWONDO</t>
  </si>
  <si>
    <t>Kimono para taekwondo en dril color blanco con cinturón. Talla Adulto</t>
  </si>
  <si>
    <t>Kimono para taekwondo en dril color blanco con cinturón. Talla. Niño</t>
  </si>
  <si>
    <t>KIT ARBITRAJE DE MICROFUTBOL</t>
  </si>
  <si>
    <t>KIT ARBITRAJE DE MICROFUTBOL: Silbato: Fabricado en policarbonato de alta resistencia o metal, sin balín (tipo Pealess) para evitar bloqueos por saliva o suciedad. Potencia sonora mínima de 115 dB para asegurar la audición en ambientes ruidosos. Tarjetas de Sanción: Set de tres tarjetas (Amarilla, Azul y Roja). Material de PVC flexible, resistente al sudor y al agua. Dimensiones estándar aproximadas de 8 cm x 11 cm. Libreta de Anotación: Formato de bolsillo con hojas pre-impresas para control de: goles, faltas acumuladas, tiempos muertos y numeración de jugadores. Resistente a la humedad. Cronómetro de Pulso: Digital con funciones de inicio/parada, visualización de tiempo transcurrido y cuenta regresiva. Capacidad de registro de vueltas y memoria de eventos. Resistente al agua (mínimo 30m). Moneda de Sorteo: Metálica o acrílica de doble cara con colores o símbolos diferenciados para la elección de saque o campo. Diámetro aproximado de 3 cm. Bolígrafo/Marcador: De tinta indeleble y secado rápido, con sistema de clip para sujeción segura en el uniforme. Camiseta de Árbitro: Fabricada en tela técnica tipo Dry-Fit o poliéster de alto desempeño con tecnología de transporte de humedad. Incluye dos bolsillos frontales con cierre de velcro para el acceso rápido a las tarjetas y la libreta. Colores de alta visibilidad (neón, amarillo o fucsia) con detalles en contraste. Pantaloneta: Confeccionada en poliéster ligero y resistente con pretina elástica y cordón de ajuste interno. Generalmente en color negro, sin bolsillos laterales para evitar enganches, pero con un bolsillo trasero de seguridad. Medias Técnicas: Medias de caña alta en tejido elástico (mezcla de nylon y elastano) que proporcionan soporte muscular y aseguran las canilleras. Planta del pie acolchada para mayor amortiguación durante el desplazamiento. Calzado de Arbitraje: Calzado especializado para superficies de microfútbol (piso de madera, baldosa o cemento) con suela de caucho de alta adherencia y sistema Non-Marking (que no deja marcas). Refuerzo en la puntera y amortiguación en el talón.</t>
  </si>
  <si>
    <t>KIT COCA, TROMPO,YOYO.</t>
  </si>
  <si>
    <t>Kit elaborado en madera con acabado natural. Compuesto de una coca, un yoyo y un trompo.
Dimensiones:
1) Coca: (15×4 ,6 cm y piola de 70 cm)
2) Yoyo: (5,2 x3,7 cm y piola de 100 cm)
3) Trompo: 3,7 x 5,2cm y piola de 140 cm)
El juego esta compuesto por los juegos clásicos que siempre representarán una buena opción para la distracción y el disfrute del tiempo libre.</t>
  </si>
  <si>
    <t>KIT DE PROTECCIÓN PATINAJE</t>
  </si>
  <si>
    <t>Kit de protección antifracturante de material balístico (Casco, protección de muñecas, rodilleras y coderas (JUNIOR)</t>
  </si>
  <si>
    <t>Kit de protección antifracturante de material balístico (Casco, protección de muñecas, rodilleras y coderas (ADULTO)</t>
  </si>
  <si>
    <t>KIT JUZGAMIENTO BOCCIA</t>
  </si>
  <si>
    <t xml:space="preserve">Conjunto completo para árbitro de boccia de Handi Life Sport, incluye, Pala de árbitro. Metro., Calibradores de medición (14 cm y 29 cm), Bolsa para almacenaje y transporte, paletas azules-rojas para señalización </t>
  </si>
  <si>
    <t>Kit Rodamientos para deporte Skate</t>
  </si>
  <si>
    <t xml:space="preserve">8 RODAMIENTOS CON DISCOS METÁLICOS TIPO "608 ZZ"
2 compartimentos porta-bolas de acero para asegurar una buena protección contra el polvo (no hermético). </t>
  </si>
  <si>
    <t>LICRA PARA YOGA, ZUMBA Y AEROBICOS</t>
  </si>
  <si>
    <t>LICRA PARA YOGA, ZUMBA Y AEROBICOS: Material y Composición: Elaborada en tejido de alto desempeño (mezcla de Poliamida/Poliéster y Elastano). Debe contar con tecnología de elongación en cuatro direcciones (4-way stretch) para permitir una movilidad total sin deformar la prenda. ejido: Propiedades de transpirabilidad y secado rápido para la gestión eficiente del sudor. Acabado de "tacto suave" para evitar irritaciones por roce constante durante las posturas. Diseño de Pretina: Pretina de tiro alto con soporte abdominal, diseñada para mantenerse en su lugar durante movimientos de flexión e inversión. Sin elásticos delgados que generen presión excesiva. Costuras	Confeccionada con costuras planas (Flat-lock) que reducen el roce contra la piel, garantizando confort y aumentando la resistencia estructural de la prenda ante estiramientos extremos. Opacidad	Tejido de alta densidad que garantiza cero transparencia (Squat-proof), brindando seguridad y discreción al usuario durante la práctica.</t>
  </si>
  <si>
    <t>LIJA DE SKATE</t>
  </si>
  <si>
    <t>El Griptape o Grip (o lija) es un tipo de papel de lija grueso autoadhesivo que se pega a la parte superior del skate. Como el nombre sugiere, te da agarre en tu skate para rodar y hacer trucos.</t>
  </si>
  <si>
    <t>LOTERIA DIDACTICA</t>
  </si>
  <si>
    <t>LOTERIA DIDACTICA: Tableros y Fichas: Fabricados en madera prensada (MDF). Tableros y Fichas: Fabricados en madera prensada (MDF). Tableros Base: Dimensiones aproximadas de  20CM x 25 CM. Cada tablero debe contener entre 6 y 9 imágenes.Fichas Individuales: Medida mínima de 5 CM x 5 CM para evitar riesgos de asfixia y facilitar el agarre palmar y la pinza digital en la primera infancia.Cantidad: El juego debe constar de 6 tableros base y su correspondiente número de fichas 54 fichas en total por set.</t>
  </si>
  <si>
    <t>MALETINES DEPORTIVOS</t>
  </si>
  <si>
    <t>Maleta deportiva grande 65x35x30 en Lona impermeable, con un Compartimiento principal espacioso sin bolsillos internos, en cremallera gruesa para mayor resistencia. Bolsillos laterales con cremallera y malla -2 bolsillos frontales grande y pequeño, Para 70 LITROS</t>
  </si>
  <si>
    <t>MALLA DE FUTBOL</t>
  </si>
  <si>
    <t xml:space="preserve">
Par de mallas para futbol 11, corriente tipo cabaña, calibre # 5 nacional (Fabricada en cordón de naylon de 5mm) con medidas oficiales (7,30 m ancho X 2,40 m alto X 1,50 cm profundidad superior X 1,50 cm profundidad inferior) y estructuras oficiales, con excelentes características de larga duración, ideal en terreno de juego múltiple (interior y exterior) y color nailon (blanco).</t>
  </si>
  <si>
    <t>MALLA FUTSAL</t>
  </si>
  <si>
    <t>Mallas microfútbol cabaña nylon #2a impermeabilizada par</t>
  </si>
  <si>
    <t>MALLA VOLEIBOL</t>
  </si>
  <si>
    <t>Medidas reglamentarias, longitud de 9 mts x 1 mts, soportes superiores en guaya de acero, tejido grueso tipo malla de fútbol, recubrimiento superior y lateral.</t>
  </si>
  <si>
    <t>MALLAS JUEGOS X 2 PARA MICROFUTBOL</t>
  </si>
  <si>
    <t>Par de mallas para microfútbol, futbol de salón o futsal inmunizada tipo cabaña (Mayor protección y resistencia contra los rayos solares y cambios climáticos), calibre # 5 (Fabricada en cordón de nylon de 5mm) con medidas oficiales (3m ancho X 2m alto X 90cm profundidad superior X 90cm profundidad inferior) y estructuras oficiales, con excelentes características de larga duración, ideal para entrenamiento o uso profesional, en terreno de juego múltiple (interior y exterior) y color nailon (negro).</t>
  </si>
  <si>
    <t>MANCUERNAS</t>
  </si>
  <si>
    <t>Mancuernas, Pesas Encauchadas De 2 Lbs, 5Lbs, 7 Lbs, 10 Lbs X 2 Unds, Agarre ergonómico. Facil uso y/o manejo
una adición excelente y práctica para el entrenamiento físico, la construcción muscular y la pérdida de grasa en casa o el gimnasio.
-Suave y fácil de agarrar: las mancuernas están hechas de material sólido GOMA para una durabilidad de alta calidad. Están recubiertos para garantizar un agarre fácil, suave y cómodo.
-Construye tu músculo: ideal para aumentar tu fuerza y tonificar los músculos.</t>
  </si>
  <si>
    <t>MEDALLAS</t>
  </si>
  <si>
    <t>Material: Zamac (Metálico)
Color: Dorada
Tamaño: 5 centímetros
Cinta: Varios colores (Estampado Campeón y Subcampeón)
Marcacion: 25mm
Tipo de Marcacion: Resinado
Empaque: Bolsa Plástica</t>
  </si>
  <si>
    <t>Mesa referencia comercial de 274 cm de largo x 153 cm de ancho x 76 cm de alto. Ideal para todos los espacios
Plagable con ruedas para transportar incluida red, par de raquetas y bolas x 3</t>
  </si>
  <si>
    <t>MESA DE PING PONG PEQUEÑA</t>
  </si>
  <si>
    <t>LA MINI MESA DE PING PONG MIDE +/- 152 CM DE LARGO X +/- 76 CM DE ANCHO X +/- 76 CM DE ALTO. TABLERO EN 12 MM REFORZADO EN 15 MM
INCLUYE MALLA , RAQUETAS, BOLAS x 3</t>
  </si>
  <si>
    <t>MINI PORTERIAS</t>
  </si>
  <si>
    <t>MINI PORTERIAS:  Fabricada en tubería de PVC de alto impacto o polímero reforzado, con un diámetro de 40 MM. Debe contar con protección UV para evitar la cristalización del material por exposición al sol.Uniones: Codos y conectores de seguridad con sistema de ensamble a presión o rosca interna que impida el desarme accidental durante el juego.Red (Malla): Tejida en hilo de nylon o polietileno de alta densidad 2 MM de espesor, con anudado resistente a la intemperie y capacidad de absorción de impactos. Ancho: 60CM. Alto: 60 CM.Profundidad: 50 CM en la base para garantizar estabilidad y evitar que la portería se vuelque con facilidad.Peso: 3 KG por unidad.</t>
  </si>
  <si>
    <t>MINI TRAMPOLIN</t>
  </si>
  <si>
    <t>MINITRAMPOLIN   EVOLUTION – NV06 0127: El complemento ideal para tu entrenamiento.Accesorio de gimnasio con el que puedes fortalecer y tonificar tus músculos, además puedes relajar tus músculos, mejorar tu flexibilidad y obtener mejores resultados en tu rutina de ejercicio. Características del Step mini trampolín
Accesorio tipo trampolín.
Color negroy azul.
Hecho en polipropileno de alta resistencia.
Pesa 10 kg.
Sus dimensiones son 94x94x22 cm.
Ideal para trabajo de tonificación y estiramiento.</t>
  </si>
  <si>
    <t>NÚMERO DE COMPETENCIA</t>
  </si>
  <si>
    <t>Números de identificación para corredores, material sintético biodegradable con impresión resistente al agua y al sudor, con numeración serial. Mediano 1: 21.5 cms x 14 cms (tamaño media carta, corte vertical) impresión de logos y textos en full color (Opcional alta resolución).</t>
  </si>
  <si>
    <t>OXIMETRO</t>
  </si>
  <si>
    <t>Oximetro de pulso, para comprobar frecuencia de pulso, niveles de saturación de oxígeno arterial. Con un solo botón permite una fácil operación, portátil de pequeño tamaño fácil de manejar y transportar, adecuado para uso diario, de uso familiar, clínico, pediátrico entre otros con pantalla anti-rayones con espejo de diseño, capacidad para amplia gama de tamaño de un dedo para niños o adultos, con función resistente al agua, valor de visualización SPO2, grafico de barras fuerte anti-interferencia, bajo la perfusión ≤ 3% consumo de energía lowe, función de desconexión automática, con anti-choque eléctrico por equipo alimentado internamente, con anti-choque eléctrico grado-tipo BF equipo, con EMC clase tipo B I; de funcionamiento continuo, grado recinto de entrada, protección  IP22, para almacenamiento en rango de temperaturas de trabajo 5° C a 40°C, rango de temperaturas de almacenamiento -10°C a 50°C, Humedad relativa 15% a 80% sin condensación</t>
  </si>
  <si>
    <t>PALETA TAEKWONDO</t>
  </si>
  <si>
    <t>La paleta de velocidad doble para entrenamiento, material: poliuretano.Composición: 100% Poliuretano
Peso: 0.340 kg
Dimensiones: 39 cm × 19 cm× 5 cm
Color: Azul, Rojo y Negro</t>
  </si>
  <si>
    <t>PANTALÓN DE SUDADERA TIPO JOGGER</t>
  </si>
  <si>
    <t>Pantalón de Sudadera tipo Jogger elaborado en Burda Lycrada, Pretina alta con caucho cosido en la cintura, Cordón de ajuste, Cremalleras selladas vulcanizadas, 3 bolsillos, dos delanteros con cremallera uno trasero sin cremallera. Incluye estampado o sublimado de imagen institucional de acuerdo al diseño suminsitrado por la Entidad.</t>
  </si>
  <si>
    <t>PAOS JUNIOR</t>
  </si>
  <si>
    <t xml:space="preserve">Cuero sintético, cocido industrial, acolchado en espuma comprimida eva para dispersión del impacto, medida aproximada 40 de alto X 20 de ancho X 10 de grosor. </t>
  </si>
  <si>
    <t>PAOS TAEKWONDO ADULTO</t>
  </si>
  <si>
    <t>Fabricada en esponja y polietileno, mejora velocidad y agresividad de golpe, Composición: 50% piel sintética, 30% espuma, 20% polietileno Medidas producto: 60cm x 40 cm x 15 cm, alta resistencia.</t>
  </si>
  <si>
    <t>Paracaidas de fuerza</t>
  </si>
  <si>
    <t>Características del producto: *Material impermeable y altamente resistente. *Agarre para la cintura. *Puntos de apoyo para generar la resistencia. *Fácil de guardar. Ideal para entrenamiento funcional. Elaborado en nylon de máxima resistencia.</t>
  </si>
  <si>
    <t>PARQUÉS INCLUSIVO</t>
  </si>
  <si>
    <t>PARQUÉS INCLUSIVO
Tablero con casillas en alto relieve.  Tamaño de 35 x 35 x 0,5 cm. 4 juegos de fichas con marca en relieve para identificar los distintos colores. Dados en alto contraste y relieve.</t>
  </si>
  <si>
    <t>PATIN CHASE</t>
  </si>
  <si>
    <t>Bota a Elección entre Urbana o platino en cualquier color desde talla 30 hasta 42. Se entrega con chasis para rueda 80, 84 o máximo 90mm, Se entrega con rueda entre 80 y 90mm, según la edad de la persona, con Balineras abec11. El patín se entrega Armado y listo para ser usado</t>
  </si>
  <si>
    <t xml:space="preserve">PATIN SEMIPROFESIONAL </t>
  </si>
  <si>
    <t>Patines ajustables 3 tallas: XS (27 a 30) S (31 a 34) M (35 a 35) y L (39 a 42).
- Diámetro de ruedas: XS (27 a 30 - 3 ruedas de 76mm) S (31 a 34 - 4 ruedas de 80mm) M (35 a 38 - 4 ruedas de 84mm) y L (39 a 42 - 4 ruedas de 90mm).
- Bota interna: Con 2cm de acolchado.
- Bota externa: Elaborada en PVC de alta resistencia con triple ajuste, cordones, hebilla y velcro.
- Chasis: En aluminio solido con perforación adicional en el centro, para aumentar el diámetro de ruedas, a 3 ruedas de 110mm.
- Ruedas: En goma con 82A de dureza, en alta densidad y rebote (ideales para asfalto y pista).
- Rodamientos: ABEC 11 en metal/carbón.</t>
  </si>
  <si>
    <t>PATINES DE ENTRENAMIENTO</t>
  </si>
  <si>
    <t xml:space="preserve">Patines de entrenamiento para patinaje artístico bota alta con tacón, capellada y bota en vinilo sintético (cuatro ruedas en silicona de 54 mm con dureza 86a y rodamiento básico), chasis en fibra de vidrio y amortiguadores. (Color blanco, sin motivos y/o diseños) </t>
  </si>
  <si>
    <t>PELOTA DE CAUCHO</t>
  </si>
  <si>
    <t>PELOTA DE CAUCHO: Composición: Caucho natural o sintético de alta flexibilidad y resistencia, con paredes de espesor uniforme para garantizar un rebote predecible. Propiedades Químicas: Material 100% no tóxico, libre de ftalatos, plomo y metales pesados. Debe ser hipoalergénico y sin olores químicos fuertes. Diámetro: Entre 15 cm y 22 cm. 
Peso: Entre 150 g y 250 g. L.Válvula: Sistema de inflado mediante válvula de seguridad reforzada, que no sobresalga de la superficie de la pelota para evitar raspaduras.</t>
  </si>
  <si>
    <t>PELOTA PARA PERROS</t>
  </si>
  <si>
    <t>PELOTA PARA PERROS
Pelota masajeadora en caucho macizo tamaño mediano para estimular el juego y ejercicio para mascotas. Diámetro de 8.3 Cm. Elaborado en GOMA ATOXICA ORIGINAL QUE NO HA SIDO RECICLADA.</t>
  </si>
  <si>
    <t>PELOTAS DE TENIS, PARA EJERICICIO DE COORDINACIÓN VISOMANUAL</t>
  </si>
  <si>
    <t>PELOTA ESTABDAR DIAMETRO APROXIMADO ENTRE 6,35 CM Y 6,67 CMS DE COLOR AMARILLO x 3 pelotas</t>
  </si>
  <si>
    <t>Pelotas para tennis de mesa - pig pong</t>
  </si>
  <si>
    <t>Composition Tejido principal : 70.0% Acrilonitrilo butadieno estireno (ABS), Tejido principal : 20.0% Otras fibras, Tejido principal : 10.0% Otras fibras. Empaque por 6 Unidades</t>
  </si>
  <si>
    <t>PERA DE BÓXEO CON BASE</t>
  </si>
  <si>
    <t>Las peras de boxeo y punchings son considerados elementos esenciales para el entrenamiento de boxeo, ya que su uso favorece la coordinación de movimientos e incrementa tanto la velocidad, como la fuerza con la que se llevan a cabo los golpeos. RDX Pera de Boxeo con Giratorio, Cuero Maya Hide, Bolsa de Velocidad MMA con Vejiga Extra</t>
  </si>
  <si>
    <t xml:space="preserve">PETOS DEPORTIVOS </t>
  </si>
  <si>
    <t>Peto en tela Poli - Algodón - LISA SUPER DEPORTIVA, con caucho en laterales, logotipos estampados en pecho (2), espalda (1) logotipo y (1) media carta policromía.
COLORES VARIADOS
JUEGO X 10</t>
  </si>
  <si>
    <t>PINZAS GRANDES</t>
  </si>
  <si>
    <t>PINZAS GRANDES: Cuerpo: Fabricado en polipropileno o plástico ABS de alto impacto, con propiedades de flexibilidad controlada para permitir la apertura y cierre repetitivo sin sufrir fatiga de material o fracturas. Propiedades Químicas: Material 100% no tóxico, libre de BPA y ftalatos. Resistente a la saliva y al sudor. Superficie: Acabado mate o con textura suave al tacto, que evite que los dedos se deslicen durante la presión. Longitud: Entre 12 cm y 15 cm. Puntas (Bocas de agarre): Puntas romas (redondeadas) con estriado interno o hendiduras para asegurar la sujeción de objetos (pompones, cuentas, fichas) sin que estos salten por la presión. Zonas de Agarre: Hendiduras ergonómicas laterales.</t>
  </si>
  <si>
    <t>PITO / SILBATO PARA ENTRENADOR</t>
  </si>
  <si>
    <t>Un (1) Silbato; fox 40 clásico canadiense, Silbato o pito Marca Tipo FOX 40 CLASSIC usado por los oficiales de NCAA, NBA, NFL, CFL, FIBA, NHL, FIFA y FINA. Para los partidos de baloncesto, futbol, natación, voleibol, para las fuerzas militares, armar tu kit de emergencias, camping, etc. Este silbato tiene un sonido agudo y alto volumen</t>
  </si>
  <si>
    <t>PLÁSTICO PARA PISTA DE JABÓN</t>
  </si>
  <si>
    <t>PLÁSTICO PARA PISTA DE JABÓN
Plástico Negro 10 Mts De Ancho Calibre 6 X 10 Mts Largo</t>
  </si>
  <si>
    <t>PLATILLO FUTBOL</t>
  </si>
  <si>
    <t>Cono platillo en PVC de 6 cms en diferentes colores. X 50 und</t>
  </si>
  <si>
    <t>PROTECTOR BUCAL TAEKWONDO</t>
  </si>
  <si>
    <t xml:space="preserve">Protector bucal Doble "Taekwondo" para Niño. Material Plastico. Tallas Varias. </t>
  </si>
  <si>
    <t>PROTECTOR CABEZA TAEKWONDO</t>
  </si>
  <si>
    <t>Protector de cabeza de alta resistencia, Relleno en Espuma, cierre con velcro en menton. Talla. Adulto</t>
  </si>
  <si>
    <t>Protector de cabeza de alta resistencia, Relleno en Espuma, cierre con velcro en menton. Talla Junior</t>
  </si>
  <si>
    <t>PROTECTOR CANILLERA TAEKWONDO</t>
  </si>
  <si>
    <t>Colores: Negro con Blanco
Tallas: S, M, L, XL
Composición: 25% EVA (espuma), 15% Polietileno (general), 25% Caucho (ajustes), 35% Cuero Sintético (general)
Medidas producto: S, M, L, X
Peso bruto: 708 grm
Tamaño empaque: 43 cmr x 14 cmr x 4 cmr
Tipo empaque: Bolsa de Plástico
Tamaño empaque principal: 40 cmr x 43 cmr x 61 cmr</t>
  </si>
  <si>
    <t>PROTECTOR DE ANTEBRAZO TAEKWONDO</t>
  </si>
  <si>
    <t>Protector de Antebrazo para Taekwondo, con 1 una banda elastica interna de sujecion fija y 2 bandas elasticas externas superior e inferior con velcro para mayor ajuste. Tallas Varias.</t>
  </si>
  <si>
    <t>PROTECTOR DE PECHO ELECTRONICO</t>
  </si>
  <si>
    <t>Peto electrónico con sensores en las zonas válidas de puntuación. Con las especificaciones de la Federación Nacional de Taekwondo, reglamento vigente, Para competiciones y entrenamiento. Composición: : Espuma P.U. EVA. Sensor incorporado. Modelo patentado. Color: Azul o Rojo (no reversible) Talla: XXXS (00) – XXS (0) -XS (1) – S (2) – M (3) – L (4) – XL (5)</t>
  </si>
  <si>
    <t>PROTECTOR DE PIE ELECTRÓNICO</t>
  </si>
  <si>
    <t>Protector de pie Electrónico GEN2 para usar con pechera Electrónico GEN2.
Composición: cuero sintético, espuma, tejidos elásticos y sensores.
Color: Blanco Tallas: XXS – XS – S – M – L – XL – XXL – XXXL -XXXXL</t>
  </si>
  <si>
    <t>PROTECTOR DE PIE TAEKWONDO</t>
  </si>
  <si>
    <t>Protector de pie entrenamiento. Composición: Cuero sintético de alta calidad, espuma, tejidos elásticos y sensores. Color: Blanco. Tamaño: XXS, XS, S, M, L, XL, XXL, XXXL, XXXXL.</t>
  </si>
  <si>
    <t>PROTECTOR INGUINAL FEMENINO TAEKWONDO</t>
  </si>
  <si>
    <t>Protector Inguinal para Taekwondo con banda elastica de sujeción de alta resistencia.
Mujer y niña
Tallas Varias.</t>
  </si>
  <si>
    <t>PROTECTOR INGUINAL MASCULINO TAEKWONDO</t>
  </si>
  <si>
    <t>Protector Inguinal  para Taekwondo con banda elastica de sujeción de alta resistencia. Hombre y niño.
 Tallas Varias.</t>
  </si>
  <si>
    <t>PROTECTOR INGUINAL NIÑA TAEKWONDO</t>
  </si>
  <si>
    <t>Protector Inguinal Niña para Taekwondo con banda elastica de sujeción de alta resistencia. Tallas Varias.</t>
  </si>
  <si>
    <t>PROTECTOR INGUINAL NIÑO TAEKWONDO</t>
  </si>
  <si>
    <t>Protector Inguinal Niño para Taekwondo con banda elastica de sujeción de alta resistencia. Tallas Varias.</t>
  </si>
  <si>
    <t>PROTECTOR PECHO TAEKWONDO</t>
  </si>
  <si>
    <t>Protector pecho doble cara (Rojo - Azul) con hombro, Material Imitacion Cuero  grueso.Muy resistente y ligero. Atadura de cuerda. Máxima comodidad en entrenamientos y competiciones.
Talla - Niño</t>
  </si>
  <si>
    <t>Protector pecho doble cara (Rojo - Azul) con hombro, Material Imitacion Cuero grueso.Muy resistente y ligero. Atadura de cuerda. Máxima comodidad en entrenamientos y competiciones.  Talla - Adulto</t>
  </si>
  <si>
    <t>RANA CLASICA</t>
  </si>
  <si>
    <t>Rana clasica: En madera resistente con tapizado, tamaño 42 cm x 1.15 m x 40 cm, 3 sapos en bronce y con 7 argollas de bronce de  con diametro de 38 mm a 40 mm y espesor de 7 mm.</t>
  </si>
  <si>
    <t>RAQUETA DE PING PONG</t>
  </si>
  <si>
    <t xml:space="preserve">Raqueta tenis de mesa 3 estrellas, mango de madera y cauchos en goma </t>
  </si>
  <si>
    <t>ROMPECABEZAS</t>
  </si>
  <si>
    <t>ROMPECABEZAS: Base y Piezas: Madera natural (tipo MDF de alta densidad, madera contrachapada o madera maciza de pino) debidamente tratada para evitar astillamientos.Acabados: Pinturas y barnices no tóxicos (preferiblemente a base de agua) con propiedades de alta adherencia y resistencia al roce.Bordes: Cantos redondeados y superficies perfectamente lijadas (sin aristas filosas) para garantizar la seguridad del menor. Tablero de encaje (tipo "lift-out") o rompecabezas de piezas grandes para ensamble plano.Dimensiones: Tablero de aproximadamente 30 CM x 22 CM con un espesor de piezas entre 5  CM  y 10 CM para facilitar el agarre.Agarre: Piezas con pomos o "pins" de madera de tamaño ergonómico que faciliten la sujeción mediante la pinza digital.</t>
  </si>
  <si>
    <t>Rueda abdominal</t>
  </si>
  <si>
    <t>Acondicionamiento Físico - Máquinas Abdominales
Material en caucho con eje central en hierro.
Manilares en espuma y pedales plásticos.
Medidas de la rueda:
- Diámetro de la rueda:18,5 cm
- Diámetro de la empuñadura:3,2 cm
- Largo de la empuñadura:10 cm
- largo total del producto armado: 29 cm
Peso máximo soportado por la rueda: - 130 kg</t>
  </si>
  <si>
    <t>RUEDA SKATE DE 52 MM</t>
  </si>
  <si>
    <t>Set X4 Ruedas Skate Llantas 52mm 98a Espaciadores Abec11:                                                                                       Descripción
- Llanta Repuesto para tabla de skate original marca xiaoluhu
- Material: poliuretano rígido
- 4 UNIDADES.
- 52mm Diámetro.
- 35mm de grosor.
-dureza 98a
- rodamientos abec11
-espaciadores acero 6mm</t>
  </si>
  <si>
    <t>SACO DE BOXEO</t>
  </si>
  <si>
    <t>Recomendado para boxeo, golpes de puño.
saco de box relleno en aserrín bolsa interna.
El saco cuenta con 4 correas de alta resistencia y 2 argollas para sujetar con un peso de 60 Lbs o 30kg
Incluye accesorios mosquetón y chazo para colgar el saco
Recomendaciones: es importante usar un vendaje apropiado, así como protecciones para las manos para evitar lesiones en mano y muñeca.</t>
  </si>
  <si>
    <t>SACO DE GOLPEAR CON BASE</t>
  </si>
  <si>
    <t>Saco Boxeo
El Saco hecho en lona Brigadier o en lona de poliuretano.
Este saco es de 100 lbs o 50 kgs aproximado.
Recomendación para el relleno:
Aserrín pulverizado el cual queda pesando 40 kg Aproximado
Algodón industrial con un peso de 20 kg Aproximado
El Saco de boxeo es esencial para el entrenamiento del deporte Boxeo y las artes Marciales Mixtas.
Sus medidas son de 1 mt x 30 cm  de diámetro aproximado solo el cuerpo, viene con reatas de 45 cm de largo e incluye el mosquetón y el chazo para colgar.</t>
  </si>
  <si>
    <t>SACO DE TAEKWONDO TAEKWONDO</t>
  </si>
  <si>
    <t>Saco (Almohadilla) de entrenamiento de taekwondo, Color Rojo y Negro, Ancho 20cm, Altura: 10cm, Largo: 40cm. Material: Cuero. Con Mago y sujecion en brazo con correa.</t>
  </si>
  <si>
    <t xml:space="preserve">Set de Pesas </t>
  </si>
  <si>
    <t>Equipo para moldear brazos, bíceps, tríceps y pecho. Contiene como mínimo:
2 barras de acero cromado con agarres antideslizantes de 1 Kg cada una = 2 Kg
1 barra armable de acero cromado de 169 cm = 5 Kg
6 seguros roscados para barra de 1 pulgada, de 0.5 Kg cada uno = 3 Kg
14 discos en hierro color negro:
4 discos de 5 Kg = 20 Kg
6 discos de 2.5 Kg = 15 Kg.
4 discos de 1.25 Kg = 5 Kg
Peso total discos: 40 Kg
Peso Total del Juego = 50 Kg
Organizador tipo maletín con rodachines para facilitar su desplazamiento.
Uso: Doméstico Premium, Institucional y profesional.</t>
  </si>
  <si>
    <t>SILBATO MICROFUTBOL</t>
  </si>
  <si>
    <t>SILBATO MICROFUTBOL: Material de Fabricación: Elaborado en policarbonato de alta resistencia, ABS o metal cromado, materiales que aseguran durabilidad ante impactos y resistencia a la corrosión por humedad. Mecanismo de Sonido: Diseño de tipo Pealess (sin balín o bola interna). Este sistema evita obstrucciones causadas por la acumulación de saliva, suciedad o agua, garantizando un funcionamiento constante. Potencia Acústica: Capacidad sonora mínima de 115 decibeles (dB). Esta potencia es necesaria para asegurar que la señal sea audible para jugadores y público en entornos con alta contaminación auditiva.</t>
  </si>
  <si>
    <t xml:space="preserve">SUDADERAS </t>
  </si>
  <si>
    <t xml:space="preserve">
Sudadera en tela anti fluidos “Orión”, forrada en malla, chaqueta con cremallera de 75 cms en nylon, (2) bolsillos laterales con cremallera en nylon, 1 bolsillo interno, cordón autoajustable con dos tancas, (2) logotipos bordados y/o estampado en el pecho  tamaño bolsillo, (1) logotipo del programa en la manga tamaño bolsillo, en la espalda (1) logotipo de Bogotá Vigente, tamaño media carta y un logotipo tamaño media carta con el nombre de la localidad; pantalón forrado en malla, pretina con caucho cordón 3 cms, (2) bolsillos laterales con cremallera en nylon, bota recta, (1) logotipo estampado y/o bordado tamaño bolsillo en pierna. (Talla S,M,L Y XL.)</t>
  </si>
  <si>
    <t>SUDADERAS ALGODÓN</t>
  </si>
  <si>
    <t>Diseño de Sudadera de acuerdo al manual de imagen de la SDG, completa Buso con capota con cordon,  pantalón con bolsillos de cremallera y cordon para ajuste,  Talla S, M, L, XL, XXL Material: algodón perchado,  diferentes colores, logos institucionales de acuerdo a manual de imagen 3 (tres) en la chaqueta en el frente y espalda,  2 (DOS) en la pierna</t>
  </si>
  <si>
    <t>TABLA ESTRATEGICA</t>
  </si>
  <si>
    <t>Tabla estrategica y/o tabla estartegica de Futbol tamaño oficio con gancho metalico superior, en acrilico, impresa a doble cara. Incluye piezas magneticas</t>
  </si>
  <si>
    <t>TABLA PARA NATACION</t>
  </si>
  <si>
    <t>.
COMPOSICIÓN: Tabla de espuma de polietileno de 33 kg/m², con agarraderas en la parte superior.
Medida: 42X28X3.5cm</t>
  </si>
  <si>
    <t>TABLAS PARA SKATEBOARDING JUNIOR</t>
  </si>
  <si>
    <t>Legítimo Pino Canadiense.
- ¡LLANTAS BLANCAS, 100% pOLIURETANO.
- 7 CAPAS de ABEDUL.
- Dureza Superior a 86A
- Lija NEGRA, abrasiva alta adherencia.
- Horma cóncava y ondulada.
- Elevadores en pasta.
- Truck aleación en aluminio.
- Rodamientos Abec 5 sellados.
MEDIDAS:
- Entre 75 - 80cm largo x +/- 20cm de ancho.
- Medidas de ruedas entre 54 mm. y 60 mm.</t>
  </si>
  <si>
    <t>TABLERO PARA MINI BALONCESTOS</t>
  </si>
  <si>
    <t>Tablero para baloncesto en acrilico de 0.90 x 1.20 mt 10 mm
Tablero con diámetro de aro: 45 cm, altura de aro 2,30 metros hasta 3.05 metros,
Material del aro: acero de alta resistencia 16 mm con aro removible, material de los tableros acrílico, colgante para colocar sobre el tablero original, red del aro en nylon a prueba de agua, estructura en Angulo de 2. 5 pulgadas.</t>
  </si>
  <si>
    <t>TABLEROS DE ENSARTAR</t>
  </si>
  <si>
    <t>TABLEROS DE ENSARTAR: Base del Tablero: Fabricada en madera prensada (MDF) de 5 MM  de espesor o acrílico de alta resistencia. Debe estar libre de astillas y con superficies perfectamente lijadas.Cordones de Ensartar: Cordones de nylon o algodón trenzado de alta resistencia, con una longitud de 60 CM.Punteras (Agujetas): Extremos reforzados con puntas rígidas (acetato o plástico termoencogible) de al menos 2 CM de largo para facilitar el paso por los orificios.Recubrimiento: Pinturas o barnices no tóxicos a base de agua, con colores vibrantes y resistentes al roce constante del cordón.Tamaño del Tablero: Formatos de 20 CM x 20 CM con figuras silueteadas (animales, objetos, figuras geométricas) de tamaño similar.Orificios: Perforaciones circulares de 5 MM de diámetro, con bordes internos suavizados para evitar que el cordón se deshilache o se trabe.Distribución: Los agujeros deben mantener una distancia uniforme. ¨De 4 a 6 figuras</t>
  </si>
  <si>
    <t>Tapete / Alfombra de juego infantil</t>
  </si>
  <si>
    <t>Tapete / Alfombra de juego infantil: Amortiguación: Superficie acolchada de alto impacto para protección contra caídas y soporte en la etapa de gateo.
Impermeabilidad: Superficie 100% resistente al agua, líquidos y fluidos, facilitando una limpieza rápida con paño húmedo.
Aislamiento Térmico: Propiedad aislante que protege a los niños del frío o calor directo del suelo.
Textura: Superficie con relieve antideslizante para mejorar el agarre y evitar resbalones.
dimensiones entre $1.80 m  1.50 m  $2.00 m, con un espesor de $0.5 cm</t>
  </si>
  <si>
    <t xml:space="preserve">TAPETE PARA BAILE </t>
  </si>
  <si>
    <t>PISO TIPO KONKER PARA BREAK-DANCE ANTIDESLIZANTE Y PORTATIL, DE ALTA ELASTICIDAD, COMODIDAD Y GRAN SENSIBILIDAD; RESISTENTE AL DESGASTE , DISEÑADO PARA BAILAR Y REALIZAR FIGURAS DE BAILE, MEDIDAS 2.50 m X 2.50 m.</t>
  </si>
  <si>
    <t>TAPETE PARA DANZA</t>
  </si>
  <si>
    <t>Tapete De Danza 6.6x3.9´ Vevor Antideslizante En Pv</t>
  </si>
  <si>
    <t>TAPETE SENSORIAL PARA PERSONAS AUTISTAS</t>
  </si>
  <si>
    <t>Material: Cloruro de polivinilo (PVC)
Color: Multi color
Forma: Rectangular
Ocho (8) tapetes ortopédicos con textura de masaje
Dimensiones de cada alfombrilla sensorial: 10.2 x 10.2 pulgadas</t>
  </si>
  <si>
    <t>Tatami Mat Universal</t>
  </si>
  <si>
    <t>Suelo sistema de puzzle. Reversible Densidad: 115 kg/m3. Peso: 2,6 kg por pieza. Recomendado para artes martiales: Taekwondo, Karate, Full contact, Kick Boxing. También para gimnasia, salas infantiles y salas polivalentes. Composición: E.V.A. (Etileno-Vinilo-Acetato) – Colores: Reversible Rojo-Azul – Tallas: 100 x 100 x 2,3 cms.</t>
  </si>
  <si>
    <t>Temperas</t>
  </si>
  <si>
    <t>Set de temperas x 6 unidades (colores variados) c/Tarro de 20ml. Mezclador y Pincel pequeño incluidos.</t>
  </si>
  <si>
    <t>TIZA</t>
  </si>
  <si>
    <t>Tiza para billar, azul, verde, por 12 unidades, billar, billar pool</t>
  </si>
  <si>
    <t>TOBILLERA CON PESO DE 2 KL</t>
  </si>
  <si>
    <t>kit Pesas Tobilleras (2 kilos) X un par Graduable.
-Kit incluye 2 pesas que puedes usar en los tobillos, también puedes usar en las muñecas o en la cintura. cada una de 1 kilos s, para un total de 2 kilos
-DISPONIBLE COLOR: - NEGRO Y FUCSIA
-Graduables
-Correas ajustables en dos secciones de aros dobles metalicos. Todas las tallas. Muñecas y/o Tobillos.
-Medidas ; 17cm x 38cm</t>
  </si>
  <si>
    <t>TOBILLERA CON PESO DE 5 KL</t>
  </si>
  <si>
    <t>kit Pesas Tobilleras 10 libras (5 kilos) X un par Graduable.
-este kit incluye 2 pesas que puedes usar en los tobillos, también puedes usar en las muñecas o en la cintura. cada una de 2.5 kilos o 5 libras, para un total de 10 libras el kit.
-DISPONIBLE COLOR: - NEGRO Y FUCSIA
-Graduables
-correas ajustables a todas las tallas, muñecas y tobillos.
medidas ; 17cm x 38cm</t>
  </si>
  <si>
    <t>TRAJE DE BAÑO NIÑO</t>
  </si>
  <si>
    <t>Camibuso para natación y pantaloneta en licra, material adecuado para la disciplina, parte de la composición elastano, logos institucionales.</t>
  </si>
  <si>
    <t>TRINEO PARA FUERZA</t>
  </si>
  <si>
    <t>Trineo de arrastre: 1 bolsa de goma, 1 cinturón con reata y mosquetón para agarre, 3 bolsas para depositar arena de 12 cm 30 cm largo.
Material de alta calidad: hecho de acero de alta calidad con spray de electricidad estática avanzado, nuestro trineo de peso es resistente, antioxidante, impermeable y fácil de limpiar. El recubrimiento en polvo negro proporciona un agarre superior.
Gran capacidad de peso: la capacidad máxima de carga de peso de un trineo de fitness es de 500 libras y se puede ajustar según sea necesario. El soporte para discos de peso está diseñado para adaptarse a placas olímpicas estándar y de 2 pulgadas.
Entrenamiento de fuerza: los arrastres hacia adelante del trineo de peso son excelentes para el desarrollo de velocidad, mientras que los arrastres orientados hacia atrás son una gran manera de construir fuerza de cuádriceps. El trineo de empuje es versátil y puede ejercitar diferentes grupos musculares.
Empuje/tirar/arrastre: los trineos de ejercicio son adecuados para cualquier persona y entrenamiento deportivo profesional. Se pueden utilizar para empujar, tirar y arrastrar en varias formas para aumentar la fuerza muscular y cuádriceps.
Aplicar a diferentes superficies: puedes utilizar el trineo fitness en césped, alfombra, hormigón y todo césped deportivo. Se pueden lograr múltiples ejercicios con un trineo. Es fácil de desmontar para un transporte o almacenamiento rápido.</t>
  </si>
  <si>
    <t>Trotadora eléctrica</t>
  </si>
  <si>
    <t>Potencia del motor: 1.0 HP
Velocidad máxima: 8 Km/h
Tipo de inclinación: Manual
Área de trote: 76 x 27 cm
Programas predefinidos: 8
Pantalla intregrada
Dimensiones del coche plegado 101 x 51 x 45 cm
Alto 10o cm aprox</t>
  </si>
  <si>
    <t>TULA FUTSAL</t>
  </si>
  <si>
    <t>Tula balonera en lona con candado, capacidad 15 balones inflados</t>
  </si>
  <si>
    <t>TUNELES PLEGABLES</t>
  </si>
  <si>
    <t>TUNELES PLEGABLES: Tejido Principal: Fabricado en tela de poliéster o nylon de alta resistencia (tipo Oxford 190T o superior), con propiedades hidrofugantes (repelentes al agua) y de fácil limpieza. El material debe ser transpirable para evitar la acumulación de calor. Estructura: Resorte helicoidal interno de acero flexible (tipo pop-up) con recubrimiento acolchado para evitar que el metal entre en contacto directo con el niño. Visibilidad: Incorporación de secciones en malla de poliéster microperforada. Longitud: Entre 1.80 metros y 3 metros. Diámetro: 45 cm a 60 cm. Peso: Ultra liviano (entre 1 kg y 2 kg), lo que facilita su reubicación constante por parte del personal docente.</t>
  </si>
  <si>
    <t>UNIFORME DE ARQUERO FUTBOL</t>
  </si>
  <si>
    <t>Camiseta manga larga y pantaloneta 
• Tallas: variadas 12, 14 y 16
• Colores: variados (diferentes a los jugadores de cada equipo) 
• Tela: Montelin o Montesimone
• Sublimación
•Camiseta (4 logos en la camiseta, 2 al frente, 1 en cada manga, el número tamaño media carta en espalda y nombre de la localidad debajo de este),
•Pantaloneta con numeración y logo (número pierna derecha, logo en la pierna izquierda)
• Numeración: 1
Un par de medias Semi - Profesionales
• Colores: variados</t>
  </si>
  <si>
    <t>Camiseta manga larga y pantaloneta 
• Tallas: S, M, L y XL
• Colores: variados (diferentes a los jugadores de cada equipo) 
• Tela: Montelin o Montesimone
• Sublimación
•Camiseta (4 logos en la camiseta, 2 al frente, 1 en cada manga, el número tamaño media carta en espalda y nombre de la localidad debajo de este),
• Pantaloneta con numeración y logo (número pierna derecha, logo en la pierna izquierda)
• Numeración: 1
Un par de medias Semi - Profesionales
• Colores: variados</t>
  </si>
  <si>
    <t xml:space="preserve">UNIFORMES DE COMPETENCIA BALONCESTO - VOLLEYBALL ESTAMPADO </t>
  </si>
  <si>
    <t>Uniformes deportivo fondo blanco, terminación cuello, material fast dry,  (Estampado) camiseta manga sisa (2 logos en la camiseta al frente tamaño bolsillo, el número en la espalda tamaño mediacarta y nombre de la localidad debajo de este),  pantaloneta con numeración y logo (numero pierna derecha, logo  en la pierna izquierda) terminado. Marcadas según indicaciones del Manual de Imagen.</t>
  </si>
  <si>
    <t>UNIFORMES DE COMPETENCIA BALONCESTO - VOLLEYBALL ESTAMPADO O SUBLIMADO</t>
  </si>
  <si>
    <t>UNIFORMES DE COMPETENCIA BALONCESTO - VOLLEYBALL TRANSFER</t>
  </si>
  <si>
    <t>Uniformes deportivo fondo blanco, terminación cuello, material fast dry,  (Transfer) camiseta manga sisa (2 logos en la camiseta al frente tamaño bolsillo, el número en la espalda tamaño media carta y nombre de la localidad debajo de este),  pantaloneta con numeración y logo (numero pierna derecha, logo  en la pierna izquierda) terminado. Marcadas según indicaciones del Manual de Imagen.</t>
  </si>
  <si>
    <t>UNIFORMES DE COMPETENCIA BALONCESTO - VOLLEYBALL TRANSFER-SUBLIMADO O ESTAMPADO</t>
  </si>
  <si>
    <t xml:space="preserve">UNIFORMES DE COMPETENCIA FUTSAL -  FUTBOL SUBLIMADO </t>
  </si>
  <si>
    <t>Uniforme deportivo, Sublimado, para Futbol, futsal, voleibol, baloncesto, terminación cuello y mangas, material fast dry, montesimone,  (Sublimado)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 modelos acordes a la disciplina.</t>
  </si>
  <si>
    <t>UNIFORMES DE COMPETENCIA FUTSAL -  FUTBOL TRANSFER</t>
  </si>
  <si>
    <t>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t>
  </si>
  <si>
    <t>UNIFORMES DE COMPETENCIA FUTSAL -  FUTBOL TRANSFER-SUBLIMADO O ESTAMPADO</t>
  </si>
  <si>
    <t>UNIFORMES DE COMPETENCIA FUTSAL - FUTBOL ESTAMPADO</t>
  </si>
  <si>
    <t>Uniformes deportivo fondo blanco, terminación cuello y mangas azul, material fast dry,  (Estampado) camiseta manga corta (4 logos en la camiseta, 2 al frente,  1 en  cada manga, el número tamaño media carta en espalda y nombre de la localidad debajo de este),  pantaloneta con numeración y logo (numero pierna derecha, logo  en la pierna izquierda) terminado. Marcadas según indicaciones del Manual de Imagen.</t>
  </si>
  <si>
    <t>UNIFORMES DE PATINAJE</t>
  </si>
  <si>
    <t xml:space="preserve">Licras para patinaje, Tela Poliester, elastano, espandex, Bahia o Flash, Antibacterial, protección a los rayos UV, transporte de humedad y secado rápido, repele el mal olor y es fácil de limpiar. Estampado con la técnica de sublimación de los Logos institucionales y el nombre de la escuela a la que pertenece. </t>
  </si>
  <si>
    <t>UNIFORMES DEPORTIVOS FUTBOL</t>
  </si>
  <si>
    <t xml:space="preserve">Camiseta manga corta y pantaloneta 
• Tallas: 12, 14 y 16
• Colores: variados 
• Tela: Montelin o Montesimone
• Sublimación
• Camiseta (4 logos en la camiseta, 2 al frente, 1 en cada manga, el número tamaño media carta en espalda y nombre de la localidad debajo de este),
• Pantaloneta con numeración y logo (número pierna derecha, logo en la pierna izquierda)
• Numeración: 2 al 20
Un par de medias Semi - Profesionales 
• Colores: variados 
</t>
  </si>
  <si>
    <t xml:space="preserve">Camiseta manga corta y pantaloneta 
• Tallas: S, M, L y XL
• Colores: variados 
• Tela: Montelin o Montesimone
• Sublimación
• Camiseta (4 logos en la camiseta, 2 al frente, 1 en cada manga, el número tamaño media carta en espalda y nombre de la localidad debajo de este)
• Pantaloneta con numeración y logo (número pierna derecha, logo en la pierna izquierda)
• Numeración: 2 al 20
Par de medias fútbol de salón
• Colores: variados </t>
  </si>
  <si>
    <t>UNIFORMES DEPORTIVOS FUTSAL- MICROFUTBOL</t>
  </si>
  <si>
    <t>Camiseta y pantaloneta 
• Tallas: 10,12, 14, 16
• Colores: variados 
• Tela: Montelin o Montesimone
• Sublimación
•Marcadas según indicaciones del Manual de Imagen. 
• Numeración: 1 al 10
•Par de medias futsal Tallas: variadas
Semiprofesionales 95% Nylon y 5% Elastano</t>
  </si>
  <si>
    <t>Camiseta y pantaloneta 
• Tallas:  S M, L y XL
• Colores: variados 
• Tela: Montelin o Montesimone
• Sublimación
•Marcadas según indicaciones del Manual de Imagen. 
• Numeración: 1 al 10
•Par de medias futsal Tallas: variadas
Semiprofesionales 95% Nylon y 5% Elastano</t>
  </si>
  <si>
    <t xml:space="preserve">UNIFORMES PARA NIÑOS Y NIÑAS </t>
  </si>
  <si>
    <t>Uniforme escuela de Futbol: que contenga: 1. Camiseta Deportiva: En tela Poliéster con gramaje entre 130 y 140 gramos, composición 100% hilaza poliéster texturizado terminado, especial para mejorar la transpiración. Costados en filete sencillo y Ruedo con dobladillado a 2 cms terminado en recubridora. 2. Pantaloneta: En tela Poliéster con gramaje entre 130 y 140 gramos, composición 100% hilaza poliéster texturizado terminado, especial para mejorar la transpiración, largo media pierna, con interior en malla y cordón. Estampado con la técnica de sublimación de los Logos institucionales y el nombre de la escuela a la que pertenece. Previa aprobación de la oficina de prensa. 3. Medias: Media alta debajo de la rodilla, en Nylon con resorte completo. Estampado con la técnica de sublimación de los Logos institucionales y el nombre de la escuela a la que pertenece. Previa aprobación de la oficina de prensa</t>
  </si>
  <si>
    <t>VARILLA SLALOM</t>
  </si>
  <si>
    <t>Varilla  slalom plastico con la base para el uso interno en piso duro ó para el uso en pista de hierba artificial. Alto: 1.70 mts</t>
  </si>
  <si>
    <t xml:space="preserve">VELILLO o CUERDA EN CUERO PARA BOXEO </t>
  </si>
  <si>
    <t xml:space="preserve">Lasso o cuerda para salto en material de cuero y mango en madera ergonómico y ajustable  para adulto. </t>
  </si>
  <si>
    <t>VESTIDO DE BAÑO NIÑA</t>
  </si>
  <si>
    <t>vestido de baño entero en  Poliéster colores firmes, la licra asegura un ajuste cómodo, sublimado, imagen institucional</t>
  </si>
  <si>
    <t>ZAPATILLAS</t>
  </si>
  <si>
    <t>Zapatilla en Material Sintético, con entresuela con tecnología EVA-X y suela de caucho al 100% con tecnología GUM -X.
Tallas entre 28 a 42</t>
  </si>
  <si>
    <t>EQUIPO DE ARBITRAJE MICROFUTBOL</t>
  </si>
  <si>
    <t>Arbitraje: Cuerpo arbitral integrado por dos (2) jueces de campo, encargados de la dirección, control y aplicación del reglamento en cada encuentro, y un (1) anotador-cronometrador responsable del manejo del tiempo de juego, registro de faltas, marcación y demás aspectos administrativos de cada partido</t>
  </si>
  <si>
    <t>Juez de futbol</t>
  </si>
  <si>
    <t>Juez de futbol: Experiencia en partidos  en torneos de futbol, futsal o microfutbol.
Funciones: 
*Garantizar que el partido se desarrolle de acuerdo con las reglas oficiales del deporte siendo objetivo y minimizando cualquier riña entre equipos</t>
  </si>
  <si>
    <t>Juez de microfutbol</t>
  </si>
  <si>
    <t>Juez de microfutbol: Experiencia en partidos  en torneos de futbol, futsal o microfutbol.
Funciones: 
*Garantizar que el partido se desarrolle de acuerdo con las reglas oficiales del deporte siendo objetivo y minimizando cualquier riña entre equipos.</t>
  </si>
  <si>
    <t>Juez de voleibol</t>
  </si>
  <si>
    <t>Juez de voleibol: Experiencia en arbitraje de torneos de voleibol.
Funciones:
* Pitará la actividad correspondiente a voleibol y  cachibol
*Garantizar que el partido se desarrolle de acuerdo con las reglas oficiales del deporte con enfoque diferencial en personas con discapacidad siendo objetivo y minimizando cualquier riña entre equipos</t>
  </si>
  <si>
    <t>DOTACIÓN</t>
  </si>
  <si>
    <t>Alquiler traje de gala</t>
  </si>
  <si>
    <t>Servicio de alquiler de trajes de gala en diferentes tallas y estilos, destinado a la participación de las usuarias en eventos formales, muestras culturales o espacios de visibilización. El servicio deberá garantizar la disponibilidad de prendas en variedad de diseños, colores y cortes, que respondan a diferentes contextos y preferencias</t>
  </si>
  <si>
    <t>Alarma portatil Bluetooth o aplicación móvil</t>
  </si>
  <si>
    <t>Dispositivo de seguridad personal portátil tipo alarma o botón de pánico, diseñado para ser utilizado de manera individual y de fácil activación en situaciones de riesgo o emergencia. El dispositivo deberá contar con conectividad a teléfono celular mediante tecnología Bluetooth o aplicación móvil, permitiendo la emisión de alertas inmediatas a contactos previamente configurados, así como la activación de una señal sonora de alta intensidad para disuasión y solicitud de ayuda.</t>
  </si>
  <si>
    <t xml:space="preserve">ARMARIO PLASTICO </t>
  </si>
  <si>
    <t>Armario Plastico, 2 puertas, 4 entrepaños desmontables ancho 65 cm, largo 45 cm, alto 182 cms. Se debe entregar e instalar en el sitio designado por el FDLRUU</t>
  </si>
  <si>
    <t>BALANCIN DISCO PUYA</t>
  </si>
  <si>
    <t>BALANCÍN DISCO PUYA El BALANCÍN DISCO PUYA  de estabilidad y equilibrio añade variedad y funcionalidad incorporando el reto de la inestabilidad a tus sesiones de entrenamiento. Aumenta el balance y la fuerza mientras realizas ejercicios de pie, sentado, de rodillas o acostado. Apto tanto para rehabilitación y terapia física y para atletas expertos. Balancín inflable con puyas de 35cms. Especificaciones:
Dimensiones: 14 “x 2.5″ x 14 ”
Peso: 1.22 kg
Capacidad de peso: 100 Kg
Se debe entregar e instalar en el sitio designado por el FDLRUU</t>
  </si>
  <si>
    <t>BICICLETAS CARDIO-ESTATICA</t>
  </si>
  <si>
    <t xml:space="preserve">TIPO DE RESISTENCIA MAGNÉTICA.
• CONTROL DE RESISTENCIA MANUAL.
• PANTALLA DE ENTRENAMIENTO
• SISTEMA DE ARRASTRE DE BANDA.
• ESCUALIZABLE.
• PESO MÁXIMO DE USUARIO: 120 KG.
• MEDIDAS: LARGO 104 CM, ANCHO 51 CM, ALTO 136 CM.
 Se debe entregar e instalar en el sitio designado por el FDLRUU
</t>
  </si>
  <si>
    <t xml:space="preserve">Bolsa gel frio calor </t>
  </si>
  <si>
    <t>diseñado para la aplicación de terapia fría o caliente, utilizado para aliviar molestias musculares, inflamaciones o tensiones. Deberá estar elaborado en material plástico flexible y resistente (PVC o similar), sellado herméticamente para evitar fugas, y contener gel interno no tóxico de alta durabilidad.La bolsa deberá tener dimensiones aproximadas de 15 cm x 25 cm (o tamaño equivalente), adecuada para su uso en diferentes zonas del cuerpo. Deberá ser apta para enfriamiento en congelador y calentamiento en agua caliente o microondas, manteniendo la temperatura por un tiempo prolongado.</t>
  </si>
  <si>
    <t>BOTAS CAUCHO CON PUNTERA</t>
  </si>
  <si>
    <t>Par de Botas Negra de Caucho Caña Alta con puntera</t>
  </si>
  <si>
    <t>BOTAS CAUCHO SIN PUNTERA</t>
  </si>
  <si>
    <t>Par de Botas Negra de Caucho Caña Alta sin puntera</t>
  </si>
  <si>
    <t>BOTAS CUERO CON PUNTERA</t>
  </si>
  <si>
    <t>Par de Botas Negra  en cuero con puntera</t>
  </si>
  <si>
    <t>BOTAS CUERO SIN PUNTERA</t>
  </si>
  <si>
    <t>Par de Botas Negra  en cuero sin puntera</t>
  </si>
  <si>
    <t>BOTELLAS- BOTILITOS</t>
  </si>
  <si>
    <t>Botella deportiva con tapa rosca, agarradera integrada y pitillo con protector para mayor higiene. Diseño práctico y cómodo, ideal para hidratarte en cualquier momento. Capacidad: 650 ml / 22 Oz.
Material: RPET
Medidas: Diámetro: 4.6 cm x Largo: 0 cm x Ancho: 0 cm x Alto: 25.3 cm marcadas según indicaciones del Manual de Imagen. Tampografía a 1 tinta</t>
  </si>
  <si>
    <t>Botones</t>
  </si>
  <si>
    <t xml:space="preserve">Cantidad: Paquete surtido (40 unidades)  Material: Plástico resistente o similar  Tamaños: Variados (15 pequeños, 15 medianos y 10 grandes)  Colores: Surtidos </t>
  </si>
  <si>
    <t>CAJA ORGANIZADORA DE JUGUETES</t>
  </si>
  <si>
    <t>Compra:
Caja organizadora para juguetes y materiales
- Modo de fijación: Tornillos
- Cantidad de repisas: 9
- Material: Madera/plástico
- Alto: 60 cm</t>
  </si>
  <si>
    <t>CAMILLA DE ENFERMERIA CON CABECERO</t>
  </si>
  <si>
    <t>Camilla de enfermeria con cabecero  graduable y baranda lateral, en estructura metalica  tubular, cubierta dividida en dos secciones tapizadas en cordoban y espuma de alta densidad.(1.80 mts LARGO X 0.55 mts ANCHO X 0.80 mts ALTO. Fija. Se debe entregar e instalar en el sitio designado por el FDLRUU</t>
  </si>
  <si>
    <t>CASILLERO METALICO</t>
  </si>
  <si>
    <t>Casillero tipo locker metálico.
Columna de medidas apróximadas o similares a 1.90 x .35 x .38. Lamina CR cal.20. Manija porta candado. Perforado diseño panal. 5 puertas
 Se debe entregar e instalar en el sitio designado por el FDLRUU</t>
  </si>
  <si>
    <t>Cauchos (elásticos)</t>
  </si>
  <si>
    <t xml:space="preserve">Tipo: Elástico plano para confección  Ancho: 2 cm y 4 cm  Cantidad: 10 metros por grosor  Material: Poliéster con alta elasticidad y recuperación 
</t>
  </si>
  <si>
    <t>CHALECO</t>
  </si>
  <si>
    <t>Chalecos de colores unisex impermeables acolchados con bolsillo interno  con logo de la alcaldía y título del proyecto bordado para distinguir a equipo de trabajo. . </t>
  </si>
  <si>
    <t>COCINA DE JUGUETE</t>
  </si>
  <si>
    <t xml:space="preserve">Compra:
Cocina de juguete pequeña
- Plástico no toxico
- Set con diferentes elementos de cocina
</t>
  </si>
  <si>
    <t>COLCHONETAS</t>
  </si>
  <si>
    <t>COLCHONETA DE 180x120x6 CMS, DE ESPUMA FLEXIBLE, DENSIDAD 30, FORRADA EN LONA 100 % PVC, IMPERMEABLE, FLEXIBLE, ANTIDESLIZANTE, CREMALLERA EN ELE, DOS AGARRADERAS VERTICALES Y DOS RESPIRADORES. Se debe entregar e instalar en el sitio designado por el FDLRUU</t>
  </si>
  <si>
    <t>CONTENEDOR METÁLICO</t>
  </si>
  <si>
    <t>Contenedor metálico de malla con ruedas y tapas. Largo 240 cms. Alto 110 cms Ancho 180 Aprox.  Se debe entregar e instalar en el sitio designado por el FDLRUU</t>
  </si>
  <si>
    <t>Cortaúñas grande</t>
  </si>
  <si>
    <t>Cortaúñas grande (tipo pedicura): Acero inoxidable, con filo curvo reforzado, tamaño entre 8–10 cm.</t>
  </si>
  <si>
    <t xml:space="preserve">Crema hidratante </t>
  </si>
  <si>
    <t>Crema hidratante para pies manos y pies: Con urea o aloe vera, mínimo 1000 ml.</t>
  </si>
  <si>
    <t xml:space="preserve">Cremalleras
</t>
  </si>
  <si>
    <t xml:space="preserve">Cantidad: 4 unidades  Tipo: Cremallera de nylon o poliéster  Tamaño: 20 cm y 60 cm (surtidas para diferentes usos)  Colores: Neutros (negro, blanco, beige) </t>
  </si>
  <si>
    <t>Cuaderno para colorear</t>
  </si>
  <si>
    <t xml:space="preserve"> Cuaderno tamaño carta o media carta, entre 30páginas, con dibujos y actividades lúdicas. Papel bond de mínimo 75 g, con portada ilustrada.</t>
  </si>
  <si>
    <t>Esmalte Base transparente</t>
  </si>
  <si>
    <t>Esmalte Base transparente: Protectora y endurecedora de uña, de mínimo 12 ml.</t>
  </si>
  <si>
    <t>Esmalte de color:</t>
  </si>
  <si>
    <t xml:space="preserve">Esmalte de color:  Colores de buena calidad y duración, de mínimo 12 ml, (blanco novia, rosado claro, lila, nude, rojo, o colores pasteles) </t>
  </si>
  <si>
    <t xml:space="preserve">Espátulas de silicona
</t>
  </si>
  <si>
    <t xml:space="preserve">2 unidades - Material: Silicona de grado alimenticio, resistente al calor
Mango: Plástico o madera resistente - Tamaño: Aproximadamente 25 cm – 30 cm
</t>
  </si>
  <si>
    <t>ESTANTE METALICO</t>
  </si>
  <si>
    <t xml:space="preserve">  MEDIDAS APROXIMADAS O SIMILARES A 90 CMS X 2,00 MTS X ,35 CMS  
5 ENTREPAÑOS
* Marco en acero durable
* 100% acero
* marcos soldadospara más resistencia
* fácil armado
* capacidad de peso
 Se debe entregar e instalar en el sitio designado por el FDLRUU</t>
  </si>
  <si>
    <t>GORRAS</t>
  </si>
  <si>
    <t>Gorra con laterales en malla con frontal y una imagen full color sublimada, talla única. el arte gráfico debe ser enviado en formato (tif, jpg, psd, pdf, ai,) aprobado previamente por el área de prensa.</t>
  </si>
  <si>
    <t>Gorro pesquero (bucket hat)</t>
  </si>
  <si>
    <t>El gorro deberá estar elaborado en tela resistente, preferiblemente algodón, drill o poliéster de gramaje medio, que garantice durabilidad y comodidad en su uso. Deberá contar con ala ancha y flexible de aproximadamente 5 a 7 cm, que permita cubrir el rostro y parte del cuello, así como costuras reforzadas que aseguren su resistencia.</t>
  </si>
  <si>
    <t xml:space="preserve">Gramera (báscula digital)
</t>
  </si>
  <si>
    <t>Tipo: Digital Capacidad: Mínimo 5 kg Precisión: 1 gramo Material: Superficie en acero inoxidable o plástico resistente
Pantalla: Digital (LCD)</t>
  </si>
  <si>
    <t>GUANTES VAQUETA REFORZADO</t>
  </si>
  <si>
    <t>Guantes de vaqueta tipo ingeniero reforzado</t>
  </si>
  <si>
    <t>HILOS</t>
  </si>
  <si>
    <t xml:space="preserve">Hilo de poliéster (resistente para confección general)  Cantidad: 5 carretes  Colores: Surtidos (neutros y básicos: negro, blanco, beige, gris, color) 
Peso por carrete: 120 </t>
  </si>
  <si>
    <t>IMPERMEABLE</t>
  </si>
  <si>
    <t>Impermeable 2 prendas PVC con malla interna de poliéster y capucha, pantalón con resorte  calibre 2,5 ó 16, doble vulcanizado color amarillo. Con cierre en cremallera y velcro</t>
  </si>
  <si>
    <t>JUEGO DE BLOQUES</t>
  </si>
  <si>
    <t>Compra:
Kits de construcción (bloques tipo LEGO o encajables):
- Plástico no toxico
- Diferentes tamaños y formas
Minimo 90 piezas</t>
  </si>
  <si>
    <t>JUEGO DE COMEDOR CON SILLAS</t>
  </si>
  <si>
    <t>Juego de comedor de  10 puestos que contenga: 10 sillas  sin brazos con base metálica con asiento y espaldar en tela de facil limpieza y desinfección, deben ser resistentes y duraderas no plasticas, una Mesa rectangular en  madera con superficie en fórmica o melanina y base metálica con patas ajustables en altura para diez puestos. Se debe entregar e instalar en el sitio designado por el FDLRUU</t>
  </si>
  <si>
    <t>Juegos de mesa</t>
  </si>
  <si>
    <t>Juego de mesa didáctico compuesto por un tablero y un conjunto de actividades orientadas a la participación grupal, el aprendizaje y la interacción entre las participantes. El juego deberá incluir un tablero rígido o plegable, elaborado en cartón laminado, plástico o material resistente, con diseño gráfico que permita la movilidad de fichas a través de casillas o rutas definidas.
El juego deberá contener fichas de juego (mínimo 4 a 6 unidades), dados estándar (mínimo 1 o 2 unidades de 1.5 cm), y tarjetas o consignas con actividades, preguntas o retos (mínimo 30 a 50 tarjetas), relacionadas con temáticas pedagógicas, recreativas o formativas.</t>
  </si>
  <si>
    <t>JUEGOS DE MESA TODO EN UNO</t>
  </si>
  <si>
    <t>Compra: 
Juegos de mesa (ajedrez, damas, rompecabezas, memoria):
- Todo en uno
- piezas en material no toxico
- Didácticos
minimo 50x50</t>
  </si>
  <si>
    <t>Kit arreglos locativos</t>
  </si>
  <si>
    <t>Un martillo liviano, un juego de llaves Allen tipo L, cinta aislante y cinta teflón , una brocha de 1 o 2 pulgadas para retoques de pintura, y un serrucho pequeño o segueta para cortes sencillos - 1 un destornillador multipunta (plano y estrella), una pinza universal pequeña, una cinta métrica de 3 metros, un nivel de mano mini (15 cm), guantes de trabajo, un lápiz de carpintero. Todo será entregado en una caja plástica o cartuchera reforzada que permita mantener las herramientas organizadas.</t>
  </si>
  <si>
    <t>KIT ARTISTICO</t>
  </si>
  <si>
    <t>Pinturas acrílicas: set de 12 colores, presentación de 30 ml cada uno
Pinceles: set de 6 unidades (números 0, 2, 4, 6, 8 y 10) en cerdas sintéticas
Lápices de dibujo: set de 4 unidades (HB, 2B, 4B, 6B)
Colores o marcadores: caja de 12 unidades
Lienzo o cartulina: 3 unidades tamaño 30 cm x 40 cm
Paleta para mezcla: 1 unidad en plástico o madera de 20 cm x 30 cm
Recipiente para agua: 1 unidad con capacidad de 250 ml
Borrador: 1 unidad tipo nata
Sacapuntas: 1 unidad metálica o plástica
Pegante: 1 unidad (líquido o en barra) de 40 g a 60 g
Tijeras: 1 unidad de 20 cm en acero inoxidable</t>
  </si>
  <si>
    <t xml:space="preserve">Kit básico Manicure y Pedicure: </t>
  </si>
  <si>
    <t>10 Lima de uñas: Lija doble cara (grano fino y medio), material cartón o fibra vegetal, tamaño 18 cm aprox., 10 Palito de naranjo o empujador de cutícula: Madera natural o plástico, 11–12 cm de largo, 10 pañito: De tela o tela reciclada, para secado y apoyo, 10 Lima de uñas para pies: Doble cara (grano medio y grueso), material de cartón o fibra mine-ral, 3 paquetes deSales o jabones para remojo: En presentación individual (bolsita o so-bre), formulación relajante y desinfec-tante (menta, lavanda, etc.) - un corta cutícula, una lima metálica, una espátula metálica, separadores de dedos para pedicure, dos esmaltes adicionales (colores variados), un recipiente plástico pequeño para remojo, un quita esmalte, una crema hidratante y un estuche portátil para organizar todos los elementos.</t>
  </si>
  <si>
    <t>Kit cerámico</t>
  </si>
  <si>
    <t>1 ceramica blanco minimo 10cm alto
1 caja de pinceles *10
6 vinilos 25 ml</t>
  </si>
  <si>
    <t>KIT COLCHA</t>
  </si>
  <si>
    <t>10 kilos Retazo de colores
8 carretes de hilo de diferentes colores gramaje 120
4 paños Agujas punta roma 
2 paños Agujas punta fina 
10 metros de costura 
4 carretes de lanas gruesa de colores 
paquete de 50 Aplicaciones (parches para tela de diferentes figuras)
4 rollos Encajes de 5 cm
4 rollos de cinta de tela en diversos colores gruesa
2 rollos de Ribetes delgados de diferentes diseños</t>
  </si>
  <si>
    <t>KIT DE AUTOESTIMA</t>
  </si>
  <si>
    <t>Mujer: 3 canecalones, 1 par de Aretes ancestrales, 1 Bolso ancestral artesanal, 1 Esencia relajante
Hombre:  1 Gorro africano ancestral</t>
  </si>
  <si>
    <t>Kit de defensa personal</t>
  </si>
  <si>
    <t>una alarma personal portátil tipo llavero con activación rápida y emisión sonora de alta intensidad (mínimo 120 dB), una linterna portátil con luz LED y batería recargable o de larga duración, y un silbato de emergencia en material resistente. Asimismo, incluirá una tarjeta o guía con rutas de atención y contactos institucionales, una libreta o tarjeta para registro de contactos de emergencia, y un estuche o porta objetos en material resistente para el almacenamiento y transporte de los elementos. Todos los componentes deberán ser livianos, de fácil uso y adecuados para su transporte cotidiano.</t>
  </si>
  <si>
    <t>KIT DE DIBUJO</t>
  </si>
  <si>
    <t>1 caja x 24 de colores grande
1 caja x 12 de marcadores punta fina de colores
1 block de dibujo de bocetos A4 argollado 100 hojas
4 lápiz grafito  HB 
1 borrador blanco
1 tajalápiz de plástico con deposito
1 tula: Tula de tela liviana o lona antifluido, con cordón ajustable, tamaño aproximado 35x40 cm. Impresión opcional del logo del proyecto o frase institucional. Reutilizable y resistente al uso escolar.
1 Buzo deportivo tipo Hoodie con capucha elaborado en algodón perchado 100%  (algodón perchado) Incluye dos logos estampados o sublimados de imagen institucional de acuerdo con la línea grafica de la iniciativa</t>
  </si>
  <si>
    <t>Kit de peluqueria</t>
  </si>
  <si>
    <t>1 una tijera de corte básica, un peine de cola para seccionado, dos pinzas plásticas para división de cabello, una capa plástica para corte, un frasco pequeño de atomizador para agua, una tijera de entresacado, una brocha para aplicar tinte, un recipiente plástico para mezcla de color, un peine de corte profesional, una toalla personal, una capa de tinte reutilizable, dos tintes (tonos básicos), una caja de guantes desechables, un delantal plástico y un nesecer grande para el guardado de los elementos.</t>
  </si>
  <si>
    <t>KIT FORMACIÓN</t>
  </si>
  <si>
    <t>Kit de formación:
1. Esfero Ecológico de forma cilíndrica de cartón rígido, tinta negra, tipografía a 1 tinta contramarcado con los logos institucionales y logo del proyecto, previamente aprobado por prensa.
2. Una libreta ecológica tamaño: 14 cm x 21.5 cm cerrado Páginas: 100 cosidas– impresión 1 tintas Papel ecológico. Carátula en cartón colacionado reciclado de 90g. Impresión 4x4 tintas  . Debe incluir la imagen institucional ALRUU  y tres separadores en cartulina reciclada. (el diseño debe ser entregado por el contratista y debe ser aprobado por el área de prensa de la alcaldía local de RUU).
3. Gorra unisex de color negra con logo de la alcaldía y título del proyecto. 
4. Camiseta unisex en algodón con logo de la alcaldía y título del proyecto bordado, 
5. Botilito plástico con capacidad de 750 ml, con diseño de agarre, con tapa superior a prueba de polvo y derrames, marcado con logo de la alcaldía y titulo del proyecto.
6. Morral en Tela Nylon balístico ultra resistente, 100% impermeable con múltiples compartimientos, anti rasguños y respirable con capacidad de 20 litros, con bolsillo antirrobo ubicado en su espalda, bolsillo reforzado para la laptop o portátil: acolchada y segura, Mango reforzado con doble costura, doble cierre y hebillas resistentes, acolchado en su espalda y tirantes</t>
  </si>
  <si>
    <t>KIT MAQUILLAJE</t>
  </si>
  <si>
    <t>El kit de maquillaje deberá estar compuesto por productos y herramientas de calidad profesional, dermatológicamente probados, hipoalergénicos y aptos para todo tipo de piel, garantizando su uso en procesos formativos y productivos.
Deberá incluir:
Juego de brochas profesionales: 12 unidades, en fibra sintética tipo pelo de marta, para rostro y ojos.
Esponjas tipo beauty blender: 2 unidades, material libre de látex.
Hidratante facial: 50 ml
Agua de rosas (tónico): 100 ml 
Primer (prebase): 30 ml
Base líquida o cremosa: 3 tonos diferentes (30 ml cada uno), incluyendo tonos medios y oscuros
Corrector: mínimo 2 tonos (15 ml cada uno)
Polvos (sueltos o compactos): 1 unidad (30 g), translúcido 
Paleta de sombras: mínimo 12 tonos, alta pigmentación
Paleta de rubores: 4 tonos
Paleta de labiales: 6 tonos variados
Pestañina (máscara de pestañas): 2 unidades (12 ml)
Delineador: 1 líquido negro ( 5 ml) y/o 3 en lápiz de diversos colores
Sellante o fijador de maquillaje: 50 ml 
Desmaquillante (agua micelar o similar):200 ml
TULA EN PLIESTER</t>
  </si>
  <si>
    <t xml:space="preserve">KIT- SENTIDO DE PERTENENCIA </t>
  </si>
  <si>
    <t xml:space="preserve">KITS- SENTIDO PERTENENCIA: 
-Tula (bolso tipo morral): Elaborada en material resistente (lona, poliéster o similar), de uso personal, destinada al almacenamiento y transporte de materiales, insumos y elementos utilizados durante las jornadas de capacitación. Podrá contar con diseño o marcación institucional, con el fin de fortalecer la identidad del proyecto y la apropiación por parte de los beneficiarios.
-Botilito (botella reutilizable): Recipiente portátil elaborado en material plástico resistente o aluminio, apto para el consumo de agua, orientado a fomentar hábitos de hidratación durante las actividades y promover la reducción del uso de plásticos de un solo uso. Podrá incluir marcación institucional.
-Esfero Ecológico de forma cilíndrica de cartón rígido, tinta negra, tipografía a 1 tinta contramarcado con los logos institucionales y logo del proyecto, previamente aprobado por prensa.
- Cuaderno de Trabajo tipo agenda con caratula en tapa dura, argollado, con guardas en policromías, 2 separadores, policromias en propalcote 115 gr con informacion pertinente a la capacitación, interior con 100 hojas tamaño 12,5 x 17,5 cm, (LORD) , en papel ecologico de 75 gr
</t>
  </si>
  <si>
    <t>KIT SOSTENIBLE: 
- Una bolsas ecológicas en cambrel con agarraderas. Estas deben tener una medida de 50cm de alto x 60cm de ancho. Debe contar con estampados alusivos al proceso de separación en la fuente, logos de la Alcaldía Mayor de Bogotá y de la Alcaldía Local de Rafael Uribe Uribe, los cuales deben estar en policromía.
- Un Esfero Ecológico de forma cilíndrica de cartón rígido, tinta negra, tipografía a 1 tinta contramarcado con los logos institucionales y logo del proyecto, previamente aprobado por prensa.
- Una libreta ecológica tamaño: 14 cm x 21.5 cm cerrado Páginas: 100 cosidas– impresión 1 tintas Papel ecológico. Carátula en cartón colacionado reciclado de 90g. Impresión 4x4 tintas  . Debe incluir la imagen institucional ALRUU  y tres separadores en cartulina reciclada. (el diseño debe ser entregado por el contratista y debe ser aprobado por el área de prensa de la alcaldía local de RUU)De este proceso se deberá diligenciar también un listado de recibido a satisfacción.</t>
  </si>
  <si>
    <t>Kit Spa Básico</t>
  </si>
  <si>
    <t>Kit Spa Básico: 5 frasco de aceite para masajes corporal (60 ml) – aroma neutro o relajante, base vegetal, dermatológi-camente probado.
4 crema hidratante corporal (100 ml) – textura ligera, apta para todo tipo de piel, sin fragancia irritante.
1 toalla facial de algodón (30 x 30 cm) – material absorbente, lavable, suave al tacto.
15 mascarilla facial (unidad) – tipo tela o hidrogel, hidratante y calmante, de un solo uso.
100 motas de algodón (unidad) – de fibra suave, en empaque higiénico.
5 esencia o aceite esencial (10 ml) – apto para aromaterapia, lavanda, euca-lipto u otro aroma relajante.
1 difusor de aroma pequeño o vela aro-mática (unidad) – presentación segura, sin combustión tóxica.</t>
  </si>
  <si>
    <t>KIT- TALLER ORELLANAS</t>
  </si>
  <si>
    <t xml:space="preserve">KIT COMPUESTO DE: 
•	Bata de trabajo: Prenda en tela antifluido o algodón resistente, manga larga, de uso individual, destinada a la protección de la ropa durante el desarrollo de actividades prácticas relacionadas con manipulación de sustratos, cultivos y procesos de transformación.
•	Cofia: Elemento de protección elaborado en material desechable o reutilizable, destinado a la contención del cabello y prevención de contaminación durante la manipulación de insumos y alimentos.
•	Tapabocas: Elemento de bioseguridad (desechable o reutilizable), para la protección respiratoria y reducción del riesgo de contaminación en procesos de cultivo y transformación.
•	Guantes: Guantes de uso industrial o desechables (látex, nitrilo o similar), para la manipulación higiénica de materiales, insumos y productos derivados de los cultivos.
•	Pocillo con diseño de marca institucional: Elemento de uso personal, elaborado en material resistente (plástico o cerámica), con impresión de la imagen institucional, orientado a fortalecer la identidad del proyecto y fomentar prácticas sostenibles (reducción de uso de desechables).
</t>
  </si>
  <si>
    <t xml:space="preserve">KIT TEATRO </t>
  </si>
  <si>
    <t>Maquillaje artístico: paleta de 6 colores, presentación de 10 g a 15 g por color
Pinceles para maquillaje: set de 3 unidades (fino, medio y grueso)
Esponjas de maquillaje: 2 unidades tipo blender de 5 cm – 6 cm
Accesorios escénicos básicos: mínimo 3 elementos (sombrero talla estándar, gafas, telas)
Telas o retazos: 2 piezas de 1 metro x 1.5 metros cada una
Máscaras o insumos: 2 unidades o material para elaboración (cartón de 30 cm x 40 cm + elástico)
Cinta adhesiva: 1 rollo de 48 mm x 40 m
Marcadores: 2 unidades (punta gruesa y delgada)
Libreta: 1 unidad tamaño media carta (aprox. 14 cm x 21 cm)</t>
  </si>
  <si>
    <t>MÁQUINA COLLARÍN INDUSTRIAL - RECUBRIDORA  3 AGUJAS  5 Hilos</t>
  </si>
  <si>
    <t xml:space="preserve">Collarin/Recubridora 3 agujas – 5 hilos Cama Plana Distancia entre agujas: 6.4mm. Incluya mecanismos para sesgar/enviar y asentar/dobladillar Máquina completa con mueble, de estructura metálica anti-vibratorio con regulación de altura y ruedas para su debido desplazamiento con freno de anclaje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
Asistencia técnica por un año mínimo in situ.  Se debe entregar e instalar en el sitio designado por el FDLRUU
</t>
  </si>
  <si>
    <t xml:space="preserve">MAQUINA FILETEADORA MECA TRÓNICA 5 HILOS CON PUNTADA DE SEGURIDAD MOTOR AHORRADOR  </t>
  </si>
  <si>
    <t xml:space="preserve">Máquina fileteadora, 2 agujas 5 hilos (puntada de seguridad), ajuste pesado, ancho de costura 11 mm., pie tractor, altura bajo el prensatelas 5.5 mm., velocidad máx. 6.500 ppm.Máquina completa con mueble, de estructura metálica anti-vibratorio con regulación de altura y ruedas para su debido desplazamiento con freno de anclaje. Mesa forrada en formica opaca, motor electrónico servo integrado de tracción directa . Con sistema de iluminación led.Construcción según normas técnicas internacionales. PROCEDENCIA: JAPON, AMERICANO O EUROPEO. Incluye: ACCESORIOS Juego de herramienta y accesorios para uso y reparación. MANUALES Catálogo de instrucciones en español e Ingles 
Manual de partes Ambos impresos y magnéticos. CAPACITACIÓN Capacitación al personal técnico del SENA in situ GARANTIAS Garantía de funcionamiento mínimo por un año Garantía de existencia de repuestos mínimo por 3 años
ASISTENCIA TECNICA Instalación y puesta en funcionamiento in situ Asistencia técnica por un año mínimo in situ.  Se debe entregar e instalar en el sitio designado por el FDLRUU
</t>
  </si>
  <si>
    <t>MAQUINA PLANA 1 AGUJA</t>
  </si>
  <si>
    <t xml:space="preserve">Máquina plana electrónica de última tecnología,  doble pespunte, 1 aguja, con transporte con control electrónico, ajuste medio,  sensor del grosor de material que evita roturas de hilo al pasar por desniveles, sistema de tensión especial que ayuda a eliminar enredos de hilos, largo de puntada variable incluso durante la costura, cortahílos de doble acción y dejando cabos muy cortos (menos de 5mm), alza-prensatelas y remate automáticos, lubricación mínima de barra aguja y gancho, largo máx. de puntada 5mm., velocidad máx. 5.000 ppm (cosiendo con un largo de puntada menor a 4mm.Máquina completa con mueble, de estructura metálica anti-vibratorio con regulación de altura y ruedas para su debido desplazamiento con freno de anclaje. Mesa forrada en formica opaca, motor electrónico servo integrado de tracción directa y panel de control integrado en el cabezal. Con sistema de iluminación led.Construcción según normas técnicas internacionales. PROCEDENCIA: JAPON, AMERICANO O EUROPEO Incluye: ACCESORIOS: Juego de herramienta y accesorios para uso y reparación Protector de banda.MANUALES: Catálogo de instrucciones en español e Ingles, Manual de partes Ambos impresos y magnéticos. CAPACITACIÓN: Capacitación al personal técnico del SENA in situ GARANTIAS
Garantía de funcionamiento mínimo por un año Garantía de existencia de repuestos mínimo por 3 años ASISTENCIA TECNICA Instalación y puesta en funcionamiento in situ Asistencia técnica por un año mínimo in situ.  Se debe entregar e instalar en el sitio designado por el FDLRUU
</t>
  </si>
  <si>
    <t>MAQUINA PLANA 2 AGUJAS (COSTURA ROPA INTERIOR)</t>
  </si>
  <si>
    <t>Máquina electrónica de 2 agujas de barra escualizable mecánicamente ( distanciaentre agujas stándard 1/4". ), base plana, doble pespunte, transporte por dientes y aguja, gancho grande, ajuste pesado, lubricación automática, velocidad máx. 3000 ppm. Con cortahilos, remate y alza-prensatelas automáticos.Máquina completa con mueble, de estructura metálica anti-vibratorio con regulación de altura y ruedas para su debido desplazamiento con freno de anclaje Mesa forrada en formica opaca, motor electrónico  direc drive  integrado de tracción directa y panel de control integrado en el cabezal. Con sistema de iluminación led.Construcción según normas técnicas internacionales PROCEDENCIA: JAPON, AMERICANO O EUROPEO. Incluye: ACCESORIOS
Juego de herramienta y accesorios para uso y reparación Protector de banda.
MANUALES Catálogo de instrucciones en español e Ingles  Manual de partes
Ambos impresos y magnéticos.CAPACITACIÓN Capacitación al personal CDC in situ GARANTIAS Garantía de funcionamiento mínimo por un año Garantía de existencia de repuestos mínimo por 3 años ASISTENCIA TECNICA Instalación y puesta en funcionamiento in situ Asistencia técnica por un año mínimo in situ.  Se debe entregar e instalar en el sitio designado por el FDLRUU</t>
  </si>
  <si>
    <t>MAQUINA PLANA 2 AGUJAS
(COSTURA JEANS)</t>
  </si>
  <si>
    <t>Máquina electrónica de 2 agujas de barra escualizable mecánicamente ( distancia stándard 6.4 mm. ), base plana, doble pespunte, transporte por dientes y aguja, garfio grande, ajuste pesado, lubricación automática, velocidad máx. 3000 ppm. Con cortahilos, remate y alza-prensatelas automáticos.
Máquina completa con mueble, de estructura metálica anti-vibratorio con regulación de altura y ruedas para su debido desplazamiento con freno de anclaje. Mesa forrada en formica opaca, motor electrónico servo integrado de tracción directa y panel de control integrado en el cabezal. Con sistema de iluminación led. Construcción según normas técnicas internacionales.
PROCEDENCIA: JAPON, AMERICANO O EUROPEO. Incluye: 
ACCESORIOS Juego de herramienta y accesorios para uso y reparación
Protector de banda. MANUALES Catálogo de instrucciones en español e Ingles 
Manual de partes Ambos impresos y magnéticos. CAPACITACIÓN Capacitación al personal CDC in situ GARANTIAS Garantía de funcionamiento mínimo por un año Garantía de existencia de repuestos mínimo por 3 años ASISTENCIA TECNICA Instalación y puesta en funcionamiento in situ Asistencia técnica por un año mínimo in situ.  Se debe entregar e instalar en el sitio designado por el FDLRUU</t>
  </si>
  <si>
    <t>MAQUINA ZIGZADORA INDUSTRIAL COMPUTARIZADA</t>
  </si>
  <si>
    <t xml:space="preserve">Máquina ZIGZAG , tipo de cabeza seca, puntada en T y patrones de costura de cubierta agrupados en catorce tipos diferentes. El mecanismo de alimentación se controla con un motor paso a paso,  cosido continuo a alta velocidad. Puntadas rectas, costuras en zigzag estándar, pespuntes en zigzag de 2 pasos, pespuntes en zigzag de 3 pasos, puntadas de festón y puntadas ciegas.Velocidad de cosido 4,000sti/minuto, ancho de zigzag 10mm.
Máquina completa con mueble, de estructura metálica anti-vibratorio con regulación de altura y ruedas para su debido desplazamiento con freno de anclajePROCEDENCIA: JAPON, AMERICANO O EUROPEO.
Incluye: ACCESORIOS Juego de herramienta y accesorios para uso y reparación.MANUALES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 Asistencia técnica por un año mínimo in situ.  Se debe entregar e instalar en el sitio designado por el FDLRUU
</t>
  </si>
  <si>
    <t>Masajeador madera</t>
  </si>
  <si>
    <t>Kit X2 Masajeadores De Madera Forma De Pulpo Para Maderoterapia, Relajación Y Alivio De Estrés, Compactos Y Resistentes, Uso En Cuerpo Completo Medidas: Ancho 10 cm x 10 cm largo x 9,50 cm alto</t>
  </si>
  <si>
    <t>MESA DE TRABAJO CON ESCOTADURA</t>
  </si>
  <si>
    <t>Mesa en madera con superficie en fórmica o melanina,  Ideal para el trabajo de miembro superior y mano. Con altura ajustable. Puntas redondeadas y cuerpo o base metálico. medidas aproximadas de Largo 90 cms, Ancho 60 cms. Escotadura 40 cms.Las mismas especificaciones y se requiere para uso con sillas de ruedas. Se debe entregar e instalar en el sitio designado por el FDLRUU</t>
  </si>
  <si>
    <t>MESAS DE TRABAJO</t>
  </si>
  <si>
    <t>Mesa rectangular en madera base metalica de seis puestos con patas ajustables de fácil limpieza y desinfección,  minimo de seis puestos. Largo 200 cms ,Ancho 90 cms, Alto 70 cms. Se debe entregar e instalar en el sitio designado por el FDLRUU</t>
  </si>
  <si>
    <t>Moldes para repostería</t>
  </si>
  <si>
    <t xml:space="preserve">2 unidades Material: Aluminio, acero antiadherente o silicona resistente al calor
Tamaños: Variados (mediano y grande, aprox. 20 cm – 30 cm de diámetro)
Forma: Redondos o rectangulares
</t>
  </si>
  <si>
    <t>MONOGAFAS</t>
  </si>
  <si>
    <t>Gafas de Seguridad con lente antifog y filtro UV con protección Lateral que impide el ingreso de partículas</t>
  </si>
  <si>
    <t>MORRAL- MALETA</t>
  </si>
  <si>
    <t>Morral en Tela Nylon balístico ultra resistente, 100% impermeable con múltiples compartimientos, anti rasguños y respirable con capacidad de 20 litros, con bolsillo antirrobo ubicado en su espalda, bolsillo reforzado para la laptop o portátil: acolchada y segura, Mango reforzado con doble costura, doble cierre y hebillas resistentes, acolchado en su espalda y tirantes</t>
  </si>
  <si>
    <t>OVEROL 2 PRENDAS</t>
  </si>
  <si>
    <t>Overol en dril 2 prendas con logotipo Imagen Institucional de Bogota estampado en color blanco en el pecho (8 cm de ancho por la proporción cada uno) en la espalda estampado logotipo de Bogotá Vigente y el nombre del convenio en l aparte inferior de la espalda (20 cm de ancho por la proporción).El  estampado es plastisol (aplicar base antes del estampado para garantizar el blanco del logotipo). Cremallera en nylon poliéster para la frontal. cinta reflectiva de 2" en espalda, pecho, brazos y piernas. Tallas a convenir</t>
  </si>
  <si>
    <t>Pañolón étnico</t>
  </si>
  <si>
    <t>Elaborada en tela tipo africana (estilo wax o estampado afro), caracterizada por sus colores vivos, patrones geométricos y simbología cultural, asociada a las tradiciones textiles de comunidades afrodescendientes. La prenda deberá tener unas dimensiones aproximadas de 150 cm x 70 cm, garantizando un tamaño funcional para su uso en actividades de expresión corporal, oralitura y dinámicas colectivas.
La pañoleta deberá contar con acabados resistentes (costuras reforzadas en bordes) que aseguren su durabilidad durante el desarrollo de las actividades. Asimismo, deberá incluir mediante estampado o técnica de impresión textil.</t>
  </si>
  <si>
    <t>Papel encerado (papel para hornear)</t>
  </si>
  <si>
    <t xml:space="preserve">1 rollo - Material: Papel antiadherente resistente al calor - Ancho: Aproximadamente 30 cm
</t>
  </si>
  <si>
    <t>Paquete de Algodón</t>
  </si>
  <si>
    <t>Paquete de Algodón : Para limpieza de esmalte y aplicación de productos de mínimo 20gr</t>
  </si>
  <si>
    <t>PARQUE EXTERIOR INFANTIL</t>
  </si>
  <si>
    <t>Parque exterior para actividad física en espacios abiertos, de fácil acceso para cualquier persona.  Suministro, transporte e instalación de parque infantil en estructura metálica conformado por: 1 techo en fibra de vidrio, 2 plataformas, 1 escalera curva, 1 escalador de árbol, 1 rodadero en fibra de vidrio de 2,40 m, 1 juego de columpio de 2 puestos. Área requerida 30 m2.Elaborados con materiales de alta calidad que brindan seguridad y larga duración a intemperie, colores variados. El circuito infantil con gran variedad de opciones de diversión con distintos niveles de dificultad con  materiales de alta calidad y resistentes al paso del tiempo que permiten  gran variedad de juego, elaborado bajo conceptos del desarrollo para capacidades físicas como  flexibilidad y resistencia, habilidades sociales.  Se debe entregar e instalar en el sitio designado por el FDLRUU</t>
  </si>
  <si>
    <t>Pashmina - chal</t>
  </si>
  <si>
    <t>Deberá estar elaborada en materiales suaves y livianos como viscosa, algodón, poliéster o mezclas textiles, que garanticen comodidad, caída fluida y resistencia al uso. La pashmina deberá tener dimensiones aproximadas de 70 cm de ancho por 180 cm de largo, permitiendo diversas formas de uso (chal, bufanda o accesorio decorativo). Su diseño podrá incluir colores sólidos o estampados, preferiblemente acordes con la identidad cultural y estética de la iniciativa.</t>
  </si>
  <si>
    <t>PELOTAS</t>
  </si>
  <si>
    <t xml:space="preserve">Compra:
Pelotas de diferentes tamaños
- Plástico no toxico
- Set diferentes tamaños y formas
</t>
  </si>
  <si>
    <t>PERSIANA BLACK OUT  DE 200 X 180 BLANCA MATE</t>
  </si>
  <si>
    <t>Enrollable Black Out. Material: El material está fabricado en PVC blanco mate de 200 x 180 aproximadamente.  Se debe entregar e instalar en el sitio designado por el FDLRUU</t>
  </si>
  <si>
    <t>Piscina de Pelotas</t>
  </si>
  <si>
    <t>COMPRA: 2MTS X 1.50MTS X 43CMS ALTO
Lona Verano 100% IMPERMEABLE
CON COLCHONETA BASE
Piso en espuma de 5 cm de Grueso Forrada en Lona Verano
CON COLCHONETA BASE Y PIEZAS DE GIMNASIO DE 30-50CMS</t>
  </si>
  <si>
    <t>Plantilla tipo stencil reutilizable</t>
  </si>
  <si>
    <t>diseñada para la aplicación de pintura, tintas o materiales gráficos sobre diferentes superficies. Deberá tener dimensiones aproximadas de 40 cm x 57 cm, que permitan cubrir áreas medianas y facilitar la elaboración de diseños continuos o repetitivos.
El stencil deberá estar elaborado en material flexible y resistente, como acetato, plástico PVC o poliéster, con un grosor adecuado (aprox. 0.2 mm a 0.5 mm) que garantice durabilidad, facilidad de limpieza y reutilización. El diseño de la plantilla podrá incluir formas, figuras o patrones definidos, y deberá permitir una aplicación precisa, evitando filtraciones de pintura. El material deberá ser lavable</t>
  </si>
  <si>
    <t>PUFF</t>
  </si>
  <si>
    <t xml:space="preserve">Compra:
Puffs o cojines grandes para lectura:
- Fabricado en materiales de gran calidad y resistencia.
- Incluye relleno de perlas ignífugas de poliestireno expandido de alta recuperación.
- 1 mt de diametro
</t>
  </si>
  <si>
    <t>Recipiente para remojo manos:</t>
  </si>
  <si>
    <t>Recipiente para remojo manos: Plástico, tamaño de mano, 250–400 ml.</t>
  </si>
  <si>
    <t xml:space="preserve">Recipiente para remojo pies: </t>
  </si>
  <si>
    <t>Recipiente para remojo pies: Plástico, capacidad mínima 1.5 litros, resistente a calor.</t>
  </si>
  <si>
    <t>Removedor de cutícula o cortacutícula</t>
  </si>
  <si>
    <t>Removedor de cutícula o cortacutícula: Acero inoxidable, con mango ergonómico y filo fino.</t>
  </si>
  <si>
    <t>RULETA PUBLICITARIA</t>
  </si>
  <si>
    <t>Diseño, elaboración e impresión de ruletas didácticas portátiles tipo disco giratorio. El material estará compuesto por piezas circulares superpuestas en cartulina o propalcote de alta resistencia (mínimo 300 g), con sistema de unión mediante remache metálico que permita el giro manual. 
La ruleta deberá tener un diámetro aproximado de 12 cm, con ventana o área de visualización de información, permitiendo la organización de contenidos por secciones. Incluirá impresión a full color por ambas caras, desarrollo de contenido, diseño gráfico e identidad visual, garantizando claridad, legibilidad y funcionalidad.</t>
  </si>
  <si>
    <t>SET DE TITERES</t>
  </si>
  <si>
    <t>Compra:
Set de títeres o marionetas
- Plástico y tela no toxico
- Diferentes personajes
- 5 piezas</t>
  </si>
  <si>
    <t>SILLA INFANTIL</t>
  </si>
  <si>
    <t>Compra:
Sillas infantiles:
- Material: Polipropileno (Plástico)
- Resistencia: entre 10 y 40 kg
- Protección UV para proteger de luz y agua 
- Aptas para interiores y exteriores</t>
  </si>
  <si>
    <t>Sombrilla</t>
  </si>
  <si>
    <t>Sombrilla de 74 cm, capa de 140cm, amplitud 120 cm, mago imitación madera.</t>
  </si>
  <si>
    <t>SOPORTE PARA TV</t>
  </si>
  <si>
    <t>Soporte para televison a pared de 85 pulgadas o mas con capacida de 50 kilos, debe entregarse e instalarse en el sitio  designado por el FDLRUU</t>
  </si>
  <si>
    <t>SUDADERA</t>
  </si>
  <si>
    <t>Sudadera completa Unisex: La chaqueta de la sudadera cuenta con cierre con cremallera completa y tirador. 
En los puños lleva rib para garantizar ajuste. Con dos bolsillos frontales con cremallera, uno a cada lado. 2 logos bordados por prenda.
El pantalón se ajusta a la cintura mediante banda elástica y cordón interior. 
Lleva dos bolsillos seguros laterales con cierre de cremallera. 
En la bota del pantalón contará con abertura y cremallera. 2 logos bordados por prenda tejido fleece en el interior. 
Material exterior 100% Poliéster. 
Tallaje según modelo desde la talla XS hasta la  XXL. 
Diseños, colores y logos (bordados), entregados por la Oficina de Prensa de la Alcaldía Local </t>
  </si>
  <si>
    <t>TAPETE DE GOMA</t>
  </si>
  <si>
    <t>Compra:
Alfombra o tapete de goma (para actividades en el suelo): 
- Dimensiones: 183 x 61 cm. – Grosor 10mm.
- Materiales: PVC</t>
  </si>
  <si>
    <t>TARJETA IMANTADA</t>
  </si>
  <si>
    <t>Diseño y elaboración detarjeta imantada , Tamaño minimo : 9 x 5 cm, Material: Propalcote 350 g, plastificado brillante, imán calibre 0.3 mm, mpresión: Offset 4 x 0 tintas – full color</t>
  </si>
  <si>
    <t>MILLAR</t>
  </si>
  <si>
    <t>TELAS</t>
  </si>
  <si>
    <t>Tipos de tela: Tela chalis (ligera, fresca, caída suave) Poliéster (resistente, fácil manejo) Lino (textura natural, mayor durabilidad) 
Telas con estampados africanos o alusivos a la identidad afro (wax, Ankara o similares) Cantidad: 3 metros de cada tipo. Ancho:  Estándar comercial: 1.40 m a 1.50 m Calidad:  Gramaje medio (no telas demasiado delgadas ni de baja resistencia) Aptas para costura en máquina doméstica</t>
  </si>
  <si>
    <t>Termo</t>
  </si>
  <si>
    <t xml:space="preserve">Termo portátil metalico con capacidad aproximada de 500 ml, destinado a mantener líquidos frescos durante las sesiones, promoviendo una adecuada hidratación de los participantes. Iincluye logos
</t>
  </si>
  <si>
    <t>TOALLA MICROFIBRA</t>
  </si>
  <si>
    <t>Toalla de microfibra de 30 x 50 para actividad física.</t>
  </si>
  <si>
    <t xml:space="preserve">Traje tipico baile mujer </t>
  </si>
  <si>
    <t>Conjunto de vestuario tradicional femenino representativo de las diferentes regiones de Colombia, diseñado para la interpretación de danzas folclóricas y muestras culturales. El vestuario deberá incluir prenda superior, prenda inferior, calzado y tocado, en coherencia con las características culturales</t>
  </si>
  <si>
    <t>TULA</t>
  </si>
  <si>
    <t>tula deportiva  impermeable negro 30 x 40 cm  16 lt  ajustable con tirantes de 2 pulgadas de grosor  estampado en técnica DTG con logo tamaño carta parte frontal superior y tres pequeños en parte inferior. según imagen institucional. Poliester - impermeable, Capacidad de 16 litros</t>
  </si>
  <si>
    <t>UNIFORMES DE INSTRUCTORES</t>
  </si>
  <si>
    <t>Uniformes instructores  traje de manga larga tipo Lycra, pantalón largo con bolsillos laterales con cremallera (nocturno de IDRD), material muy comodo para practica de cualquier deporte. Elaborado en tela anti fluido de secado rapido con protección UV. Logo representativo FDLRUU en la espalda y frente. Talla S,M,L Y XL. PREVIA APROBACIÓN POR LA OFICINA DE PRENSA LOCAL.</t>
  </si>
  <si>
    <t>USB</t>
  </si>
  <si>
    <t>USB de 64 GB para cada beneficiaria que incluya la información de las capacitaciones</t>
  </si>
  <si>
    <t>Grupo de circo</t>
  </si>
  <si>
    <t>Show interactivo de circo (malabares, clown, acrobacia básica) con una duración de mínimo 60 minutos. Incluye: elementos necesarios para el show, vestuario, mínimo 6 artistas y personal logístico necesarios para la realización de la obra</t>
  </si>
  <si>
    <t>Sesión</t>
  </si>
  <si>
    <t>FERRETERIA</t>
  </si>
  <si>
    <t>AEROSOL</t>
  </si>
  <si>
    <t>Pintura en aerosol base agua multi superficie de rápido secado y excelentes caraterísticas de adherencia, durabilidad y poder de cubrición. Válido para todo tipo de superficies de interor y exterior, como madera, metales, plástico, icopor y paredes de obra. Bajo olor. Ecológico. 400 ML (Diferentes colores)</t>
  </si>
  <si>
    <t>AEROSOL PROFESIONAL</t>
  </si>
  <si>
    <t>Un spray de pintura de acabado mate. Fabricado con resinas alquídicas modificadas de última generación y desarrollado para desafiar las más altas exigencias del mercado de las bellas artes y el graffiti. Adaptable así mismo a las exigencias en la decoración de interiores y exteriores. Diseñado y formulado con productos de excelente calidad, buscando en todo momento la estabilidad del color, rapidez de secado sin olvidar, el respeto al usuario y al medio ambiente.  CARACTERÍSTICAS (Baja presión - Secado muy rápido - Buen endurecimiento - Flexibilidad excelente - Gran resistencia al rayado una vez polimerizada la película - No contiene plomo ni otros metales pesados - Buen poder de cubrición - Durabilidad del color - Facilidad de aplicación y repintado - Buen comportamiento en la intemperie - Muy buena resistencia a los rayos U.V. 400 ML</t>
  </si>
  <si>
    <t>AZADÓN</t>
  </si>
  <si>
    <t>Azadones de 2,5 Libras con cabo</t>
  </si>
  <si>
    <t>Bandejas para pintura  </t>
  </si>
  <si>
    <t>Bandejas para pintura  plastica •Ancho : 29 cm •Alto : 7.6 cm •Largo : 37 cm</t>
  </si>
  <si>
    <t>Barniz o laca protectora (acabado final)  </t>
  </si>
  <si>
    <t>Barniz 
Color Transparente
Acabado pintura Brillante
Superficie de aplicación Madera, Metal
Aplicación Interior y exterior protegido
Secado final 24 horas
Rendimiento por capa 10 m2
Tiempo de espera 2ª mano 10 horas
Contenido : 1 gal</t>
  </si>
  <si>
    <t>BROCHA GRUESA</t>
  </si>
  <si>
    <t>Brocha Gruesa 3" (7.6 cm), mango plástico y/o madera, refuerzo metálico.</t>
  </si>
  <si>
    <t>CARRETILLA DE CARGA</t>
  </si>
  <si>
    <t>Carretilla de carga manual dos ruedas hasta 350 kilos,  ruedas hierro-caucho, estructura en ángulo con sujeción en dos puntos manilares en tubo. Se debe entregar e instalar en el sitio designado por el FDLRUU</t>
  </si>
  <si>
    <t>CARRETILLA DE CARGA PLATAFORMA</t>
  </si>
  <si>
    <t>Carretilla de plataforma para carga máxima de 150Kg, 4 ruedas , Tamaño extendido: 73x47x81 cm.  Mango rígido,  Tubería y plataforma de acero. Se debe entregar e instalar en el sitio designado por el FDLRUU</t>
  </si>
  <si>
    <t>CINTA AISLANTE NEGRA 18 MM X 5 MT</t>
  </si>
  <si>
    <t>Cinta Eléctrica de vinilo para uso general, Excelente capacidad dieléctrica, Recomendada para aislamientos menores y Soporte de PVC con adhesivo sintético a base de caucho</t>
  </si>
  <si>
    <t>CINTA DE DEMARCACIÓN</t>
  </si>
  <si>
    <t>Rollo de Cinta de Precaución, color amarillo de fondo con texto "PRECAUCIÓN - NO PASE"  70 mm (ANCHO). X 100 metros (LARGO). Material Plástico</t>
  </si>
  <si>
    <t>COMPRESOR DE AIRE</t>
  </si>
  <si>
    <t xml:space="preserve">Compresor de aire de 6 galones, 165 max PSI,  tanque de 6,0 galones (22,7 L) y 2,6 SCFM. </t>
  </si>
  <si>
    <t>ESCOBA DURA</t>
  </si>
  <si>
    <t>Escoba o cepillo Industrial de cerda dura que incluya mango</t>
  </si>
  <si>
    <t>ESCOBA SUAVE</t>
  </si>
  <si>
    <t>Escoba de cerda suave que incluya mango</t>
  </si>
  <si>
    <t>ESPATULA DELGADA</t>
  </si>
  <si>
    <t>Espatula N 2  utensilios portátiles de laboratorio disponibles en distintos tamaños y estilos. Han sido diseñadas para romper, raspas, recoger y transferir
2 Pulgadas</t>
  </si>
  <si>
    <t>ESPATULA GRUESA</t>
  </si>
  <si>
    <t>Espatula acero inoxidable N 4  utensilios portátiles de laboratorio disponibles en distintos tamaños y estilos. Han sido diseñadas para romper, raspas, recoger y transferir
4 Pulgadas</t>
  </si>
  <si>
    <t>EXTENSION ELECTRICA</t>
  </si>
  <si>
    <t>Extensión polarizada 3 salidas,  longitud: 15 mts (incluída clavija),  clavija polarizada, Material PVC cobre, enchufable, color blanco, 15 metros de largo en cable, extension polarizada, amperaje corriente maxima de 15 A, Ideal para  uso interior.</t>
  </si>
  <si>
    <t>FUNDA MACHETE</t>
  </si>
  <si>
    <t>Funda para Machete Niquelado de 20"</t>
  </si>
  <si>
    <t>Grapa</t>
  </si>
  <si>
    <t>Grapa 1/4 Caja  x 1,000 unidades</t>
  </si>
  <si>
    <t>HACHA</t>
  </si>
  <si>
    <t>Hacha forjada Ojo Plano de 3,5 libras con cabo</t>
  </si>
  <si>
    <t>Lijas (para preparación de superficie)  </t>
  </si>
  <si>
    <t>Esta lija de agua, con un grano n° 280, es perfecta para preparar superficies en húmedo y en seco. Sus características incluyen una mayor durabilidad y un acabado profesional. Sus dimensiones son 27.94 cm de largo y 22.86 cm de ancho.</t>
  </si>
  <si>
    <t>LINTERNA DE MANO RECARGABLE</t>
  </si>
  <si>
    <t>Linterna de Mano Led Nano, Metálica, Recargable en toma de 110v, (cargador de pared incluido), Luz Blanca, DC 4,2 v 500mA</t>
  </si>
  <si>
    <t>Linterna LED Solar Recargable Multiuso</t>
  </si>
  <si>
    <t>Lámpara recargable con panel solar independiente, diseño tipo cono fácil de transportar, luz LED blanca y luz roja de emergencia, botón de encendido frontal, puerto USB para carga y función power bank, ideal para camping, apagones o actividades al aire libre, estructura liviana y resistente, modos de iluminación ajustables, amigable con el medio ambiente gracias a su carga solar.</t>
  </si>
  <si>
    <t>Lona</t>
  </si>
  <si>
    <t>Lona Polietileno multiuso 120cmx180cm</t>
  </si>
  <si>
    <t>Lonas</t>
  </si>
  <si>
    <t>Empaque de Lona 92x60cm Blanco Polipropileno. Capacidad 50 kilos</t>
  </si>
  <si>
    <t>MACHETE</t>
  </si>
  <si>
    <t xml:space="preserve">Machete Niquelado de 20" </t>
  </si>
  <si>
    <t>MULTITOMA</t>
  </si>
  <si>
    <t>Salidas electricas: 6 Salidas; Indicadores: 3 Leds luminosos indicadores de estado; Voltios: 120 voltios; Frecuencia: 60 Hz; Fusible: 10 Amperios; Cable de Poder: Cable encauchetado 3 x 18 con clavija inyectada de 15A -125V; Caracteristicas: Supresor de picos, interruptor ON/OFF.</t>
  </si>
  <si>
    <t>PALA</t>
  </si>
  <si>
    <t>Pala Metálica de Jardinería con cabo</t>
  </si>
  <si>
    <t>Pala Redonda No. 2 con cabo</t>
  </si>
  <si>
    <t>PICA O ZAPAPICO</t>
  </si>
  <si>
    <t xml:space="preserve"> Esta herramienta consta de una parte de acero de unos 60 cm de largo y 5 de grueso, y un mango de madera, perpendicular a la parte metálica; esta parte metálica termina en punta en uno de los extremos y es plano con borde ancho y cortante en el otro.</t>
  </si>
  <si>
    <t>PINTURA EN CUÑETE</t>
  </si>
  <si>
    <t>Cuñete plástico de 5 galones. Pintura formulada con terpolímero acrílico de última generación, diluible con agua, de acabado mate, Recomendada para proteger y decorar fachadas y muros en obras nuevas.</t>
  </si>
  <si>
    <t>PINTURA ESMALTE</t>
  </si>
  <si>
    <t>CUÑETEEsmalte Tipo 1 color básicos (amarillo, azul, blanco y rojo) galón</t>
  </si>
  <si>
    <t>PINTURA TRAFICO</t>
  </si>
  <si>
    <t>Pintura Epóxica  (alto trafico) con catalizador de última generación, especial para proteger espacios internos y externos con requerimiento de lavado frecuente. Galon</t>
  </si>
  <si>
    <t>PINTURA VINILO</t>
  </si>
  <si>
    <t>Galón Vinilo Tipo 1 Vinilos colores básicos (amarillo blanco, azul y rojo) galón</t>
  </si>
  <si>
    <t>RASTRILLOS</t>
  </si>
  <si>
    <t>Rastrillos Metálicos de uña larga, curvo X 12 dientes</t>
  </si>
  <si>
    <t>RECOGEDOR PLÁSTICO</t>
  </si>
  <si>
    <t>Recogedor plástico, con mango de madera.</t>
  </si>
  <si>
    <t>REGULADOR DE VOLTAJE</t>
  </si>
  <si>
    <t>Regulador De Voltaje 2 Kva 
VOLTAJE DE ENTRADA: 90 - 140 VAC
VOLTAJE DE SALIDA: 120 VAC
SUPRESOR DE PICOS
INDICADOR DE CONEXION A LA RED ELECTRICA
FUSIBLE DE PROTECCION
TOMA DE PROTECCION RJ45
8 TOMAS ELECTRICAS
Se debe entregar e instalar en el sitio designado por el FDLRUU</t>
  </si>
  <si>
    <t xml:space="preserve">RODILLO </t>
  </si>
  <si>
    <t>Rodillo anti goteo para fachadas 12" mango plástico.</t>
  </si>
  <si>
    <t>Sellador o base (para preparación de superficie)  </t>
  </si>
  <si>
    <t>Sellador o base •Tipo : Imprimantes
•Tipo de pintura : Sellador
•Biodegradable : No
•Contenido : 1 gal
•Rendimiento : 20 m2</t>
  </si>
  <si>
    <t>THINNER</t>
  </si>
  <si>
    <t>Thinner extrafino El diluyente, disolvente o diluente, también conocido como adelgazador o rebajador de pinturas. con ficha técnica y etiquetas de uso. Galon</t>
  </si>
  <si>
    <t>TIJERAS DE PODAR</t>
  </si>
  <si>
    <t xml:space="preserve">Tijeras para podar ramas </t>
  </si>
  <si>
    <t>FOMENTO</t>
  </si>
  <si>
    <t>Incentivo Artistas locales</t>
  </si>
  <si>
    <t xml:space="preserve">Convocatoria de 1 grupo de musica  para presentación de 1 hora con al menos tres integrantes residente en la localidad. </t>
  </si>
  <si>
    <t xml:space="preserve">Convocatoria de 1 grupo de danza para presentación de 1 hora con al menos seis integrantes residentes de la localidad. </t>
  </si>
  <si>
    <t xml:space="preserve">Convocatoria de musicos solistas en diferentes generos para presentación de 45minutos cada uno, preferiblemente residentes en la localidad. </t>
  </si>
  <si>
    <t xml:space="preserve">Convocatoria de escritores solistas en diferentes generos para presentación de 10 minutos cada uno, residentes en la localidad. </t>
  </si>
  <si>
    <t>Mural</t>
  </si>
  <si>
    <t xml:space="preserve"> Elaboración de mural de 4 x 6 Metros por artista local con  materiales durables en el tiempo incluidos en el valor de la obra </t>
  </si>
  <si>
    <t>FORMACIÓN</t>
  </si>
  <si>
    <t>ESPACIO PARA TALLERES</t>
  </si>
  <si>
    <t>Alquiler espacio de formación : espacio físico donde pueden asistir minimo 25 participantes y esté ubicado en un lugar estratégico de la localidad para que sea de fácil acceso para la comunidad. El contratista deberá garantizar un espacio de formación dentro de la localidad y presentarlo al comité técnico de seguimiento para su aprobación, el cual deberá contar con todas las condiciones técnicas, medios audiovisualesm computadores, internet requeridos , servicio de baño y condiciones de aseo e iluminación óptimas,sesión de 2 horas</t>
  </si>
  <si>
    <t>sesión</t>
  </si>
  <si>
    <t>Taller</t>
  </si>
  <si>
    <t xml:space="preserve">Taller para 20 personas y duración de 3 horas. </t>
  </si>
  <si>
    <t>Taller para 35 personas con duración de 3 horas incluidos los materiales</t>
  </si>
  <si>
    <t>Taller con duración de 12 horas para 30 personas en 4 sesiones de 3 horas con insumos y materiales necesarios.</t>
  </si>
  <si>
    <t>Taller con duracion de 4 horas para 30 personas en 2 sesiones de 2 horas</t>
  </si>
  <si>
    <t>Taller con una duracion de 6 horas para 30 personas en 2 sesiones de 3 horas</t>
  </si>
  <si>
    <t>IMPRESOS</t>
  </si>
  <si>
    <t>AFICHES 1/2</t>
  </si>
  <si>
    <t>Afiches de 1/2 pliego propalcote 90 gr 4x0 y 1x0, bond
Acabado brillante 200 und.</t>
  </si>
  <si>
    <t>AFICHES 1/4</t>
  </si>
  <si>
    <t>Impresos en propalcote de 150 gr. Tamaño pliego a cuatro (4) tintas, acabado brillante
Diseño elaborado y suministrado por la Entidad. 200 ind.</t>
  </si>
  <si>
    <t>AFICHES 1/8</t>
  </si>
  <si>
    <t>Impresos en propalcote de 150 gr. Tamaño 1/8 de pliego a cuatro (4) tintas, acabado brillante
Diseño elaborado y suministrado por la Entidad. 200 und.</t>
  </si>
  <si>
    <t>AGENDA ECOLÓGICA CON SEPARADORES</t>
  </si>
  <si>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t>
  </si>
  <si>
    <t>BOLSA PLEGABLE DE ALGODÓN CON ASAS LARGAS</t>
  </si>
  <si>
    <t>Bolsa Ecológica Plana en Tela 100% reciclable y biodegradable con mangos largos, Color Beige Medidas 42,0 x 38,0 x 0,2 cm, estampado a una tinta. Máximo marcaje 280mm x 280 mm. Diseño suministrado por la Entidad.</t>
  </si>
  <si>
    <t>BOTELLA (TARRO)</t>
  </si>
  <si>
    <t>Botella en PVC para líquidos con tapa enroscable asegurada al envase, con indicador de medición de líquidos en ml y oz. Capacidad: 500 ml, marcadas según indicaciones del Manual de Imagen. Tampografía a 1 tinta. Diseño suministrado por la Entidad.</t>
  </si>
  <si>
    <t>BOTONES</t>
  </si>
  <si>
    <t>Botones recordatorios con una imagen y los logos institucionales, medidas (Diámetro 5.5 cm). Forma circular a full color, con prendedor.</t>
  </si>
  <si>
    <t>CAMISETA</t>
  </si>
  <si>
    <t>Camiseta de Cuello Redondo en Algodón con tres (3) estampados, 1 a full color y dos (2) a una tinta, como Recordatorio para los beneficiarios de los proyectos a cargo de la Alcaldía Local (Talla S,M,L Y XL)</t>
  </si>
  <si>
    <t>CARNETS</t>
  </si>
  <si>
    <t>Carnéts en PVC debe contar con foto, nombre completo, No. documento de identidad, cargo, nombre y logos de la entidad (alcaldía y ejecutor) y título del proyecto al cual pertenece con porta carné y cinta para colgar. </t>
  </si>
  <si>
    <t>CARPETA PORTA DIPLOMA ECONÓMICO</t>
  </si>
  <si>
    <t>Carpetas Porta diploma de dos cuerpos, con bolsillo para acta de grado o fotografías, 4 esquineras para sostener el diploma, costura al borde. Material Externo: Papel de encuadernación, Material Interno: Papel blanco, Colores: Unicolor, Cartón: 2 mm,     Tamaños: Carta - 26x36, Técnica Marca: Repujado</t>
  </si>
  <si>
    <t>CARPETAS</t>
  </si>
  <si>
    <t>Carpeta clásica personalizadas con imágenes representativas de la localidad y logos institucionales de tamaño 23 cm x 29 cm., con bolsillo interno, con lomo, papel Propalcote de 240 gr, tintas 4X0
Diseño elaborado y suministrado por la Entidad.</t>
  </si>
  <si>
    <t xml:space="preserve">CARTILLA ILUSTRADA </t>
  </si>
  <si>
    <t>Elaboración, diseño, ilustración e impresión de una cartilla tipo cuento, que incluya la conceptualización del contenido, redacción y corrección de estilo, desarrollo gráfico e identidad visual, diagramación, preprensa y producción física del material. La cartilla deberá tener un tamaño tipo carta (21,6 x 27,9 cm), con una extensión de 20 páginas, impresa en papel bond de 90 g para el interior y portada en papel propalcote de 250 g, con acabado a color. El producto deberá contar con calidad narrativa y gráfica, coherencia temática y estar orientado a su uso como herramienta pedagógica, cultural y de apropiación social de la memoria.</t>
  </si>
  <si>
    <t>CARTILLAS GRANDE</t>
  </si>
  <si>
    <t>Impresión de una cartilla de 40 páginas, tamaño ½ carta, carátula en propalcote 240gr, interior en propalcote 125, tintas 4x4 policromía, con información de los proyectos locales.</t>
  </si>
  <si>
    <t>CARTILLAS PEQUEÑA</t>
  </si>
  <si>
    <t>Impresión de una cartilla de 12 páginas, tamaño ½ carta, carátula en propalcote 240 gr, interior en propalcote 125, tintas 4x4 policromía, con información de los proyectos locales.</t>
  </si>
  <si>
    <t>CHAQUETA CORTAVIENTOS</t>
  </si>
  <si>
    <t>Tipo:  Chaqueta institucional tipo cortavientos
Tallas: XS, S, M, L, XL (*)
Tela: Tela antifluido resistente al agua
Color: Negro y rojo vivo
Capota: Capota en el mismo material
Diseño:    Con Capota y cordones ajustables
Puños:     Elasticos cerrados Bicolor 
Cintura:    Elasticos Bicolor
Bolsillos: 2 Laterales con cremallera y uno interno
Estampados: Con Logo tipo institucional frontal y trasera en técnica DTG, impresión digital directa a la prenda
Cremalleras americanas en nylon de optima calidad
Cuello Tipo Alpinista con franja que cubre el cierre frontal de la chaqueta
Marquilla que identifique la talla, el material de le de la prenda y las indicaciones de cuidado</t>
  </si>
  <si>
    <t>CHAQUETAS SENCILLA</t>
  </si>
  <si>
    <t>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 "Alcadia de Bogotá"</t>
  </si>
  <si>
    <t>CUADERNO DE TRABAJO</t>
  </si>
  <si>
    <t>Cuaderno de Trabajo tipo agenda con caratula en tapa dura, argollado, con guardas en policromías, 2 separadores, policromias en propalcote 115 gr con informacion pertinente al proyecto y/o rutas de atencion, interior con 50 hojas tamaño 12,5 x 17,5 cm, (LORD) , en papel ecologico de 75 gr. cuyo interior tendria contenidos diferenciados segun grupos de edades y tematicas a tratar. Diseño suministrado por la Entidad.</t>
  </si>
  <si>
    <t>DIPLOMA Y/O CERTIFICADO</t>
  </si>
  <si>
    <t>Impresión de Diploma y/o Certificados Nivel Básico en papel opalina de 240 gr, tintas 4X0, tamaño carta. Según diseño suministrado y elaborado por la Entidad.</t>
  </si>
  <si>
    <t>ESCARAPELAS</t>
  </si>
  <si>
    <t>Escarapelas en Papel Kimberly. Con forro plástico y Tira 15 mm, con gancho metálico de presión con imagen y color institucional según Manual de Imagen.</t>
  </si>
  <si>
    <t>ESFERO ECOLÓGICO</t>
  </si>
  <si>
    <t>Esfero Ecológico de forma cilíndrica de cartón rígido, tinta negra, tampografía a 1 tinta. Diseño suministrado por la Entidad.</t>
  </si>
  <si>
    <t>Folleto</t>
  </si>
  <si>
    <t>Material impreso en papel couché o bond de gramaje entre 90 y 150 g/m², en formato tríptico o díptico tamaño carta o A5, con impresión a todo color. Contenido estructurado con texto claro, lenguaje accesible e imágenes ilustrativas, orientado a informar sobre buenas prácticas en convivencia.</t>
  </si>
  <si>
    <t>FOTOCOPIAS</t>
  </si>
  <si>
    <t>Formatos de inscripción blanco y negro, entre otros</t>
  </si>
  <si>
    <t>PANCARTA - BANNER</t>
  </si>
  <si>
    <t>Impresión digital en Banner de 10 onzas de 4mts X 1.5mts a full color con ojales reforzados metálicos y soportes metálico lateral (varilla). Incluido los cordones de sujeción.
Diseño elaborado y suministrado por la Entidad.</t>
  </si>
  <si>
    <t>PENDONES</t>
  </si>
  <si>
    <t xml:space="preserve">Tamaño 90x190 cm., en Tela Banner a (4) tintas, incluidos logos e información del proyecto, sistema roll up, incluye maleta de transporte.
</t>
  </si>
  <si>
    <t>PIN METALICO FOTOGRABADO</t>
  </si>
  <si>
    <t>Pines metalizados tipo prendedor redondo, Diametro 2 cm, con aguja y broche a presión. Acabado Dorado ó Plateado. Fotograbado en Alto Relieve, Acabado Brillante y Fondo Mate (Diseño de acuerdo a los lineamientos del Manual de Imagen de la Secretaria de Gobierno.)</t>
  </si>
  <si>
    <t>PIN METALICO RESINADO</t>
  </si>
  <si>
    <t>Pines metalizado tipo prendedor redondo, Diametro 2 cm, con aguja y broche a presión. 2 Tintas. Con acabado superior resinado (Diseño de acuerdo a los lineamientos del Manual de Imagen de la Secretaria de Gobierno.)</t>
  </si>
  <si>
    <t>PLEGABLE HORIZONTAL</t>
  </si>
  <si>
    <t>Plegable impreso horizontal en propalcote de 250 gr. Tamaño 24 cm X 32,5cm, cuatro (4) tintas, acabado brillante, plegado tipo envolvente horizontal.
Diseño elaborado y suministrado por la Entidad.</t>
  </si>
  <si>
    <t>PLEGABLE
VERTICAL</t>
  </si>
  <si>
    <t>Plegable impreso en propalcote de 150 gr. Tamaño carta a cuatro (4) tintas, acabado brillante, plegado tipo envolvente.
Diseño elaborado y suministrado por la Entidad.</t>
  </si>
  <si>
    <t>TARJETA PLEGADA</t>
  </si>
  <si>
    <t>Diseño, diagramación e impresión de tarjetas  doble plegadas, elaboradas en papel propalcote de 300 g, impresas a full color por ambas caras (4/4). El material tendrá un tamaño abierto aproximado de 18 x 10 cm y un tamaño cerrado de 9 x 5 cm, mediante un doblez central que permite un formato compacto tipo billetera.</t>
  </si>
  <si>
    <t>VOLANTES</t>
  </si>
  <si>
    <t>Volantes impresos en Papel Bond. Tamaño 1/2 de carta a cuatro (4) tintas, acabado brillante, impreso a 1 cara
Diseño elaborado y suministrado por la Entidad.</t>
  </si>
  <si>
    <t>Volantes tamaño media carta papel bond 90 Grs tinta 2x0 para convocatoria e inscripción en componente de formación acorde a lineamientos del area de prensa del Fondo de desarrollo local RUU</t>
  </si>
  <si>
    <t>LICENCIAS</t>
  </si>
  <si>
    <t xml:space="preserve">curso de conduccion </t>
  </si>
  <si>
    <t>curso de conducción Moto A2 mayor 100 centímetros cúbicos, inclutye Clases teÓricas
25 Horas Clases prÁcticas 15 Clases de manejo</t>
  </si>
  <si>
    <t>curso de conducciónCurso para conducir automóvil y camionetas B1, inclutye Clases teÓricas
25 Horas Clases prÁcticas, 20Clases de manejo</t>
  </si>
  <si>
    <t>Exámenes Médicos</t>
  </si>
  <si>
    <t>Evaluación Psicosensométrica consiste en la realización de cuatro exámenes médicos para conductores los cuales son: Visiometría, Audiometría, Psicología y Medicina General según la normatividad</t>
  </si>
  <si>
    <t>6 HORAS</t>
  </si>
  <si>
    <t xml:space="preserve">Expedición Licencia de conducción </t>
  </si>
  <si>
    <t>Licencia de conducción para automotores de categoría B1. Expedida por el Sistema Integrado de Movilidad-SIM- Tarifa regulada  https://www.ventanillamovilidad.com.co/tramites/expedicion-licencia-conduccion</t>
  </si>
  <si>
    <t>Licencia de conducción para motos de categoría A2. Expedida por el Sistema Integrado de Movilidad-SIM- Tarifa regulada  https://www.ventanillamovilidad.com.co/tramites/expedicion-licencia-conduccion</t>
  </si>
  <si>
    <t>LOGISTICA</t>
  </si>
  <si>
    <t>Fotocabina (Alquiler)</t>
  </si>
  <si>
    <t>* Alquiler de Fotocabina debidamente personalizada con adhesivo de la linea grafica brindada por el FDLSF  por un tiempo maximo de  cuatro (4) horas.   
* Dimensiones 2 metros de altura por 150 y 100 de profundidad
* un peso de 250 kilos.
* dotada con equipos de fotografía, iluminación e impresión profesional
* configurada para tener una o dos salidas.
* personalización completa,  logo o imagen corporativa, que se pueda puede agregar un cartel especial iluminado en la parte superior totalmente personalizable.
* software imágenes con efectos, blanco y negro, reemplazo de fondo, boomerang o gif, También que pueda ser utilizada como video confesionario o adaptarla a un evento especifico.</t>
  </si>
  <si>
    <t>PARLANTES</t>
  </si>
  <si>
    <t>Parlante INHALAMBRCO con Bluetooth 
Características:
• Potencia de 10 W RMS* 
• Conexión: Bluetooth 5.1
• Distancia de alcance: hasta 10 metros
• Luces RGB integradas
• Conexión estéreo con otra bocina de igual referencia
• Puerto de carga tipo C
• Batería recargable: 2400 mAh
• Duración de la batería: hasta 4 horas
• Duración de la carga: 3.5 horas
• Medidas: 15.7 x 7 cm
• Peso: 485 g</t>
  </si>
  <si>
    <t>TRAJES DE DANZA Y TEATRO</t>
  </si>
  <si>
    <t>Alquiler trajes para danza y teatro con accesorios incluidos para una jornada.  Tallas varias adultos y niños (Alquiler por traje x Día)</t>
  </si>
  <si>
    <t>VIDEOBEAM</t>
  </si>
  <si>
    <t>Proyector ultrabrillante de 3.400 lúmenes con resolución nativa XGA (1024×768 píxeles), conectividad HDMI y altavoz incorporado de 5 W. Lámpara con duración de hasta 12.000 horas. Tecnología 3LCD de 3 chips para colores más precisos y mejor contraste.</t>
  </si>
  <si>
    <t xml:space="preserve">
CABINA DE SONIDO ACTIVA</t>
  </si>
  <si>
    <t>Cabina activa de sonido de 12 pulgadas de alto  entrada de audio analógico aux, lector USB – bluetooth – FM – sd, reproductor de música mp3, control remoto, potencia de salida de 800 a 1200 w en RMS.</t>
  </si>
  <si>
    <t>AGUA EN BOTELLA CON GAS</t>
  </si>
  <si>
    <t xml:space="preserve"> Agua en botella plastica  con gas de 600 ml</t>
  </si>
  <si>
    <t>AGUA EN BOTELLA SIN GAS</t>
  </si>
  <si>
    <t>Agua en botella plastica  sin gas de 600 ml</t>
  </si>
  <si>
    <t>BOLSA ECOLOGICA</t>
  </si>
  <si>
    <t xml:space="preserve">Bolsa Ecológica Plana en Tela 100% reciclable y biodegradable con mangos largos, Color variadosMedidas 42,0 x 38,0 x 0,2 cm, estampado a una tinta. Máximo marcaje 280mm x 280 mm. Diseño suministrado por la Entidad.
</t>
  </si>
  <si>
    <t xml:space="preserve">BONOS CINE - PARQUE </t>
  </si>
  <si>
    <t>Bonos para dos personas para entrada a cine o parque de diversiones (ingreso a todas las atracciones) en la ciudad, que incluya el ingreso, alimentación (perro, bebida, chocolatina y maíz.)</t>
  </si>
  <si>
    <t>BROCHA DELGADA</t>
  </si>
  <si>
    <t>Brocha Gruesa 2" (7.4cm), mango plástico y/o madera, refuerzo metálico.</t>
  </si>
  <si>
    <t>Caballete de Exposición</t>
  </si>
  <si>
    <t>Material: Madera de pino estufado (para evitar que se tuerza con la humedad de Bogotá) o Aluminio anodizado (más ligero para transporte frecuente).
Altura Total: Ajustable, con un rango de 150 cm a 175 cm, permitiendo que las fotografías queden a la altura de los ojos del público.
Capacidad de Soporte: Diseñado para sostener marcos de hasta medio pliego (50x70 cm) o un pliego completo sin riesgo de volcamiento.
Sistema de Ajuste: Regleta inferior móvil con perillas de seguridad para graduar la altura de la obra y soporte superior ajustable (mordaza) para asegurar el marco y evitar que se caiga con el viento o roces accidentales.
Diseño Plegable: Sistema de bisagras reforzadas y cadena de seguridad en la pata trasera para controlar la apertura y facilitar el almacenamiento en espacios reducidos (como la "chiva fiestera").
Acabado: Madera lijada con sellador transparente o laca mate (negro o natural) para no competir visualmente con la obra expuesta.</t>
  </si>
  <si>
    <t>Caja plástica</t>
  </si>
  <si>
    <t>Caja plástica con tapa, transparente, 57x39x28 cm/45 l</t>
  </si>
  <si>
    <t>CARPA INFLABLE</t>
  </si>
  <si>
    <t>MATERIAL: 100% impermeable, tela lona guayera nacional recubrimiento de Scothgard. (resina de PVC), Resistencia a la tensión longitudinal 308 Kg. /f, resistencia a la tensión transversal 327 Kg. /f, resistencia al rasgado 5.0 Kg. /f, resistencia al longitudinal 5.0 Kg. /f, recubrimiento UV, protector solar, HILO: NYLON calibre 40, CREMALLERA O CIERRE: # 6 diente grueso, en Nylon.
MOTOR: Motor electrico a 110 v.
IMPRESIÓN: Sublimación al calor, 100% totalmente personalizada. Este proceso garantiza una excelente calidad y durabilidad en los colores, manteniendo una definición nítida y vibrante. La técnica permite una transferencia uniforme del diseño, asegurando que los tonos se mantengan intensos y fieles al original. Ideal para obtener resultados de alta resolución y un acabado profesional. MALETÍN DE TRANSPORTE: de fácil manejo y transporte adecuado para el inflable fabricado en lona Jumbo, manijas en los laterales reforzados, cremallera.
TAMAÑO: 2 M DE ALTO X 2M DE ANCHO</t>
  </si>
  <si>
    <t>MATERIAL: 100% impermeable, tela lona guayera nacional recubrimiento de Scothgard. (resina de PVC), Resistencia a la tensión longitudinal 308 Kg. /f, resistencia a la tensión transversal 327 Kg. /f, resistencia al rasgado 5.0 Kg. /f, resistencia al longitudinal 5.0 Kg. /f, recubrimiento UV, protector solar, HILO: NYLON calibre 40, CREMALLERA O CIERRE: # 6 diente grueso, en Nylon.
MOTOR: Motor electrico a 110 v.
IMPRESIÓN: Sublimación al calor, 100% totalmente personalizada. Este proceso garantiza una excelente calidad y durabilidad en los colores, manteniendo una definición nítida y vibrante. La técnica permite una transferencia uniforme del diseño, asegurando que los tonos se mantengan intensos y fieles al original. Ideal para obtener resultados de alta resolución y un acabado profesional. MALETÍN DE TRANSPORTE: de fácil manejo y transporte adecuado para el inflable fabricado en lona Jumbo, manijas en los laterales reforzados, cremallera.
TAMAÑO: 3 M DE ALTO X 3M DE ANCHO</t>
  </si>
  <si>
    <t>DESAYUNO TIPO 1</t>
  </si>
  <si>
    <t>Jugo de fruta natural, caldo de costilla o huevos al gusto, pan, café en leche o chocolate. (Consumo calórico normal diario) Que cumpla con las normas de Bioseguridad - Empacado</t>
  </si>
  <si>
    <t>DESAYUNO TIPO 2</t>
  </si>
  <si>
    <t>Jugo de fruta natural, cereal en leche o yogurt y fruta. (Consumo calórico normal diario) Que cumpla con las normas de Bioseguridad - Empacado</t>
  </si>
  <si>
    <t>ESENCIA FLORAR</t>
  </si>
  <si>
    <t xml:space="preserve">Tres (3) Esencias florales de diferentes olores de 25 ml. Cada una.(No toxica) </t>
  </si>
  <si>
    <t>GORRA INSTITUCIONAL</t>
  </si>
  <si>
    <t>Gorras de seis (6) paneles en tela dril esmerilado con cierre de hebilla metalica, botón superior forrado, en dril liviano y víscera rígida indeformqable 6 costuras en plástico de polietileno. encintado interior, tafilete absorbente en poliéster algodón 
Bordados 1 uno al frente  y 3 tres atras pequeños
otro en la parte de atrás según imagen institucional. Color Negro Conforme al diseño presentado</t>
  </si>
  <si>
    <t>IMPRESION EN PAPEL FOTOGRAFICO</t>
  </si>
  <si>
    <t>Impresión en papel fotografico a medio pliego a full color</t>
  </si>
  <si>
    <t>KIT ESTACION K-POP</t>
  </si>
  <si>
    <t xml:space="preserve">Kit de tres lápices mirado 2, tres borradores, una caja de colores, 30 hojas blancas y una tabla de apoyo. </t>
  </si>
  <si>
    <t>Lienzo de Firmas</t>
  </si>
  <si>
    <t>Lienzo de Firmas (Mural de Compromisos)Estructura en madera o metálica, panel en MDF o PVC de 1,50 x 2,00 m, impresión full color en vinilo laminado, incluye notas adhesivas.
Estructura autoportante en madera inmunizada o perfil metálico.
Panel de 1,50 x 2,00 metros en MDF de 9 mm o PVC espumado de 10 mm.
Gráfico institucional impreso en alta resolución sobre vinilo adhesivo laminado mate.
Superficie apta para la colocación de notas adhesivas o firmas con marcadores.
Incluye un paquete de notas adhesivas de varios colores.
Transporte, montaje y desmontaje en el lugar del evento.
Garantía mínima de un (1) año sobre la estructura y la impresión.</t>
  </si>
  <si>
    <t>Lona Costeña o Madreselva</t>
  </si>
  <si>
    <t>Metro de tela de algodón 100% de tejido cerrado y resistente, color crudo o blanco, Ancho de 1.50 m</t>
  </si>
  <si>
    <t>MANILLA PERSONALIZADA CON INFORMACIÓN GRABADA EN METAL</t>
  </si>
  <si>
    <t>compuesta por una placa metálica (acero inoxidable o material equivalente) y mangas en silicona que recubren o sostienen la pieza. La placa deberá permitir grabado permanente mediante tecnología láser o de alta precisión, incluyendo datos esenciales como nombre, número de contacto de emergencia y/o información relevante para la identificación de la usuaria. El material deberá ser resistente a la corrosión, humedad y desgaste. La manilla deberá contar con mangas en silicona flexible, de alta resistencia y uso cómodo, que faciliten el ajuste a la muñeca y permitan su uso continuo. El diseño deberá ser de talla estándar o ajustable, liviano y seguro, garantizando la legibilidad y durabilidad del grabado</t>
  </si>
  <si>
    <t>MANILLAS DE CONTROL</t>
  </si>
  <si>
    <t>manillas de control e identificación que se van a entregar deberán estar fabricadas en Tyvek ®, material impermeable,
resistente al rasgado y a la tensión, flexible, de muy bajo peso, resistente a los químicos y con pH neutro, con las
siguientes dimensiones: 1.9cm x 24.8cm</t>
  </si>
  <si>
    <t xml:space="preserve">MICRÓFONO CON BASE </t>
  </si>
  <si>
    <t>micrófono formato: de mano. conector/es de salida: xlr. frecuencia máxima: 15000hz. frecuencia mínima: 50hz.base micrófono k&amp;m 25400. base para micrófono de 3 patas con puntas en goma. altura: 89,9 cm hasta 106 cm. boom: acero. dimensiones boom: longitud de 68 cm. color: negro.</t>
  </si>
  <si>
    <t>MICRÓFONO DE SOLAPA</t>
  </si>
  <si>
    <t xml:space="preserve">Micrófono de Solapa, Con accesorios incluidos (alquiler) </t>
  </si>
  <si>
    <t>MICRÓFONO INALÁMBRICO</t>
  </si>
  <si>
    <t>compra de microfono inhalambrico, entrada: 3 v corriente de funcionamiento: 90 ma (máx.) frecuencia de trabajo: 268,85 mhz (fijo) modelo: modelo de pastilla polar cardioide sensibilidad: -50 + / -3db (0db igual a 1v / pa a 1khz) thd: menos del 0,7 por ciento s / n: más de 110 db</t>
  </si>
  <si>
    <t>Mug Ceramico</t>
  </si>
  <si>
    <t>Mug personalizado para cada beneficiaria con logos institucionales y nombre de la iniciativa</t>
  </si>
  <si>
    <t>OBSEQUIOS</t>
  </si>
  <si>
    <t>Algunas recomendaciones del Fondo de Desarrollo Local rafael Uribe Uribe para los obsequios, son las siguientes:
Para 0–5 años (8 juguetes)
	1.	Cubo de actividades 8 en 1 — “PlayCube”
	•	Edad: 6–36 meses.
	•	Técnica: Plástico ABS no tóxico; caras con engranajes, xilófono integrado (4 notas), pista de canicas, formas encajables, espejo irrompible. Tamaño 25×25×25 cm.
	•	Beneficio: Motricidad fina, coordinación ojo-mano, estimulación sensorial.
	2.	Set didáctico de 14 piezas (bloques grandes + formas)
	•	Edad: 6–24 meses.
	•	Técnica: Bloques de espuma EVA y plástico blando; colores contrastantes; piezas lavables.
	•	Beneficio: Reconocimiento de colores/formas, apilar, seguridad para morder.
	3.	Muñeco interactivo con sonidos y luces (peluche educativo)
	•	Edad: 0–3 años.
	•	Técnica: Textil hipoalergénico; módulo sonoro con 3 modos (canciones, palabras en español, sonidos ambientales); 2 pilas AA incluidas. Tamaño ~30 cm.
	•	Beneficio: Lenguaje temprano, vínculo afectivo, estimulación auditiva.
	4.	Tapete de actividades plegable con arcos y juguetes colgantes
	•	Edad: 0–12 meses.
	•	Técnica: Tela acolchada (poliéster), arcos desmontables, juguetes con texturas y sonido. Lavable a máquina (ciclo delicado).
	•	Beneficio: Tummy time, fuerza cervical, estimulación multisensorial.
	5.	Mini set musical (maracas, tambor, xilo infantil)
	•	Edad: 1–4 años.
	•	Técnica: Madera certificada + pintura no tóxica; xilo con 5 notas; maracas selladas.
	•	Beneficio: Ritmo, coordinación, desarrollo auditivo.
	6.	Bicicleta sin pedales / balance bike (tamaño infantil)
	•	Edad: 2–5 años.
	•	Técnica: Marco acero ligero, asiento y manillar ajustables, ruedas EVA antipinchazos. Peso aproximado 3.5 kg.
	•	Beneficio: Equilibrio, coordinación, preparación para bici con pedales.
	7.	Estación de cocina de juguete (mediana, con accesorios)
	•	Edad: 2–5 años.
	•	Técnica: Plástico ABS + partes metálicas seguras; hornilla con sonido, grifo con chorro falso; incluye 8 accesorios. Dimensiones aprox. 60×30×70 cm.
	•	Beneficio: Juego simbólico, lenguaje, habilidades sociales.
	8.	Libro de tela interactivo con texturas y sonidos
	•	Edad: 0–2 años.
	•	Técnica: Tela acolchada con etiquetas, espejo, crinkle-paper (papel crujiente) y un pequeño módulo sonoro desmontable.
	•	Beneficio: Estimulación sensorial, primeros hábitos de lectura.
Para 5–9 años (7 juguetes)
	9.	Set de construcción (300 piezas tipo interlocking)
	•	Edad: 5–9 años.
	•	Técnica: Plástico ABS resistente, piezas compatibles entre sí, manual con 6 modelos, bandeja de clasificación incluida.
	•	Beneficio: Creatividad, resolución de problemas, motricidad fina.
	10.	Juego de mesa familiar (estrategia ligera, 2–6 jugadores)
	•	Edad: 6–9 años.
	•	Técnica: Tablero 40×40 cm, 120 cartas, 6 fichas de resina, instrucciones en español. Duración 20–40 min.
	•	Beneficio: Pensamiento estratégico, turnos, habilidades sociales.
	11.	Micrófono karaoke inalámbrico para niños
	•	Edad: 5–9 años.
	•	Técnica: Bluetooth 5.0, batería recargable (USB, 1000 mAh), echo ajustable, autonomía ~4–6 h. Peso 300 g.
	•	Beneficio: Desarrollo del lenguaje, confianza escénica, entretenimiento.
	12.	Robot programable educativo (nivel inicial)
	•	Edad: 6–9 años.
	•	Técnica: Kit con 1 robot (motores DC), 1 sensor de distancia, control por app (bloques visuales), batería recargable. Material ABS.
	•	Beneficio: Pensamiento lógico, introducción a la programación y STEM.
	13.	Patineta infantil (roller, 2 ruedas ajustables)
	•	Edad: 5–9 años.
	•	Técnica: Deck 55 cm, rodamientos ABEC-7, freno trasero, capacidad hasta 50 kg. Incluye protecciones básicas.
	•	Beneficio: Equilibrio, coordinación, actividad física.
	14.	Set de manualidades avanzado (arcilla polimérica + herramientas)
	•	Edad: 6–9 años.
	•	Técnica: 24 colores de arcilla polimérica (no tóxica), 10 herramientas, moldes y guía de proyectos. No apto para menores que se lo lleven a la boca.
	•	Beneficio: Creatividad, motricidad fina, paciencia.
	15.	Cámara digital para niños (resistente, 5 MP aprox.)
	•	Edad: 5–9 años.
	•	Técnica: Sensor ~5 MP, pantalla LCD 2”, protección goma antic golpes, ranura microSD (hasta 32 GB), batería recargable USB.
	•	Beneficio: Observación, creatividad, registro de experiencias.
Para 9–12 años (6 juguetes)
	16.	Dron mini para niños (modo estable + cámara 720p)
	•	Edad: 9–12 años.
	•	Técnica: Fuselaje plástico ABS, cámara 720p, 3 modos de velocidad, batería 7.4 V 1000 mAh (~10–12 min vuelo), control remoto 2.4 GHz. Dimensiones plegable compacto.
	•	Beneficio: Coordinación mano-ojo, responsabilidad de manejo, introducción a drones. Precaución: supervisión adulta para vuelo.
	17.	Kit de ciencia (química/experimentos seguros para niños)
	•	Edad: 9–12 años.
	•	Técnica: 50 experimentos con reactivos no peligrosos, gafas de seguridad incluidas, manual en español. Contiene tubos, pipetas, ácido/detergentes suaves certificados.
	•	Beneficio: Método científico, curiosidad por STEM.
	18.	Set de construcción técnica (modelos mecánicos 3D, engranajes)
	•	Edad: 9–12 años.
	•	Técnica: 220 piezas (engranajes, ejes, paneles), piezas de plástico y metal ligero, manual para 5 modelos funcionales.
	•	Beneficio: Mecánica básica, pensamiento espacial.
	19.	Conjunto de guitarra acústica infantil (3/4) con accesorios
	•	Edad: 9–12 años.
	•	Técnica: Tamaño 3/4, tapa laminada, cuerdas de nailon, funda ligera, cejilla y pua incluidas. Longitud total ~85 cm.
	•	Beneficio: Desarrollo musical, disciplina, coordinación.
	20.	Auriculares inalámbricos con control de volumen limitado
	•	Edad: 9–12 años.
	•	Técnica: Bluetooth, limitador de volumen a 85 dB, almohadillas acolchadas, autonomía ~12 h, cable de carga USB.
	•	Beneficio: Seguridad auditiva, concentración en actividades.
	21.	Juego de mesa avanzado (estrategia / ciencia ficción, 2–4 jugadores)
	•	Edad: 10–12 años.
	•	Técnica: Tablero grande, fichas de cartón grueso, 200 cartas, tokens de resina, manual en español, duración 45–90 min.
	•	Beneficio: Razonamiento estratégico, trabajo en equipo, lectura comprensiva</t>
  </si>
  <si>
    <t xml:space="preserve">Pieza gráfica en acrílico de 65 x 65 cm instalada: </t>
  </si>
  <si>
    <t>Suministro, fabricación e instalación de un módulo informativo para espacio público, compuesto por una placa gráfica superior y un buzón de participación ciudadana, diseñado para recolectar información de la comunidad y sensibilizar sobre temas de convivencia y seguridad.
Tipo de elemento	Módulo informativo para exterior con buzón de participación.
Dimensiones de la placa superior	65 cm x 65 cm ±5%.
Material de la placa	Acrílico transparente de 5 a 6 mm o aluminio compuesto (ACM) de 3 mm con impresión UV de alta resolución.
Sistema gráfico	Impresión digital UV full color, resistente a rayos UV, humedad y abrasión.
Protección gráfica	Laminado UV o impresión posterior sobre acrílico para evitar deterioro por intemperie.
Acabados	Bordes pulidos, perforaciones de fábrica y esquinas sin filos cortantes.
Sistema de fijación	Cuatro (4) separadores metálicos en acero inoxidable o aluminio anodizado con tornillería antivandálica.
Dimensiones del buzón	Aproximadamente 30 cm x 40 cm x 10 cm.
Material del buzón	Lámina galvanizada calibre 20 o aluminio compuesto reforzado con pintura electrostática.
Ranura de depósito	Apertura mínima de 15 cm x 1 cm para introducir tarjetas o formularios.
Sistema de apertura	Puerta con bisagra y cerradura de seguridad tipo leva o similar.
Color	Conforme al diseño aprobado por la entidad.
Diseño gráfico	Personalizado con identidad visual institucional suministrada por la entidad contratante.
Uso	Exterior permanente o temporal.
Resistencia	Material apto para exposición a lluvia, radiación solar y cambios de temperatura.
Instalación	Sobre poste existente o estructura metálica mediante anclajes mecánicos en acero inoxidable.
Garantía	Mínimo doce (12) meses contra defectos de fabricación, impresión y fijación.
Componentes del módulo: Una (1) placa gráfica institucional de 65 × 65 cm. Un (1) buzón metálico para recolección de tarjetas o formatos. Cuatro (4) separadores metálicos decorativos. Tornillería y elementos de fijación. Impresión UV de alta resolución. Diseño gráfico personalizado. Transporte e instalación.
Requisitos de calidad:  Impresión con resolución mínima de 1.200 dpi. Materiales resistentes a la corrosión y a la radiación UV. Colores con alta estabilidad frente a la intemperie. Superficie lavable y de fácil mantenimiento. Instalación nivelada y firmemente anclada.</t>
  </si>
  <si>
    <t>Pizarra de Tiza Ciudadana</t>
  </si>
  <si>
    <t>Pizarra de Tiza CiudadanaCaballete en madera de pino inmunizada, tablero negro tipo tiza de 1,20 x 1,80 m, impresión institucional en vinilo, incluye tizas y borrador.
Caballete fabricado en madera de pino inmunizada.
Tablero de tiza de 1,20 x 1,80 metros.
Impresión institucional en vinilo adhesivo de alta resolución.
Incluye kit de tizas y borrador.
Producto ensamblado y listo para instalar.</t>
  </si>
  <si>
    <t>PLACA EN ACRÍLICO</t>
  </si>
  <si>
    <t>Placas de reconocimiento 25cm x 20cm en acrilico de 12mm. Grabada a laser y/o color con respectivo soporte en acrilico tipo tripode. Diseño suministrado por la entidad</t>
  </si>
  <si>
    <t>PLACA EN MADERA</t>
  </si>
  <si>
    <t>Placa de Reconocimiento en Madera Natural, con base para colocar sobre una superficie plana, se elabora mediante un proceso de impresion en Color sobre una base granulada, lo que permite la utilizacion de todos los colores en el diseño, este producto incluye una caja de Lujo en Madera del mismo Color.
Material: Madera
Empaque: Caja de Madera
Tamaño de Diseño: 13x18cm
Formato: Permite Ubicacion Horizontal o Vertical.</t>
  </si>
  <si>
    <t>PLACA EN MADERA Y ALUMINIO</t>
  </si>
  <si>
    <t>Placas de reconocimiento con base en madera 20cm x 25 cm y fotograbadas en aluminio, Diseño suministrado por la entidad</t>
  </si>
  <si>
    <t>Tendedero de Compromisos</t>
  </si>
  <si>
    <t>Tendedero de CompromisosEstructura en madera o metálica de 2 m de largo, cuerdas, ganchos de madera, tarjetas impresas personalizadas.
Estructura autoportante en madera inmunizada o perfilería metálica de aproximadamente 2 metros de longitud.
Sistema de cuerdas de alta resistencia para exhibición de mensajes.
Entre 30 y 50 ganchos de madera.
Entre 100 y 200 tarjetas personalizadas impresas a color en cartulina de 240 a 300 g.
Diseño gráfico institucional.</t>
  </si>
  <si>
    <t>TROFEOS EN ACRÍLICO</t>
  </si>
  <si>
    <t>Trofeo elaborado en lámina de acrílico 100% original color cristal calibre 10 mm de medida 15x15cm cuerpo y base de medida 17cm x 6cm biselada en los lados, grabada en cuerpo con impresión digital full color. Diseño suministrado por la entidad</t>
  </si>
  <si>
    <t>TROFEOS EN COPA BISELADA</t>
  </si>
  <si>
    <t>Trofeo de 40 cm de Altura, base en madera, Copa Biselada en Acero Inoxidable (Plateada ó Dorada) y Placas Fotograbadas Diseño suministrado por la entidad(Diferenciados por campeón - subcampeón -
tercero)</t>
  </si>
  <si>
    <t>VALLAS TIPO CONCIERTO</t>
  </si>
  <si>
    <t xml:space="preserve">Alquiler de Vallas Tipo Concierto con las siguientes dimensiones: Largo: 2,00mts  Ancho: 1,40 mts Diámetro de Tubo: 11/4 pulgadas.  Fabricadas en tubo de alta resistencia. Patas de 40 cm. por 20 cm. para perfecto sostenimiento. Por unidad. Incluye transporte ida y regreso e instalación </t>
  </si>
  <si>
    <t>1 Día</t>
  </si>
  <si>
    <t>VIDEO</t>
  </si>
  <si>
    <t>Realización de Entrevistas y construcción de contenido periodístico, para elaboración y edición de un video de 10 minutos, calidad full HD, resolución: 1920x1080, masterización de sonido 5.1 pcm por minuto, entregado en DVD HD 1080p authoring NOTA: I) Deberá entregar el Original y 2 copias de cada video como soporte. II) Debe estar sujetos a las políticas de comunicación de la Secretaría Distrital de Gobierno y aprobado por  la oficina de prensa.</t>
  </si>
  <si>
    <t xml:space="preserve"> PRESENTACIÓN DE  DE DANZAS</t>
  </si>
  <si>
    <t>Grupo de danzas de mínimo 2 integrantes. Diversidad de géneros de baile. Incluido transporte, sonido, elementos de la presentación). Con presentación de mínimo 20 mínutos</t>
  </si>
  <si>
    <t xml:space="preserve"> PRESENTACIÓN DE ARTES PLASTICAS</t>
  </si>
  <si>
    <t xml:space="preserve">Presentación de artes plasticas relacionadas con la actividad a realizar Incluido transporte de las obras a presentar </t>
  </si>
  <si>
    <t>ALQUILER AUDITORIO O SALON SENCILLO</t>
  </si>
  <si>
    <t>*Alquiler por sesión
*Servicio de aseo
*Desarrollo de sesiones para capacidad entre cincuenta y ochenta personas.
*Incluya mesas, sillas, video beam y sonido basico</t>
  </si>
  <si>
    <t>HORA</t>
  </si>
  <si>
    <t xml:space="preserve">ALQUILER SONIDO </t>
  </si>
  <si>
    <t>Alquiler de (1) Consola de 24 canales digital, (8) medios altos line array de 1700 wats c/u, (2) sub snake de 8 x 15 mts, (8) sub bajos de 2000 wats c/u, (4) monitores de piso, (2) side fill a 3 vias, (10) microfonos con bases y 6 microfonos inhalambricos, (1) unidad de cd y con unidad de usb. 1 inge de sistemas que maneja el sonido. Traslado, montaje y desmontaje</t>
  </si>
  <si>
    <t>Alquiler de (1) Consola de 24 canales digital, (8) medios altos line array de 1700 wats c/u, (2) sub snake de 8 x 15 mts, (8) sub bajos de 2000 wats c/u, (4) monitores de piso, (2) side fill a 3 vias, (10) microfonos con bases de micrófonos y 6 microfonos inalámbricos, (1) unidad de cd y con unidad de usb. 1 inge de sistemas que maneja el sonido , 2 amplificadores para bajo, 2 amplificadores para guitarra, 2 microfonos para percución (microfono dinamico), 1 amplificador para piano, 2 amplificadores para guitarra electrica, 1 amplificador para instrumentos. Taslado, montaje y desmontaje.</t>
  </si>
  <si>
    <t>AMBULANCIA EN SITIO FIJO</t>
  </si>
  <si>
    <t>Una ambulancia medicalizada, de una Institución Médica Privada Reconocida, con el respectivo médico que acompañe todo el evento, máximo durante seis (6) horas en la ciudad de Bogotá. Copia de revisión de ultimo Mantenimiento</t>
  </si>
  <si>
    <t>ANIMACIÓN BÁSICA</t>
  </si>
  <si>
    <t>Paquete recreación básica: Taller de pinturitas y globoflexia, obra de títeres, un personaje gigante, sonido básico, recreación dirigida 5  logisticos. 100 niños. 2 Horas</t>
  </si>
  <si>
    <t>ANIMACIÓN GRANDE</t>
  </si>
  <si>
    <t>Paquete recreación Especializada Grande con las siquientes estaciones: Taller de pintura, Pintucaritas, Globoflexia, Obra de títeres, Representacion de 3 tres personajes, 7 juegos de feria para diferentes edades, Sonido a espacio abierto, Recreación dirigida, Actividad musical recreativa "coreografias", Decoracion (la feria debe ir delimitada con banderines de colores), 300 niños. 4 Horas</t>
  </si>
  <si>
    <t>BACKLINE</t>
  </si>
  <si>
    <t>Alquiler de backline para Un (1) equipo de bajo, guitarra, batería 5 piezas. Incluye transporte</t>
  </si>
  <si>
    <t>BAÑO PORTÁTIL BÁSICO</t>
  </si>
  <si>
    <t xml:space="preserve">Alquiler de baño portátil por jornada en eventos masivos. Incluye suministro de papel higiénico, bateria, limpieza, disposición para uso, transporte ida y regreso de las unidades, instalación y des instalación. </t>
  </si>
  <si>
    <t>BAÑO PORTÁTIL CON LAVAMANOS</t>
  </si>
  <si>
    <t xml:space="preserve">Alquiler de baño portátil con opción de lavamanos para eventos masivos. Incluye suministro de papel higiénico, bateria, limpieza, disposición para uso, transporte ida y regreso de las unidades, instalación y des instalación. </t>
  </si>
  <si>
    <t>BAÑO PORTATIL PARA PERSONAS CON DISCAPACIDAD</t>
  </si>
  <si>
    <t>Alquiler de baño portátil para personas en condicion de discapacidad para eventos masivos. Incluye suministro de papelhigiénico y transporte de las unidades. Por un Día. Incluye Transporte</t>
  </si>
  <si>
    <t>BATUCADA O COMPARSA</t>
  </si>
  <si>
    <t xml:space="preserve">batucada o comparsa de minímo  15 integrantes, presentaciones de minimo 40 minutos en el espacio del evento. (traslado, montaje y presentación) </t>
  </si>
  <si>
    <t>CARPA 10x10</t>
  </si>
  <si>
    <t>ALquiler de Carpa estructural lona 100% impermeable; resistente a la intemperie tipo kiosco, Lona alta densidad, alto calibre con microfibras internas para mayor duración calibre 700 a 530 fibras de 10x10 mts con techo blanco con laterales.  Incluye transporte, montaje</t>
  </si>
  <si>
    <t>CARPA 12X12</t>
  </si>
  <si>
    <t>Alquiler Carpa estructural lona 100% impermeable; resistente a la intemperie tipo kiosco, Lona alta densidad, alto calibre con microfibras internas para mayor duración calibre 700 a 530 fibras de 12x12 mts con techo blanco con laterales. debe tener extintor multiproposito 20 libras. Incluye transporte, montaje y desmontaje</t>
  </si>
  <si>
    <t>CARPA 2X2</t>
  </si>
  <si>
    <t>Alquiler Carpa Estructural lona 100% impermeable; resistente a la intemperie de 2x2 mts, Lona alta densidad, alto calibre con microfibras internas para mayor duración calibre 700 a 530 fibrascon laterales. Por un Día Incluye Transporte</t>
  </si>
  <si>
    <t>CARPA CLOSET</t>
  </si>
  <si>
    <t>Espacio físico: Una carpa 4*4 que permita el flujo de personas y el cambio de indumentaria con privacidad.
Mobiliario técnico: 10 Burros o racks para colgar el vestuario, espejos de cuerpo entero con iluminación tipo "camerino" (4 luces LED perimetrales) para facilitar la caracterización.
Zona de Maquillaje: 1 Mesa técnica con espejo y 3 sillas para el kit de caracterización.
Iluminación: Uso de un aro de luz o un flash de zapata para asegurar que el registro tenga calidad profesional, independientemente de la luz natural.
1 Fotografo
Consentimiento: Dado que es un registro fotográfico, es vital contar con un formato de autorización de uso de imagen, especialmente si los resultados se publicarán en redes sociales institucionales o memorias de eventos.</t>
  </si>
  <si>
    <t>CARPA TIPO STAND 3X3</t>
  </si>
  <si>
    <t>Alquiler de carpa tipo pagoda Alquiler Carpa Estructural lona 100% impermeable; resistente a la intemperie, Lona alta densidad, alto calibre con microfibras internas para mayor duración calibre 700 a 530 fibras con laterales. (Evento 8 horas)</t>
  </si>
  <si>
    <t>CARPA TIPO STAND 4X4</t>
  </si>
  <si>
    <t>Alquiler de carpa tipo concierto o pagoda Alquiler Carpa Estructural lona 100% impermeable; resistente a la intemperie, Lona alta densidad, alto calibre con microfibras internas para mayor duración calibre 700 a 530 fibras con laterales. (Evento 8 horas)</t>
  </si>
  <si>
    <t>DISEÑADOR(A) DE
MODAS</t>
  </si>
  <si>
    <t>Diseñador o diseñadora de modas con experiencia de minimo seis (6) meses de trabao en la localidad, incluye kit de maquillaje con reconocimineto a confección de la obra</t>
  </si>
  <si>
    <t>DJ Locales</t>
  </si>
  <si>
    <t>Servicios de DJ Locales 
(Jornada de 8 horas)</t>
  </si>
  <si>
    <t>DJ SET</t>
  </si>
  <si>
    <t>2 tornamesa technichs 1200 .Mezclador vestax ,rane o similares para dj de rap sobre tarima para el dj para que no pase golpes al equipo del dj , Mesa estable , Cuñas de corriente y cajas de paso para la conexión. (Jornada de 8 horas)</t>
  </si>
  <si>
    <t>ESTACIÓN DE CAFÉ (100 PERSONAS)</t>
  </si>
  <si>
    <t>Servicio de cafetería (tinto, aromática y agua): Operario + presentación mesa + vasos de cartón bebida caliente  4 oz. + mezclador + azúcar + crema para café). Duración del evento aprox. 5 horas. Transporte incluido, para 100 personas</t>
  </si>
  <si>
    <t>ESTACIÓN DE CAFÉ (300 PERSONAS)</t>
  </si>
  <si>
    <t>Servicio de cafetería (tinto, aromática y agua): Operarios + presentación de mesas + vasos de cartón bebida caliente  4 oz. + mezclador + azúcar + crema para café). Incluye galletas tipo avena o integrales. Duración del evento aprox. 5 horas. Transporte incluido. Servicio de café para 500 personas, para 300 personas.</t>
  </si>
  <si>
    <t>GRUPO ARTÍSTICO</t>
  </si>
  <si>
    <t>Agrupación Teatral o artística de minimo 6 personas de carácter profesional que maneje diferentes técnicas con una puesta en escena entre 45 - 60 minutos.</t>
  </si>
  <si>
    <t xml:space="preserve">GRUPO DE TEATRO </t>
  </si>
  <si>
    <t>Grupo de teatro de mínimo 2 integrantes. Incluido transporte, sonido y elementos para la obra. (INCLUYE PERMANCE DE PRACTICAS ARTISTICAS DIVERSAS LIPSING Y DRAG QUEEN) con una presentación de mínimo 25 minutos</t>
  </si>
  <si>
    <t>GRUPO MUSICAL DISTRITAL</t>
  </si>
  <si>
    <t>Grupo Musical de reconocimiento distrital mnínimo de 2 años demostrato en su brochure, de mínimo 4 integrantes y/o músicos en vivo y por lo menos 4 instrumentos para eventos varios en la localidad. Diversidad de géneros musicales. (Incluido Transporte, Instrumentos) con una presentación de mínimo 1 hora</t>
  </si>
  <si>
    <t>GRUPO MUSICAL LOCAL</t>
  </si>
  <si>
    <t>Grupo Musical local de mínimo 1 integrantes y/o músicos en vivo y por lo menos 4 instrumentos para eventos varios en la localidad. Diversidad de géneros musicales. (Incluido Transporte, Instrumentos) con una presentación de mínimo 45 minutos</t>
  </si>
  <si>
    <t>Grupo Musical local de mínimo 4 integrantes y/o músicos en vivo y por lo menos 4 instrumentos para eventos varios en la localidad. Diversidad de géneros musicales. (Incluido Transporte, Instrumentos) con una presentación de mínimo 45 minutos</t>
  </si>
  <si>
    <t>ILUMINACION</t>
  </si>
  <si>
    <t>Alquiler de de 4 focos LED Par para una iluminación frontal clara, reforzados con 6 luces tipo Wash para bañar el escenario y 2 cabezas móviles que aporten dinamismo y efectos visuales.  Incluye transporte, montaje y desmontaje</t>
  </si>
  <si>
    <t>MESAS</t>
  </si>
  <si>
    <t>Alquiler de mesas plásticas 4 puestos para adultos (alquiler, incluye disposición en el sitio del evento y transportes)</t>
  </si>
  <si>
    <t>Alquiler Mesas de 90X60 cm</t>
  </si>
  <si>
    <t>MODELOS DE SECTORES LGBTI</t>
  </si>
  <si>
    <t>Seis (6) modelos de los sectores LGBTI</t>
  </si>
  <si>
    <t xml:space="preserve">MODEM </t>
  </si>
  <si>
    <t>Inalámbrico de internet de alta potencia 450 Mbps (alquiler) con servicio incluido de alta capacidad</t>
  </si>
  <si>
    <t>PANTALLA LED</t>
  </si>
  <si>
    <t>Alquiler pantalla LED 3*3 de alta resolución con estructura modular, compuesta por gabinetes de aluminio ligeros con certificación IP65 para resistencia a la intemperie, sistema de brillo dinámico de mínimo 5.000 nits (incluye Transporte, instalación, manejo y desinstalación)</t>
  </si>
  <si>
    <t>Parasol</t>
  </si>
  <si>
    <t>Sombrilla Parasol Grande De 2 Metros Ancho Para Exteriores</t>
  </si>
  <si>
    <t>PLAN DE CONTINGENCIA
(Baja Complejidad)</t>
  </si>
  <si>
    <t>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 y pago de sayco y acinpro</t>
  </si>
  <si>
    <t>PLAN DE CONTINGENCIA
(Media Complejidad)</t>
  </si>
  <si>
    <t>1. Documentación Administrativa y Legal 
Formulario de Registro: Diligenciado a través de la plataforma del SUGA (Sistema Unificado de Gestión de Aglomeraciones). 
Certificación de la Empresa de Logística: Documento que acredite que la empresa responsable cuenta con personal capacitado en manejo de públicos. 
Póliza de Responsabilidad Civil Extracontractual: Debe cubrir daños a terceros, bienes y personas durante el montaje, ejecución y desmontaje. 
Contrato de Servicio de Salud: Constancia de disponibilidad de recursos médicos (Módulos de Estabilización y Clasificación - MEC, ambulancias, etc.). 
2. Componentes del Plan de Emergencias (PEC) 
El documento técnico debe estar dividido en los siguientes análisis: 
Análisis de Riesgos 
Identificación de Amenazas: Evaluación de riesgos internos (incendios, fallas estructurales) y externos (sismos, lluvias fuertes). 
Estimación de la Vulnerabilidad: Análisis de la resistencia de las estructuras y la capacidad de respuesta del personal. 
Cálculo de Aforo: Determinación exacta del número de personas permitidas según el área útil (índice de ocupación). 
3. Esquema Operativo y Logístico 
Plan de Evacuación: Rutas señalizadas, salidas de emergencia despejadas y puntos de encuentro definidos. 
Recursos Técnicos: 3 extintores ABC de 10 lbs distribuidos en el área de público, 2 extintores de Agente Limpio (uno en la consola de sonido y otro en el rack de video/luces), 2 extintores ABC de 20 lbs en los costados de la tarima, 8 botiquines de primeros auxilios donde cada uno debe contener (Gasa limpia: Paquetes individuales (mínimo 20 unidades), Gasa estéril: Para heridas abiertas (mínimo 5 a 10 paquetes), Compresas: Para controlar hemorragias fuertes (mínimo 2 unidades), Vendas elásticas: De diferentes tamaños (2x5, 3x5 y 5x5 pulgadas) para vendajes funcionales o entablillados, Venda de gasa: Para asegurar apósitos, Micropore o cinta adhesiva: Para fijar vendajes, Baja lenguas: Útiles para inmovilizar dedos o aplicar ungüentos, Solución Salina (Suero Fisiológico): Frascos de 250ml o 500ml para lavado de heridas y ojos (el alcohol no se usa sobre la herida), Jabón quirúrgico o antiséptico: Para limpieza inicial de la piel circundante, Guantes de látex o nitrilo: Mínimo 10 pares (fundamentales para proteger al brigadista), 10 Tapabocas: Para el brigadista y el paciente, Monogafas: Para protección contra fluidos, 1 Tijeras de trauma: De punta roma para cortar ropa o vendajes sin herir al paciente., 1 Termómetro: digital o infrarrojo, 1 Tensiómetro y Fonendoscopio: Para que el personal de salud (enfermeros/médicos) tome signos vitales. 1 Linterna de examen: Para revisar reflejos pupilares,1 Manta térmica: Para evitar la hipotermia en pacientes en shock, y sistemas de comunicación (15 radios, 2 megáfonos). 
Servicios de Salud: Para mediana complejidad, Un (1) MEC (Módulo de Estabilización y Clasificación). Una (1) Ambulancia de Traslado Básico (TAB). Tres (3) Auxiliares de enfermería debidamente certificados. 
Plan de Manejo de Tránsito (PMT): Conforme se requiera según la necesidad y características del festival de la lechona que se determinen en el Comité organizador del evento. 
4. Requisitos Técnicos de Instalación 
Certificación Eléctrica (RETIE): Para utilización plantas eléctrica. 
Certificado de Estructuras: Aval firmado por un ingeniero civil o arquitecto sobre la estabilidad de tarima, y carpas. 
Protocolo de Manejo de Residuos: Plan para la recolección y disposición final de desechos. 
Certificación de Sayco y Acinpro: Comprobante de pago o paz y salvo por derechos de autor si hay ejecución pública de música. 
NOTA: Adherido a lo anterior se deberá presentar toda la documentación requerida para eventos de mediana complejidad conforme a lo estipulado en el Decreto 642 de 2025, Acuerdo Distrital 399 de 2009, la Ley 1493 de 2011 y/o en el Decreto 1085 de 2015 sustituido por el Decreto Nacional 1276 de 2020 y/o las normas que los modifiquen, sustituyan o deroguen. 
4. Distribución de Personal 
Diseño de documentación técnica y/o jurídica requerida para el plan de contingencia: 1 profesional en el núcleo básico del conocimiento en Arquitectura o Ingeniería Civil con mínimo 5 años de experiencia en temas relacionados con gestión del riesgo para eventos. 
Logística: 1 jefe de logística bachiller académico con certificado en curso de logística con mínimo 2 años de experiencia y 30 logísticos bachilleres académicos debidamente certificados en cursos de logísticos. 
Brigadistas: 5 brigadistas capacitados en control de incendios y primeros auxilios. 
Un (1) responsable de salud: Profesional en el núcleo básico del conocimiento en Atención Prehospitalaria, Medicina, enfermería, con mínimo 3 años de experiencia. (Se encargará de la coordinación del punto MEC, ambulancia, brigadistas y demás temas de salud relacionados con el evento)
Servicios de Salud: Para mediana complejidad, Un (1) MEC (Módulo de Estabilización y Clasificación). Una (1) Ambulancia de Traslado Básico (TAB). Tres (3) Auxiliares de enfermería debidamente certificados. 
Plan de Manejo de Tránsito (PMT): Conforme se requiera según la necesidad y características del festival de la lechona que se determinen en el Comité organizador del evento. 
4. Requisitos Técnicos de Instalación 
Certificación Eléctrica (RETIE): Para utilización plantas eléctrica. 
Certificado de Estructuras: Aval firmado por un ingeniero civil o arquitecto sobre la estabilidad de tarima, y carpas. 
Protocolo de Manejo de Residuos: Plan para la recolección y disposición final de desechos. 
Certificación de Sayco y Acinpro: Comprobante de pago o paz y salvo por derechos de autor si hay ejecución pública de música. 
NOTA: Adherido a lo anterior se deberá presentar toda la documentación requerida para eventos de mediana complejidad conforme a lo estipulado en el Decreto 642 de 2025, Acuerdo Distrital 399 de 2009, la Ley 1493 de 2011 y/o en el Decreto 1085 de 2015 sustituido por el Decreto Nacional 1276 de 2020 y/o las normas que los modifiquen, sustituyan o deroguen. 
4. Distribución de Personal 
Diseño de documentación técnica y/o jurídica requerida para el plan de contingencia: 1 profesional en el núcleo básico del conocimiento en Arquitectura o Ingeniería Civil con mínimo 5 años de experiencia en temas relacionados con gestión del riesgo para eventos. 
Logística: 1 jefe de logística bachiller académico con certificado en curso de logística con mínimo 2 años de experiencia y 30 logísticos bachilleres académicos debidamente certificados en cursos de logísticos. 
Brigadistas: 5 brigadistas capacitados en control de incendios y primeros auxilios. 
Un (1) responsable de salud: Profesional en el núcleo básico del conocimiento en Atención Prehospitalaria, Medicina, enfermería, con mínimo 3 años de experiencia. (Se encargará de la coordinación del punto MEC, ambulancia, brigadistas y demás temas de salud relacionados con el evento)</t>
  </si>
  <si>
    <t>PLANTA ELÉCTRICA 120 KVA</t>
  </si>
  <si>
    <t>Alquiler de Planta Eléctrica de 120 KVA (transporte, parcial de corriente 10 metros, trifásica, tierra y neutro, operario), e insonorizada. (1 Jornada) incluye combustible</t>
  </si>
  <si>
    <t>PLANTA ELÉCTRICA 50 KVA</t>
  </si>
  <si>
    <t>Alquiler de Planta Eléctrica de 50 KVA (transporte, parcial de corriente 10 metros, trifásica, tierra y neutro, operario), e insonorizada. (1 jornada) incluye combustible</t>
  </si>
  <si>
    <t xml:space="preserve"> 1 Día </t>
  </si>
  <si>
    <t>PLANTA ELÉCTRICA 75 KVA</t>
  </si>
  <si>
    <t>Alquiler de Planta Eléctrica de 75 KVA (transporte, parcial de corriente 10 metros, trifásica, tierra y neutro, operario), e insonorizada. (1 Jornada) incluye combustible</t>
  </si>
  <si>
    <t>POLIZA DE VIDA</t>
  </si>
  <si>
    <t>El contratista deberá asegurar a cada uno de los beneficiarios participantes en las actividades a ejecutar. Para ello presentará las pólizas al supervisor / apoyo a la supervisión, para su aprobación, específicamente seguro de vida y seguro en viaje, además incluirá cualquier tipo de accidente, golpes, fracturas, entre otras.</t>
  </si>
  <si>
    <t>PRESENTACION ARTISTICA K-POP</t>
  </si>
  <si>
    <t>Presentación artistica K-Pop local (baile, vocal y manifestaciones afines). (Incluido Transporte, elementos para la presentación) con una presentación de mínimo 30 minutos</t>
  </si>
  <si>
    <t>PRESENTACIÓN ARTÍSTICA TIPO CIRCO</t>
  </si>
  <si>
    <t>Agrupación Teatral o de Circo de carácter profesional de minimo 12 personas que maneje diferentes técnicas circenses con una puesta en escena en la que usen implementos como Zancos, Monociclos, Esferas, Clavas, Vestuario, Máscaras, Maquillaje, entre otros (jornada)</t>
  </si>
  <si>
    <t>PRESENTACION ARTISTICA URBANA</t>
  </si>
  <si>
    <t>Presentación artistica urbana local (danza urbana, freestyle, canto, teatro y manifestaciones afines). (Incluido Transporte, elementos para la presentación) con una presentación de mínimo 30 minutos</t>
  </si>
  <si>
    <t>PRESENTACION CORO NAVIDEÑO</t>
  </si>
  <si>
    <t>Grupo de Coro Navideño mínimo 5 personas, cánticos alusivos a la navidad. presentación por evento. con una presentación de mínimo 60 minutos</t>
  </si>
  <si>
    <t>Presentación culturales enfoque etnico</t>
  </si>
  <si>
    <t>Agrupaciones con enfoque etnico (afro - indigena) danza y musica, incluye vesturio, instrumentos y vestuaios.presentación de mínimo 60 minutos</t>
  </si>
  <si>
    <t>PRESENTACION DE AUDIOVISUALES</t>
  </si>
  <si>
    <t>Presentación de productos audiovisuales relacionados con la actividad a realizar (Incluye transporte y elementos necesarios para la proyección audiovisual)</t>
  </si>
  <si>
    <t>PRESENTACION DE TEATRO NAVIDEÑA</t>
  </si>
  <si>
    <t>Grupo de teatro navideño minimo de 3 personas, puesta en escena de obra alusiva a la navidad presentación por evento.con una presentación de mínimo 40 minutos</t>
  </si>
  <si>
    <t>PRESENTACIÓN LITERARIA</t>
  </si>
  <si>
    <t xml:space="preserve">Presentación de mínimo 40 minutos de literatura y exposición de las obras </t>
  </si>
  <si>
    <t>PUNTO MEC (MÓDULO DE ESTABILIZACIÓN Y CLASIFICACIÓN)</t>
  </si>
  <si>
    <t>Paramédico
Auxiliar de Enfermería
Insumos
carpa 3x3
ambulancia medicalizada
camilla 
botiquin primeros auxilios</t>
  </si>
  <si>
    <t>SERVICIO DE MAQUILLAJE</t>
  </si>
  <si>
    <t>Maquillador(a) local con certificado de trabajo en la localidad de mínimo 6 meses. Incluye kit de maquillaje </t>
  </si>
  <si>
    <t>jornada</t>
  </si>
  <si>
    <t>Servicio manicurista</t>
  </si>
  <si>
    <t>Servicio de manicura prestado durante una jornada, a cargo de una mujer residente en la localidad, que cuente con experiencia comprobada en la realización de manicure. El servicio deberá incluir el cuidado y embellecimiento de las uñas, contemplando actividades como limpieza, limado, retiro de cutícula, esmaltado y acabado final.</t>
  </si>
  <si>
    <t>Show titeres</t>
  </si>
  <si>
    <t>Servicio de presentación artística tipo show de títeres, orientado a procesos pedagógicos, recreativos y culturales, que utiliza la narración escénica para transmitir mensajes a través de personajes y situaciones representadas con títeres. El servicio deberá incluir la preparación y ejecución de una obra con duración aproximada de 30 a 45 minutos, desarrollada por uno o más artistas con experiencia, e incorporar elementos como guion, escenografía básica (retablo o teatrino), títeres y ambientación.  La presentación deberá abordar temáticas acordes al contexto del proyecto (educativas, culturales o sociales), promover la participación del público y garantizar condiciones adecuadas de calidad, sonido y visibilidad para los asistentes.</t>
  </si>
  <si>
    <t>SILLAS  SIN BRAZOS</t>
  </si>
  <si>
    <t>Alquiler Sillas sin apoya brazos, Espaldar compacto y liso para mayor comodidad, Ideal para interiores y espacios al aire libre, Resiste hasta 120 Kg, Apilable, Con antideslizante para mayor estabilidad.  (alquiler, incluye disposición en el sitio del evento y transportes)</t>
  </si>
  <si>
    <t>SILLAS CON BRAZOS</t>
  </si>
  <si>
    <t>Alquiler de sillas plásticas con brazos para adultos (alquiler, incluye disposición en el sitio del evento y transportes)</t>
  </si>
  <si>
    <t>SONIDO GRANDE</t>
  </si>
  <si>
    <t xml:space="preserve">Sonido line array 8000 px colgado del trus 25000 vatios se compone de: (2) consola de 40 canales digital, (1) rack de procesos para el frente y monitores digitales, (8) medios altos de 1780 vatios c/u de 136 db de presion sonora, (4) sub bajos de 2000 vatios c/u, (8) monitores de piso, (2) side fill a tres vias, (1) racks de amplificadores, (1) kit de microfonos de acuerdo a los requerimientos, (20) bases y microfonos, y 6 microfonos inhalambricos (1) unidad de cd profesional denom doble 1 usb </t>
  </si>
  <si>
    <t>TARIMA MOVIL 6x6</t>
  </si>
  <si>
    <t>Alquiler tarima 6*6 movil con carpa estructural, escalera a la altura requerida (1,5 mts) y faldones, con Patas Telescópicas. Estructura certificada, debe tener extintor multiproposito 20 libras. Incluye transporte, montaje, operación y desmontaje</t>
  </si>
  <si>
    <t>TARIMA-CARPA 12x12</t>
  </si>
  <si>
    <t>Alquiler Techoy tarima Estructura en Trus 12x12 mts, escalera a la altura requerida (1,5 mts) y faldones. Lona alta densidad, alto calibre con microfibras internas para mayor duración calibre 700 a 530 fibras, Tarima de 25 tablones, Scaffold para sistema PA de 9 mts de Alto y estructura certificada. debe tener extintor multiproposito 20 libras. Incluye transporte, montaje y desmontaje</t>
  </si>
  <si>
    <t>TARIMA-CARPA 12x6</t>
  </si>
  <si>
    <t>Alquiler Tarima de 12 x 6 mts con carpa estructural, escalera a la altura requerida (1,5 mts) y faldones. Estructura certificada, debe tener extintor multiproposito 20 libras. Incluye transporte, montaje y desmontaje</t>
  </si>
  <si>
    <t>TARIMA-CARPA 4x4</t>
  </si>
  <si>
    <t>Alquiler Tarima de 4 x 4 mts con carpa estructural, escalera a la altura requerida (1,5 mts) y faldones. Estructura certificada, debe tener extintor multiproposito 20 libras. Incluye transporte, montaje y desmontaje</t>
  </si>
  <si>
    <t>TELEVISOR 32"</t>
  </si>
  <si>
    <t>Alquiler de TV 32" con base con puerto HDMI para conexion de consola de Video Juegos, DVD, y PC, Incluye cables de poder, cable HDMI, Smart TV,  extensión de 5 metros,  control remoto, transporte, montaje y desmontaje.</t>
  </si>
  <si>
    <t>PAPELERIA</t>
  </si>
  <si>
    <t>BISTURÍ GRANDE</t>
  </si>
  <si>
    <t>Bisturí metalico resistente.</t>
  </si>
  <si>
    <t>CARTULINA</t>
  </si>
  <si>
    <t>Pliego de cartulina 70 x 100 cm de colores</t>
  </si>
  <si>
    <t>Cinta de enmascarar  </t>
  </si>
  <si>
    <t>Cinta adhesiva de enmascarar x 40 m
Características:
• Múltiples usos
• Soporte de papel crepé 
• Adhesivo con resina de caucho
• Resistente a los desgarres
• Alta impermeabilidad que evita filtraciones 
• Fácil rebordeado de superficies
• Dimensiones: 18 mm por 40 metros</t>
  </si>
  <si>
    <t>CINTA TRANSPARENTE 2"</t>
  </si>
  <si>
    <t xml:space="preserve">Cinta Ancha 2" Transparente </t>
  </si>
  <si>
    <t>CUADERNOS ECOLOGICOS</t>
  </si>
  <si>
    <t>Diseño e Impresión de libretas: Tamaño: 14 cm x 21.5 cm cerrado Páginas: 100 cosidas– impresión 1 tintas Papel ecológico. Carátula en cartón colacionadoreciclado de 90g. Impresión 4x4 tintas  . Debe incluir la imagen institucional ALRUU  y tres separadores en cartulina reciclada. (el diseño debe ser entregado por el contratista y debe ser aprobado por el área de prensa de la alcaldía local de RUU)</t>
  </si>
  <si>
    <t>Esferos</t>
  </si>
  <si>
    <t>Esferos CAJA X 12</t>
  </si>
  <si>
    <t>FICHAS BIBLIOGRÁFICAS</t>
  </si>
  <si>
    <t>Fichas bibliográficas colores surtidos paquete x 100 und</t>
  </si>
  <si>
    <t>Lápices</t>
  </si>
  <si>
    <t>CAJA X 12 
• Mina HB2
• Contenido: 12 unidades
• Madera de alta calidad duradera y resistente 
• Borrador no toxico, borra suave y no mancha</t>
  </si>
  <si>
    <t>MARCADOR BORRABLE</t>
  </si>
  <si>
    <t>Caja de marcadores borrables punta gruesa - Colores Surtidos</t>
  </si>
  <si>
    <t>Caja x 10</t>
  </si>
  <si>
    <t>MARCADOR PERMANENTE</t>
  </si>
  <si>
    <t>Caja de marcadores punta gruesa - Colores Surtidos</t>
  </si>
  <si>
    <t>MARCO EN MADERA</t>
  </si>
  <si>
    <t>Dimensiones Internas: 50 cm x 70 cm (Medio pliego estándar).
Material del Marco: Madera natural (pino, cedro o maderas prensadas tipo MDF de alta densidad) con un ancho de moldura sugerido de 2.5 cm a 4 cm para garantizar estabilidad estructural.
Acabado: Liso, con recubrimiento en laca catalizada o pintura acrílica (colores sugeridos: negro mate, madera natural o blanco, según el manual de imagen del evento).
Protección Frontal: Vidrio transparente de 2 mm o Acrílico (Poliestireno) cristal de 1.5 mm. Nota: Para eventos masivos itinerantes, se recomienda el acrílico por ser irrompible y más liviano.
Soporte Posterior: Lámina de madera prensada (MDF) de 3 mm que sirve como respaldo para presionar la fotografía contra el vidrio.
Sistema de Cierre: Flexipuntos o puntillas de seguridad que permiten el cambio de la pieza gráfica si es necesario.
Herrajes: Incluye armellas o ganchos tipo "caimán" para colgado tanto en posición horizontal como vertical.</t>
  </si>
  <si>
    <t>PAPEL KRAFT</t>
  </si>
  <si>
    <t>Rollo papel kratf 60 gramos, 230 METROS</t>
  </si>
  <si>
    <t>Papel silueta (de todos los colores)</t>
  </si>
  <si>
    <t>Papel silueta  paquete x 10 colores surtidos</t>
  </si>
  <si>
    <t>Papelógrafos</t>
  </si>
  <si>
    <t xml:space="preserve">Papelógrafo con tablero
• Sistema de fijación 
• Incluye: trípode, borrador y repisa
• Tamaño de la lámina: 80 cm x 120 cm
• Trípode graduable de máximo 180 cm </t>
  </si>
  <si>
    <t>PINCEL GRUESO</t>
  </si>
  <si>
    <t>Pincel Grueso en punta 12 mm, mango en madera barnizado 10" de largo, refuerzo metálico, cerda semidura.</t>
  </si>
  <si>
    <t>PLUMONES</t>
  </si>
  <si>
    <t>Plumones colores surtidos, caja por 12 unidades</t>
  </si>
  <si>
    <t>Caja x 12 UND</t>
  </si>
  <si>
    <t>POST-IT</t>
  </si>
  <si>
    <t>Post-it paquete de colores - taco</t>
  </si>
  <si>
    <t>Resma de papel tamaño carta</t>
  </si>
  <si>
    <t>Resma de papel tamaño carta BLANCA 75 GR</t>
  </si>
  <si>
    <t>TABLA CLIP</t>
  </si>
  <si>
    <t>Tablas de Soporte de colores (Porta documentos tamaño Oficio) Tabla en plástico, Gancho metálico</t>
  </si>
  <si>
    <t>TEMPERAS</t>
  </si>
  <si>
    <t>TIJERAS</t>
  </si>
  <si>
    <t>Tijeras Punta Roma</t>
  </si>
  <si>
    <t>VINILO</t>
  </si>
  <si>
    <t>Vinilos colores básicos (amarillo, azul y rojo) galón</t>
  </si>
  <si>
    <t>VINILO 100 ml</t>
  </si>
  <si>
    <t>Vinilos colores básicos (amarillo, azul y rojo) frasco de 100 ml</t>
  </si>
  <si>
    <t>RECREACIÓN</t>
  </si>
  <si>
    <t>BUFANDA</t>
  </si>
  <si>
    <t>Material y Composición: Tejido de punto en hilo acrílico 100% (tipo lana industrial) de alta suavidad o mezcla 70% acrílico / 30% algodón. Este material es ideal para Bogotá porque es térmico, liviano y no genera picazón en la piel.
Dimensiones Estándar: * Largo: 150 cm a 180 cm (permitiendo doble vuelta o nudos decorativos).
Técnica de Tejido: Tejido de punto liso o acanalado (rib) para mayor elasticidad y confort. Debe contar con remates de seguridad en los extremos para evitar que el tejido se deshaga.
Acabado de Extremos: Terminación en flecos del mismo material (longitud de 5 a 8 cm) o dobladillo invisible.
Personalización (Branding): El logo o nombre del festival se integra directamente en el tejido (Jacquard)
Propiedades: Alta solidez del color al lavado y al roce, material hipoalergénico y de secado rápido.</t>
  </si>
  <si>
    <t>ENTRADA CENTRO RECREACIONAL</t>
  </si>
  <si>
    <t>Entrada a centro recreacional y de reuniones ubicado en algun municipio del departamento de Cundinamarcar por 1 día, qué cuente con la capacidad de recibir 440 personas, infraestructura en zonas húmedas, piscinas, zonas verdes, zona de alimentación, canchas para juegos y un auditorio con sonido. Qué contemple el disfrute de los espacios recreativos, lúdicos y de capacitación requeridos en el anexo técnico. </t>
  </si>
  <si>
    <t>PINTUCARITAS</t>
  </si>
  <si>
    <t>01 Paleta de maquillaje artístico: Mínimo 12 colores (incluyendo blanco y negro de mayor gramaje), base agua, hipoalergénicos y con registro INVIMA.
01 Set de pinceles sintéticos: Compuesto por 05 unidades de diferentes calibres (02 redondos finos para detalle, 02 planos para relleno y 01 de lengua de gato).
04 Esponjas de alta densidad: De poliuretano, circulares o de gota, para aplicaciones de base y degradados.
02 Frascos de escarcha cosmética: De 15 gr cada uno, en gel o polvo fino (colores plata y oro), grado cosmético para seguridad ocular.
01 Atomizador pequeño: Para activar el maquillaje base agua de forma higiénica.
02 Paquetes de pañitos húmedos: De 80 unidades cada uno, libres de alcohol, para limpieza de piel y herramientas.
01 Espejo de mano: Marco plástico de alta resistencia para visualización del usuario.</t>
  </si>
  <si>
    <t>SALUD</t>
  </si>
  <si>
    <t>DIPLOMADO EN SALUD MENTAL</t>
  </si>
  <si>
    <t>Diplomado en temas relacionados con salud mental para personas no profesionales, dirigido a lideres y lideresas sociales y comunidad en general interesada en en cualificarse en salud mental de la localidad de Rafael Uribe Uribe, en una universidad de educación superior reconocida Distrital y/o Nacional, de modalidad virtual y/o presencial y/o mixta con su correspondiente reconocimiento SNIES para garantizar su validez académica, con una duración miníma de 80 horas.</t>
  </si>
  <si>
    <t>EQUINOTERAPIA PARA PERSONAS EN CONDICIÓN DE DISCAPACIDAD</t>
  </si>
  <si>
    <t>Valoración Inicial Equinoterapia dirigida a las personas en condición de discapacidad ,las cuales se encargan de evaluar el estado inicial de cada usuario.</t>
  </si>
  <si>
    <t xml:space="preserve">Cada sesión tendrá duración de 40 minutos dentro del picadero y se realizarán diferentes actividades complementarias para trabajar el área física, cognitiva, comportamental y social. </t>
  </si>
  <si>
    <t>Valoración final Equinoterapia dirigida a las personas en condición de discapacidad , la cual se encarga de evaluar el estado final  de cada usuario</t>
  </si>
  <si>
    <t>EQUINO-YOGA PARA CUIDADORES</t>
  </si>
  <si>
    <t>TECNOLOGIA</t>
  </si>
  <si>
    <t>Computadores</t>
  </si>
  <si>
    <t>Procesador Core i5 décima generación o superior, Disco SSD de 256 GB o superior, Memoria RAM de 16GB o superior, Pantalla de 22"</t>
  </si>
  <si>
    <t>mes</t>
  </si>
  <si>
    <t>Impresoras</t>
  </si>
  <si>
    <t>Funciones de Impresión: Tecnología:  Láser monocromo. Resolución máxima: 1200 x 1200 DPI para impresión nítida en blanco y negro. Velocidad de impresión: Hasta 40 páginas por minuto (ppm) en tamaño A4. Tamaño máximo de papel: A4, con soporte para impresión directa. Funciones de Copia: en blanco y negro con resolución máxima de 600 x 600 DPI. Capacidad de duplicar documentos de manera rápida y eficiente, ideal para oficinas con alto volumen de trabajo. Funciones de Escaneo:  monocromo con resolución óptica de 1200 x 1200 DPI. Alimentador de documentos dual (DSDF) que permite escanear hasta 60 imágenes a doble cara por minuto. Hardware y Rendimiento Procesador: Dual-Core de 1 GHz. Memoria: 2 GB. Conectividad: USB 2.0 y Ethernet 10/100/1000 para integración en redes corporativas. Seguridad y Gestión Nivel profesional de seguridad que incluye autenticación de usuario.
Multifunción todo en uno, combinando impresión, copia, escaneo  en un solo equipo</t>
  </si>
  <si>
    <t>Scaner</t>
  </si>
  <si>
    <t>Se requiere el alquiler de escáneres de documentos tipo empresarial, nuevos o de última generación, diseñados para alto volumen de digitalización, con alimentador automático de documentos (ADF) y capacidad de escaneo dúplex automático. Los equipos deben contar con una velocidad mínima de escaneo de 40 a 60 páginas por minuto (ppm) o imágenes por minuto (ipm), resolución óptica mínima de 600 dpi y capacidad para digitalizar documentos a color, escala de grises y blanco y negro. Deben permitir el escaneo a múltiples destinos como correo electrónico, carpetas de red, USB y plataformas en la nube, incluyendo funcionalidad de reconocimiento óptico de caracteres (OCR). En conectividad, deben disponer de interfaz USB y conexión de red (Ethernet o Wi-Fi), así como compatibilidad con sistemas operativos y software de gestión documental. El servicio debe incluir el suministro de consumibles y repuestos por desgaste, instalación, configuración, mantenimiento preventivo y correctivo, soporte técnico en sitio y tiempos de atención no superiores a 8 horas hábiles, garantizando la continuidad del servicio</t>
  </si>
  <si>
    <t xml:space="preserve">
SISTEMA DE ALARMA COMUNITARIA
</t>
  </si>
  <si>
    <t xml:space="preserve">Capacidad: Hasta 500 usuarios  
Configuración:  Mediante aplicación móvil  
Alertas: Envío de alertas SMS a mínimo 10 números de contacto.  
Entrada: Botón de pánico  
Salidas: Relevos para sirena 110V o 12V  
Altavoz con micrófono: Potencia mínima de 20-50 Watts, alcance efectivo de 50 metros. 
Visualización: Indicador de calidad de señal GSM, LTE y/o 4G  
Batería: Respaldo de 12 VDC / 7 Ah  
Garantía: Dos (2) años desde la entrega 
Año de fabricación: 2023 o superior. 
Versión Mínima Requerida:  
• Ser modelos correspondientes al año 2025 o versiones actuales disponibles en el mercado.  
• En caso de no ser modelos 2025, deben corresponder a versiones lanzadas en los últimos tres (3) años a partir de 2024 (años 2022, 2023 o 2024)
</t>
  </si>
  <si>
    <t>Alarmas de pánico</t>
  </si>
  <si>
    <t>Alarmas de pánico (Sirena inteligente, 1 Sirena de 128 Db 110 VAC, 20 metros de cable neopreno 2x20, 1 módulo inteligente, 1 Clavija, manual de instalación y configuración</t>
  </si>
  <si>
    <t>Amplificador de perifoneo con cornetas</t>
  </si>
  <si>
    <r>
      <t>compra: Amplificador equipado con reproductor de memoria USB/SD , bluetooth, radio fm. Voltaje  AC 110 V y tambien con 12 V ideal para eventos al en espacios cerrados y abiertos. Debe tener 2 entradas de microfono con volumen indepoendiente y una entrada auxiliar en RCA</t>
    </r>
    <r>
      <rPr>
        <b/>
        <sz val="10"/>
        <color rgb="FF000000"/>
        <rFont val="Arial Narrow"/>
        <family val="2"/>
      </rPr>
      <t xml:space="preserve">. Control remoto incluido.
</t>
    </r>
    <r>
      <rPr>
        <sz val="10"/>
        <color rgb="FF000000"/>
        <rFont val="Arial Narrow"/>
        <family val="2"/>
      </rPr>
      <t xml:space="preserve">
 2 cornetas de 40W de audición pública con unidad incorporada, ideal para interior y exterior.</t>
    </r>
  </si>
  <si>
    <t>ANTENAS REPETIDORAS DE WIFI</t>
  </si>
  <si>
    <t>COMPRA: Amplificador Señal Wifi Dual Band Repetidor 4ant 1200mbps</t>
  </si>
  <si>
    <t>BASCULA GRAMERA ELECTRÓNICA</t>
  </si>
  <si>
    <t xml:space="preserve">Peso mínimo: 5 gramos
Carga Máxima: 40Kgs
Conexion electrica, Botones y Panel de Control a Prueba de Agua
Bandeja Superior de lata,
Precisión: 40Kg/5g
Celda de Carga de Alta Precisión. Protección Contra Sobrecarga
Peso Mínimo: 5 Gramos.
Se debe entregar e instalar en el sitio designado por el FDLRUU
</t>
  </si>
  <si>
    <t>Batidora de mano</t>
  </si>
  <si>
    <t>Tipo: Eléctrica manual -Potencia: Mínimo 150W – 300W - Velocidades: Múltiples (mínimo 3 niveles)
Accesorios: Batidores metálicos desmontables- Material: Plástico resistente y acero inoxidable</t>
  </si>
  <si>
    <t>BATIDORA PEQUEÑA</t>
  </si>
  <si>
    <t>Capacidad4,7litros Velocidades10 Voltaje110V/60Hz Potencia450W AccesoriosGancho, paleta y globo Dimensiones41,9X28,7X37cm En acero inoxidable.  Se debe entregar e instalar en el sitio designado por el FDLRUU</t>
  </si>
  <si>
    <t>CABINA DE SONIDO ACTIVA CON BASE Y MICROFONO</t>
  </si>
  <si>
    <t>Incluye: Cabina activa 15" soundPower Top Pack-125, Base (Tripode) soundPower s30, Micrófono alambrico soundPower M27s. Control inalambrico, Funcióna parte frontal y trasera. Cable de poder corriente 110V.
Caracteristicas: Parlante de 15", Driver 1.34", Potencia 7000w pmpo / 700w,  Amplificador: AB, Entrada para micrófono: 1 XLR - 1 Plug1/4, Entrada: RCA-XLR-3.5, Salida XLR, Función: Usb por carpetas, SD, Bluetooth, radio FM, Equalizador 2 bandas, salida para cabina pasiva.MEDIDAS : Alto: 68 cm, Ancho: 42 cm, Fondo: 35 cm.  Se debe entregar e instalar en el sitio designado por el FDLRUU</t>
  </si>
  <si>
    <t>Cabina de sonido con micrófono</t>
  </si>
  <si>
    <t>Cabina activa de sonido de mínimo 4.000 watts, MP3, bluetooth, USB, SD, entrada para 2 micrófonos, mini ecualizador, radio FM y display LCD.
Con Micrófono de cable, trípode y control remoto.</t>
  </si>
  <si>
    <t>CALENTADOR DE AMBIENTE</t>
  </si>
  <si>
    <t xml:space="preserve">Calentador Ambiente Para Pared Electrico, para regular temperatura de15°C a 32°C, un temporizador,  un ventilador con dos velocidades,  400 watts de potencia.  Se debe entregar e instalar en el sitio designado por el FDLRUU
</t>
  </si>
  <si>
    <t>Cámara 360</t>
  </si>
  <si>
    <t>Cámara de acción impermeable X4-8K 360, video gran angular 4K, efecto selfie stick invisible, protectores de lente extraíbles, duración de la batería de 135 minutos, edición AI</t>
  </si>
  <si>
    <t>Diadema</t>
  </si>
  <si>
    <t>Diadema con cable mini jack, Con Bluetooth, con micrófono flexible, Con modo manos libres y frecuencia 20 Hz - 20 kHz</t>
  </si>
  <si>
    <t>ESCANER</t>
  </si>
  <si>
    <t xml:space="preserve">Con una velocidad de hasta 35 ppm/70 ipm1 ,  soporta diferentes tamaños y tipos de papeles para maximizar la productividad. con capacidad desde  50 páginas.
• Tipo de Escáner: Alimentación vertical, Escáner a color dúplex de un paso
• Dispositivo Fotoeléctrico: CIS (Sensor de Contacto de Imagen)
• Resolución Óptica: 600 dpi
• Resolución Máxima: 1200 dpi
• Profundidad del Bit de Color: 30 bits interno / 24 bits externo
• Profundidad de la Escala de Grises del Bit: 16 bits interno / 8 bits externo
• Fuente de Luz: LED RGB de 3 colores
• Velocidad de Escaneo: 300 dpi : B/N &amp; color ( 35 ppm/70 ipm)
- Alimentador Automático de Documentos:
• Capacidad: 50 páginas
• Tamaños de Documento: Máx. 21.6 x 609.6 cm Mín. 5 x 5cm
• Peso del Papel: 27 – 413 g/m2
• Consumibles: Rodillo: 200000 Hojas
Se debe entregar e instalar en el sitio designado por el FDLRUU
</t>
  </si>
  <si>
    <t>Estabilizador de imagen para celular</t>
  </si>
  <si>
    <t>Estabilizador de cardán para teléfono inteligente, cardán de teléfono de 3 ejes, barra de extensión integrada, portátil y plegable, cardán Android y iPhone con ShotGuides</t>
  </si>
  <si>
    <t>ETP: IMPRESORA LÁSER O LED</t>
  </si>
  <si>
    <t>COMPRA :IMPRESORA LÁSER O LED - FORMATO DE IMPRESIÓN A4, MULTIFUNCIONAL, IMPRESIÓN BLANCO Y NEGRO, VOLUMEN MENSUAL RECOMENDADO MINIMO 3,000 PAGINAS, 32 PPM
Voltaje:110V - 127V
Funciones: Copia, Escaneo, Impresión
Pantalla LCD
Capacidad Cargue Minima de hojas: 120
Incluido Cartucho de Tinta Negra
Con puerto USB y coj WiFi
Cama plana / (CIS) Sensor de imagen de contacto</t>
  </si>
  <si>
    <t>EXPRIMIDOR DE NARANJA</t>
  </si>
  <si>
    <t>Exprimidor de naranjas electrico automático en acero inoxidable.130 vatios</t>
  </si>
  <si>
    <t>Grabadora de sonido</t>
  </si>
  <si>
    <t>Grabadora digital de sonido portátil profesional de 6 canales, con soporte de grabación en formatos WAV y MP3, compatible con tarjetas de memoria SDXC de alta capacidad. Ofrece hasta 20 horas de grabación continua, conectividad mediante puerto USB para transferencia de archivos y alimentación, y capacidad de captura en calidad de audio de alta resolución (mínimo 24-bit/96 kHz).</t>
  </si>
  <si>
    <t>GUAYA DE SEGURIDAD PARA COMPUTADOR PORTÁTIL</t>
  </si>
  <si>
    <t>Compatible con ranura tipo Kensington. Longitud mínima del cable: 1.8
m. Cabeza giratoria. Cable de acero trenzado de alta resistencia. Sistema de cierre con llave.</t>
  </si>
  <si>
    <t>HORNO MICROONDAS</t>
  </si>
  <si>
    <t>Horno microondas de 0.7 PC Material: Acero, Potencia: 700W, Niveles de potencia: 10, Material de la bandeja: Vidrio, Tipo de panel: Digital. Se debe entregar e instalar en el sitio designado por el FDLRUU</t>
  </si>
  <si>
    <t>IMPRESORA</t>
  </si>
  <si>
    <t>Compra. Impresora inalámbrica conexion WIFI multifuncional con capacidad de imprimir, copiar y escanear.
Con metodo de recarga de tinta y que te permite imprimir hasta 4.500 páginas en negro o 7.500 páginas a color con cada juego de botellas de repuesto. velocidad de impresión de hasta 8.8 imágenes por minuto (IPM)3 en B/W y 5.0 IPM3 en color y es capaz de producir una foto sin bordes de 10 x 15 cm en aproximadamente 60 segundos.</t>
  </si>
  <si>
    <t>Kit de luces profesional</t>
  </si>
  <si>
    <t>Kit de luces con 2 cabezales P80S II, Cada cabezal de luz proporciona 80W de potencia, LED COB (Chip-on-Board) de excelente calidad con alto rendimiento de reproducción cromática (CRI +97). Con:
Combo completo, cada luz proporciona 80W.
Con filtros de color intercambiables
Rendimiento balanceado de luz diaria natural 5600K.
Excelente disipación de calor
Control remoto por App con smartphone.
Montura Bowens frontal.
Ángulo de luz: 120°
Soporte permite inclinación a 180°</t>
  </si>
  <si>
    <t>LICUADORA CASERA</t>
  </si>
  <si>
    <t xml:space="preserve">Vaso de Vidrio 1,25 Litros Resistente, Acople Metálico, Capacidad de la Licuadora: 1.25 Litros,Número de Velocidades: 3, Potencias: 700W,Voltaje: Rango entre 110 V y 120 V
Características Especiales: Cuchillas Desmontables, Material del Vaso: Vidrio, Material de la Base del Motor: Metálico, Número de Aspas: 4
Se debe entregar e instalar en el sitio designado por el FDLRUU
</t>
  </si>
  <si>
    <t>MASTER (RCA) • 1 PHONES (3.5-mm stereo mini jack)</t>
  </si>
  <si>
    <t xml:space="preserve">Compra: Consola De Mezcla De Sonido Digital, 4 entradas: el mezclador de audio tiene una entrada de 4 canales, incluida una entrada mono de 2 canales y una entrada estéreo de 2 canales, admite múltiples interfaces, se puede conectar a un dispositivo de grabación externo y un dispositivo de supervisión, grabar audio de alta y monitorear el audio de entrada, que es conveniente para. 
Alto rendimiento: el mini mezclador de sonido tiene un chip de procesador de efectos digitales (DSP), reverberación, retardo previo de ecualización de 3 independiente, sonido di y otro potente procesamiento de sonido que hace que su rango de voz sea amplio y claro, puede producir efectos vocales. Ajuste fácil: el mezclador de audio para DJ cuenta con faders de viaje de longitud de riel duraderos para ajustar cada sonido, para lograr el efecto de sonido de reverberación deseado. 
Amplia compatibilidad: el sistema de consola de la placa de sonido tiene interfaces izquierdo y derecho, y la fuente de señal se puede conectar con un cable, soporte, reproductor de DVD, computadora de escritorio, audio de jukebox, computadora portátil, audio de dispositivo y admite audio sin perdidas  entrada de fuente </t>
  </si>
  <si>
    <t>Mixer de sonido o consola</t>
  </si>
  <si>
    <t>Consola activa con:
• 8 Entradas xlr
• 8 Entradas trs
• 8 Inserts
• Ecualizador de 3 bandas por canal
• 2 Salidas XLR
• 2 Salidas trs
• Lector usb
• Bluetooth
• Procesador de 16 efectos
• Ecualizador grafico de 7 bandas
• Ecualizador para entrada usb
• Conector audífonos
• Phantom power</t>
  </si>
  <si>
    <t xml:space="preserve">PANTALLA TELÓN DE PROYECCIÓN ELÉCTRICO </t>
  </si>
  <si>
    <t>Compra superficie de color blanco mate que permite conservar la resolución y luminosidad del video proyector. bordes y respaldo en color negro para obtener un mayor contraste y ganancia de imagen 2 mtrs a 2 mtrs con 30cm.
Nota: Material Capas en PVC y fibras de vidrio, Ajuste De Altura Manualmente mediante tornillo y llave Bristol. Forma De Instalación Anclaje en la pared o el techo. Motor eléctrico para subir o bajar el telón. 110 Voltios</t>
  </si>
  <si>
    <t>PROCESADOR DE ALIMENTOS INDUSTRIAL</t>
  </si>
  <si>
    <t>Procesador de vegetales robusto, fabricado en aluminio y acero inoxidable; capaz de tajar, picar, rallar y cortar en julianas o en cubos hasta 70 kilogramos por hora de frutas, quesos,  tubérculos y verduras; en cocinas industriales, pizzerías y restaurantes. Eléctrico de 120 voltios,fabricado en aluminio y acero inoxidable.  Se debe entregar e instalar en el sitio designado por el FDLRUU</t>
  </si>
  <si>
    <t>Silla ergonómica</t>
  </si>
  <si>
    <t>Espaldar: Material malla color negro con Apoyo Lumbar ajustable en Profundidad.
Brazos: Ajustables en Altura.
Asiento: Material Tapizado en Paño color negro, Espuma moldeada tipo inyectada. Densidad 23, Espesor 6cm.
Mecanismo: Un bloqueo y graduación de altura en asiento. Movimiento basculante en espalda cuando no está en posición fija, tensión graduable del basculante.
Columna neumática: Ajuste de altura del asiento con elevación de gas. Material Acero Desplazamiento 120mm
Base: Estrella de 5 aspas. Radio 300mm. Material Acero Nylon.
Rodachinas: Doble carrete. Material Nylon color negro. Diámetro 50mm</t>
  </si>
  <si>
    <t>Sistema de grabación digital (DVR/NVR)</t>
  </si>
  <si>
    <t>El sistema de grabación digital tipo DVR/NVR deberá contar con capacidad de grabación en resolución 4K por canal, utilizando compresión de video H.265 / H.265+ para optimizar el almacenamiento. Deberá operar en modo cuádruplex, permitiendo visualización, grabación, reproducción y respaldo simultáneo, e incluir puerto de red RJ45 Gigabit. El equipo deberá soportar una capacidad de almacenamiento mínima de 4 TB, garantizando una retención de información de al menos 15 días en calidad 4K (15 FPS). Asimismo, deberá ser compatible con protocolos de red TCP/IP, HTTPS y DHCP, e interoperable bajo el estándar ONVIF. El equipo deberá ser nuevo, con fecha de fabricación no superior a tres (3) años respecto a la fecha de adquisición, contar con garantía mínima de dos (2) años, e incluir salidas de video HDMI 4K y VGA.</t>
  </si>
  <si>
    <t>Software especializado para para producción y edición audiovisual.</t>
  </si>
  <si>
    <t>Suscripción anual de software especializado para producción y edición de video, fotografía y audio.</t>
  </si>
  <si>
    <t>STAND MOVIL</t>
  </si>
  <si>
    <t>Compra:
Stand Movil Spiral, Tipo Counter Cenefa: 80 x 30 cm.
Gráfico frontal: 80 x 80 cm.
Fondo: 40 x 80 cm.
Altura total: 1.90 mt.
Peso total: 7 kg.</t>
  </si>
  <si>
    <t xml:space="preserve">Tablet </t>
  </si>
  <si>
    <t xml:space="preserve">Tablet con 128GB, 8GB de RAM, 8 núcleos, velocidad del procesador 2x A75 a 2,0 GHz + 6x A55 a 1,8 GHz, de 11 pulgadas, con cámara de resolución mínima de 8MP, Puerto USB Tipo C y Salida de Audífonos, conexión wifi </t>
  </si>
  <si>
    <t>TARJETAS DE MEMORIA</t>
  </si>
  <si>
    <t>Tipo: SD; Capacidad: 32 gb.</t>
  </si>
  <si>
    <t>Compra de TV 32" con base con puerto HDMI para conexion de consola de Video Juegos, DVD, y PC, Incluye cables de poder, cable HDMI, Smart TV,  extensión de 5 metros,  control remoto, transporte, montaje y desmontaje.</t>
  </si>
  <si>
    <t>TELEVISOR 50"</t>
  </si>
  <si>
    <t xml:space="preserve">Compra Televisor pantalla plana, resolución 1.920 x 1.080, tamaño de pantalla 50” (pulgadas), tipo de pantalla: full hd, audio dolby digital plus, tipo de tecnología Smart tv; entrada hdmi 2, mínimo una entrada USB. </t>
  </si>
  <si>
    <t>Video beam</t>
  </si>
  <si>
    <t>TRANSPORTE</t>
  </si>
  <si>
    <t>TRANSPORTE BUS EN LA CIUDAD DE BOGOTÁ</t>
  </si>
  <si>
    <t>Alquiler de buses con capacidad de 40 pasajeros en perfectas condiciones técnicas con documentación completamente al día Modelo Mínimo 2022 (SOAT, Revisión Técnico-Mecánica, Tarjeta de Propiedad, Copia de revisión de ultimo Mantenimiento) para transporte, con recorrido dentro de ciudad de Bogota (Incluye ida y regreso al sitio de origen al finalizar el evento)</t>
  </si>
  <si>
    <t>TRANSPORTE EN  BOGOTÁ BUSETA PASAJEROS</t>
  </si>
  <si>
    <t>Alquiler de vans con capacidad para 25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</si>
  <si>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TRANSPORTE EN  BOGOTÁ CAMIONETA</t>
  </si>
  <si>
    <t>Alquiler de camioneta Pick up doble cabina 4x4 entre 2.450cc – 2.849cc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</si>
  <si>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TRANSPORTE EN CHIVA</t>
  </si>
  <si>
    <t>Alquiler de chiva de 20 pasajeros, en perfectas condiciones técnicas con documentación completamente al día Modelo Mínimo 2018 (SOAT, Revisión Técnico-Mecánica, Tarjeta de Propiedad, Copia de revisión de ultimo Mantenimiento), que el conductor porte el FUEC (Formulario Único de Extracto del Contrato), para servicio de mínimo 4 horas.</t>
  </si>
  <si>
    <t>TRANSPORTE EN MUNICIPIOS ALEDAÑOS DE BOGOTÁ</t>
  </si>
  <si>
    <t>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100 Km. de Bogotá (Melgar, Girardot, Villeta, etc.), con un punto de partida en la localidad (Incluye ida y regreso al sitio de origen al finalizar el evento y pago de peajes, combustible y otros gastos en que pueda incurrir)</t>
  </si>
  <si>
    <t>TALENTO HUMANO</t>
  </si>
  <si>
    <t>Apoyo técnico-administrativo 1</t>
  </si>
  <si>
    <t xml:space="preserve">Apoyo técnico-administrativo: Técnico, con 1 años de experiencia especifica </t>
  </si>
  <si>
    <t>Mes</t>
  </si>
  <si>
    <t xml:space="preserve">Apoyo técnico-administrativo: Técnico, con 2 años de experiencia especifica </t>
  </si>
  <si>
    <t>Apoyo técnico-administrativo 2</t>
  </si>
  <si>
    <t xml:space="preserve">Apoyo técnico-administrativo: Técnico, con 3 años de experiencia especifica </t>
  </si>
  <si>
    <t>Diseñador gráfico o publicista</t>
  </si>
  <si>
    <t xml:space="preserve">Diseñador gráfico o publicista, con una dedicación del 50% (media jornada), </t>
  </si>
  <si>
    <t>APOYO LOGISTICO- JORNADA</t>
  </si>
  <si>
    <t xml:space="preserve">Apoyos logísticos: Personal mayor de edad con experiencia de haber realizando apoyo a la ejecución de eventos </t>
  </si>
  <si>
    <t>ARTICULADOR LOCAL</t>
  </si>
  <si>
    <t>Un (1) articulador y /o promotor con mínimo seis (6) meses de experiencia de trabajo certificada con comunidad en la localidad Rafael Uribe Uribe.</t>
  </si>
  <si>
    <t>Auxiliar Administrativo</t>
  </si>
  <si>
    <t>Bachiller
Con experiencia mínima de cinco (5) meses.</t>
  </si>
  <si>
    <t>AUXILIAR DE ENFERMERÍA</t>
  </si>
  <si>
    <t>Auxiliar de enfermería, con kit de primeros auxilios. Jornada 6 horas</t>
  </si>
  <si>
    <t>Coordinador 1</t>
  </si>
  <si>
    <t xml:space="preserve">Un (1) Profesional, con experiencia especifica y/o general mínimo de dos (2) años 
</t>
  </si>
  <si>
    <t>Coordinador 2</t>
  </si>
  <si>
    <t>Un Profesional, con posgrado,  Con 24 meses de experiencia específica y/o general</t>
  </si>
  <si>
    <t>Coordinador 3</t>
  </si>
  <si>
    <t>Un Profesional, con posgrado,  Con 36 meses de experiencia específica y/o general</t>
  </si>
  <si>
    <t>Coordinador 4</t>
  </si>
  <si>
    <t>Un Profesional, con posgrado,  Con 48 meses de experiencia específica y/o general</t>
  </si>
  <si>
    <t>Coordinador 5</t>
  </si>
  <si>
    <t>Un Profesional, con posgrado,  Con 60 meses de experiencia específica y/o general</t>
  </si>
  <si>
    <t>CUENTERO</t>
  </si>
  <si>
    <t>Presentación de funcion de narración oral ó cuentería para niños, jovenes y/o adultos. 1 Hora</t>
  </si>
  <si>
    <t>FORMADOR- CAPACITACIÓN</t>
  </si>
  <si>
    <t>Formador componente de capacitación en Formación . Ciudadano mayor de edad residente de la localidad Rafael Uribe Uribe, que aporte certificado de residencia permanente, hoja de vida, certificado de medidas correctivas</t>
  </si>
  <si>
    <t>GESTORES INDIGENAS LOCALES</t>
  </si>
  <si>
    <t>Seis gestores uno por cada pueblo indigena, bachiller con experiencia laboral de seis (6) meses (Con pertenencia étnica indigena)</t>
  </si>
  <si>
    <t>HISTORIADOR</t>
  </si>
  <si>
    <t>Historiador: Lider o lideresa comunitaria con conocimiento en la historia y patrimonio de la localidad.</t>
  </si>
  <si>
    <t>INTERPRETE DE SEÑAS</t>
  </si>
  <si>
    <t>1 Interprete de señas (Certificado de experiencia en eventos con población en condición de discapacidad auditiva, mínimo un (1) año, para lo cual el ejecutor certificará su idoneidad bajo la Norma Internacional - ICONTEC para traductores (ISO NTC 18841).1 hora. (por norma de salud ocupacional un intérprete en periodos de más de una hora, debe ser relevado cada 20-30 minutos durante el servicio).</t>
  </si>
  <si>
    <t>2 Interpretes de señas (Certificado de experiencia en eventos con población en condición de discapacidad auditiva, mínimo un (1) año, para lo cual el ejecutor certificará su idoneidad. Jornada de seis (6) horas. (por norma de salud ocupacional un intérprete en periodos de más de una hora, debe ser relevado cada 20-30 minutos durante el servicio.)</t>
  </si>
  <si>
    <t>MAESTRO CEREMONIA</t>
  </si>
  <si>
    <t>Maestro de ceremonias/ presentador(a)/ moderador(a) con un experiencia en la presentación de eventos. Preferiblemente que sea residente de la localidad de Rafael Uribe Uribe</t>
  </si>
  <si>
    <t>MESEROS</t>
  </si>
  <si>
    <t xml:space="preserve">MESEROS: Personal mayor de edad con experiencia certificada en al menos un (1) como mesero </t>
  </si>
  <si>
    <t>PANELISTAS</t>
  </si>
  <si>
    <t>Sabedores ancestrales con experticia y reconocimiento desde la visión de salud mental de los pueblos negros – afrocolombianos 1 profesional Psicologa y con conocimiento ancestral de la población afro y/o indigena.</t>
  </si>
  <si>
    <t>PERSONAL LOGÍSTICO</t>
  </si>
  <si>
    <t>Estudiantes universitarios o estudiantes bachilleres mayores de edad, con experiencia en trabajo logístico de mas de 24 meses, durante una (1) jornada de máximo ocho (8) horas</t>
  </si>
  <si>
    <t>PROFESIONAL</t>
  </si>
  <si>
    <t>Profesional con matricula profesional. Preferiblemente residente de la localidad 
Experiencia  general de 3 años a partir de la expedicion de la tarjeta profesional y experiancia especifica de 2 años en Experiencia relacionada.</t>
  </si>
  <si>
    <t>Profesional Especializado</t>
  </si>
  <si>
    <t xml:space="preserve">Un (1) Profesional, con especialización
Con experiencia mínima de un (1) años
</t>
  </si>
  <si>
    <t>Profesional Universitario I</t>
  </si>
  <si>
    <t xml:space="preserve">Profesional , con doce (12) meses de experiencia profesional </t>
  </si>
  <si>
    <t>Profesional Universitario II</t>
  </si>
  <si>
    <t>Profesional , con venticuatro (24) meses de experiencia profesional debidamente certificada en proyectos relacionados</t>
  </si>
  <si>
    <t>RELATOR INDIGENA LOCAL</t>
  </si>
  <si>
    <t>Relator: Persona encargada de llevar la relatoria de las actividades realizadas en la actividad, con experiencia certificado de trabajo con pueblos indigenas de minímo seis (6) meses en la localidad de Rafael Uribe Uribe certificada por organizaciones sociales de la localidad</t>
  </si>
  <si>
    <t>SABEDOR AFRO</t>
  </si>
  <si>
    <t>Sabedora: Bachiller y/o empírica con mínimo un año de experiencia en desarrollo de rondas y armonizaciones ancestrales– certificación debe ser dada por la consultiva local</t>
  </si>
  <si>
    <t>Sabedor tradicional</t>
  </si>
  <si>
    <t>SABEDORES(AS) INDIGENAS LOCALES</t>
  </si>
  <si>
    <t>Seis sabedores(as) ancestrales con experticia y reconocimiento desde la visión de salud mental de los pueblos indigenas</t>
  </si>
  <si>
    <t>TALLERISTA DE DEPORTES</t>
  </si>
  <si>
    <t>Profesional en ciencias del deporte o educación física o administración deportiva (según el SNIES), con experiencia profesional mínima de tres (3) años debidamente certificada</t>
  </si>
  <si>
    <t>TALLERISTA K-POP</t>
  </si>
  <si>
    <t xml:space="preserve">Tallerista experto en ilustración y/o caligrafia y/o diseño grafico de ilustraciones koreanas. </t>
  </si>
  <si>
    <t>TALLERISTA PSICOSOCIAL</t>
  </si>
  <si>
    <t>Profesional en psicologia y/o trabajo social (según el SNIES) con experiencia de minìno 2 años en temas relacionados con salud mental y/o prevención en consumo de SPA y/o enfoque diferencial y de género (mujeres, LGBTI,) y/o educación en salud sexual y reproductiva y/o acciones complementarios para cuidadores, cuidadoreas y personas con discapacidad.</t>
  </si>
  <si>
    <t>TALLERISTA URBANO</t>
  </si>
  <si>
    <t>Tallerista experto en cultura urbana (rap, hip hop, grafiti, breackdance, danza urbana y similares)</t>
  </si>
  <si>
    <t>Técnico o Tecnólogo</t>
  </si>
  <si>
    <t>Un (1) Técnico y/o Tecnólogo.
Con experiencia laboral mínima de doce (12) meses y en por lo menos un proyecto en actividades técnico-administrativas y/o otras actividades relacionadas con los componentes técnicos y/o administrativos del proyecto.</t>
  </si>
  <si>
    <t>PROCESO CONTRTACIÓN BOGOTANEIDAD</t>
  </si>
  <si>
    <t>PROCESO CONTRTACIÓN 2</t>
  </si>
  <si>
    <t>X</t>
  </si>
  <si>
    <t>x</t>
  </si>
  <si>
    <t>Etiquetas de fila</t>
  </si>
  <si>
    <t>Cuenta de DESCRIPCIÓN</t>
  </si>
  <si>
    <t>Suma de PROYECTO</t>
  </si>
  <si>
    <t>Suma de #</t>
  </si>
  <si>
    <t>AYUDAS TÉCNICAS</t>
  </si>
  <si>
    <t>ALMOHADA ORTOPÉDICA EN ESPUMA DE POLIURETANO O DE MEMORIA</t>
  </si>
  <si>
    <t xml:space="preserve">Unidad </t>
  </si>
  <si>
    <t>(en blanco)</t>
  </si>
  <si>
    <t>ALMOHADA ORTOPÉDICA EN ESPUMA DE POLIURETANO O DE MEMORIA almohada ortopédica de gel viscoelástica cervical.
Forma de almohada, Longitud del rectángulo</t>
  </si>
  <si>
    <t xml:space="preserve">BARRA MAGNIFICADORA </t>
  </si>
  <si>
    <t>BARRAS DE SUJECIÓN</t>
  </si>
  <si>
    <t>BARRAS DE SUJECIÓN PARA ESCALERAS Y OTROS ESPACIOS</t>
  </si>
  <si>
    <t>CAJA DE MATEMÁTICAS</t>
  </si>
  <si>
    <t>CAJA DE SILUETAS PARA INSERTAR</t>
  </si>
  <si>
    <t xml:space="preserve">CEPILLO EXTENSOR </t>
  </si>
  <si>
    <t>CHALECO DE PESO</t>
  </si>
  <si>
    <t>CINTURONES</t>
  </si>
  <si>
    <t>COCHE NEUROLÓGICO BASCULABLE CON ACCESORIOS</t>
  </si>
  <si>
    <t>COCHE NEUROLÓGICO CON ADAPTACIONES Y ACCESORIOS Desmonte rápido elaborado sobre medidas a necesidad del usuario de acuerdo con la necesidad y prescripción médica y/o especialista. Estatura máxima 1,30 metros. marco plegable en aluminio acabado en pintura electrostática. Color del marco según solicitud del usuario, estructura totalmente plegable para su cómoda transportación. Sistema de graduación para el crecimiento, ruedas traseras de 16 inflables rin aluminio, manzanas de aluminio con rodamientos y removibles, ruedas delanteras de 6 u 8" con tenedor en aluminio y rodamientos, espaldar reclinable hasta 165 grados, sistema graduable de múltiples posiciones, apoya pies elevables desde 10 a 90 grados, o ajustables a la necesidad del  usuario, removibles regulables en altura con pernera acolchadas y/o correas para apoyapiés, soportes laterales acolchados a necesidad del usuario, graduables en altura, plataforma abatible de polipropileno de alto impacto. Tapizado impermeable cojinería ergonómica e impermeable de posicionamiento en espuma de alta densidad, en asiento y espaldar, fijación mediante velcro, con topes laterales en cadera, tronco y cabeza. forro de cremallera para su fácil higiene, frenos de aluminio en las ruedas traseras, capota plegable para protección del sol y la lluvia. Maletero. Bolsillo en el espaldar, protector de medio ambiente plástico transparente contra la intemperie. removible mediante cremallera, fácil de plegar y guardar. ACCESORIOS DE POSICIONAMIENTO</t>
  </si>
  <si>
    <t>COJÍN ABDUCTOR DE CADERA</t>
  </si>
  <si>
    <t>COJÍN ANTIESCARAS  EN NEOPRENO IMPORTADO A MEDIDA DEL USUARIO</t>
  </si>
  <si>
    <t>COJÍN ANTIESCARAS DE ESPUMA GEL  INYECTADO DE ACUERDO A LAS NECESIDADES Y MEDIDAS DEL USUARIO</t>
  </si>
  <si>
    <t>COJÍN ANTIESCARAS PERFIL ALTO EN NEOPRENO IMPORTADO A MEDIDA DEL USUARIO</t>
  </si>
  <si>
    <t>COLCHÓN DOBLE ANTI ESCARAS EN ESPUMA GEL SOBRE MEDIDAS</t>
  </si>
  <si>
    <t xml:space="preserve">COLCHÓN DOBLE ANTI ESCARAS EN ESPUMA SOBRE MEDIDAS </t>
  </si>
  <si>
    <t>COLCHÓN ESPUMA GEL DOBLE FUNCIÓN</t>
  </si>
  <si>
    <t>COLCHÓN SENCILLO ANTI ESCARAS EN ESPUMA GEL SOBRE MEDIDAS</t>
  </si>
  <si>
    <t>COLCHÓN SENCILLO ANTI ESCARAS EN ESPUMA SOBRE MEDIDAS</t>
  </si>
  <si>
    <t>COLOCADOR DE MEDIAS</t>
  </si>
  <si>
    <t>DESVESTIDOR DE CALZADO</t>
  </si>
  <si>
    <t>ELEVADOR DE ASIENTO DE INODORO</t>
  </si>
  <si>
    <t xml:space="preserve">ELEVADOR DE SANITARIO FIJO CON GRADUACIÓN DE ALTURA </t>
  </si>
  <si>
    <t>ELEVADOR DE SANITARIO FIJO CON GRADUACIÓN DE ALTURA Y CON REGATONES</t>
  </si>
  <si>
    <t>FAJA TIPO CAMP</t>
  </si>
  <si>
    <t>FICHAS DE CONSTRUCCIÓN NIVEL ALTO Elaborado en material resistente, no tóxico de alta calidad, seguro para niños y jóvenes. Presentación en colores de alto contraste de diferente complejidad acorde a la habilidad cognitiva y manual del usuario. Presentación</t>
  </si>
  <si>
    <t xml:space="preserve">FICHAS DE CONSTRUCCIÓN NIVEL BÀSICOS </t>
  </si>
  <si>
    <t>FICHAS DE CONSTRUCCIÓN NIVEL MEDIO</t>
  </si>
  <si>
    <t>HAND BIKE</t>
  </si>
  <si>
    <t xml:space="preserve">INDICADOR DE LÍQUIDOS </t>
  </si>
  <si>
    <t>KITS DE APRENDIZAJE</t>
  </si>
  <si>
    <t>LIBROS DE ESTIMULACIÓN COGNITIVA PARA EL ADULTO</t>
  </si>
  <si>
    <t xml:space="preserve">LOCALIZADOR DE LLAVES </t>
  </si>
  <si>
    <t>LUZ BLANCA</t>
  </si>
  <si>
    <t>MANGO MULTIFUNCIONAL Mango multifuncional</t>
  </si>
  <si>
    <t>MANILLA ANTI TEMBLOR</t>
  </si>
  <si>
    <t>PECHERA</t>
  </si>
  <si>
    <t>PLANTILLA CON REALCE (PAR)</t>
  </si>
  <si>
    <t>PLANTILLA EN SILICONA (PAR) </t>
  </si>
  <si>
    <t>PLANTILLAS ALTO IMPACTO (PAR)</t>
  </si>
  <si>
    <t>RAMPA DE ACCESO PORTÁTIL</t>
  </si>
  <si>
    <t>RELOJ PARLANTE IMPORTADO</t>
  </si>
  <si>
    <t>SILLA BARIÁTRICA</t>
  </si>
  <si>
    <t>SILLA DE RUEDAS ACTIVA  GAMA ALTA EN ALUMINIO</t>
  </si>
  <si>
    <t>SILLA DE RUEDAS CONVENCIONAL LIVIANA EN ALUMINIO CON ACCESORIOS SOBRE MEDIDAS</t>
  </si>
  <si>
    <t>SILLA DE RUEDAS ESTÁNDAR CON ACCESORIOS</t>
  </si>
  <si>
    <t>SILLA DE RUEDAS NEUROLÓGICA BASCULANTE ACERO CON ACCESORIOS Fabricados teniendo en cuenta las necesidades del usuario y específicamente las medidas otorgadas por el equipo profesional del BAT.
 - Marco monobloque en aluminio acabado en Pintura Electrostática.
 - Sistema de Asiento Basculante en cualquier angulación, de 0 a 40 grados. Espaldar reclinable hasta 160 grados.
 - Ruedas traseras de 16" inflables, manzanas de Aluminio.
 - Ruedas delanteras macizas de 6", 8", con balineras. Tenedores de Aluminio con balineras.
 - Ejes de desmontaje Rápido con tapa Hongo de fácil operación (ruedas traseras). Tapizado en lona Huracán de alta resistencia reforzado. Tornillos pasantes de seguridad, Cobertura sobre los tornillos. Apoyo Cefálico extraíble o Abatible.
 - Cojinería ergonómica de posicionamiento en espuma de alta densidad, en Asiento, Espaldar y Apoyo cefálico. Fijación mediante velcro.
 - Apoyapiés Removibles con plataforma Plástica abatible. Graduable en altura.
 - Apoyabrazos Removibles, con base acolchonada. Graduación de Altura. Frenos Aluminio Manilar Largo, con barra de contacto en acero grafilado.
 - Llantas antivuelco Removibles. Peso aprox.</t>
  </si>
  <si>
    <t>SILLA DE RUEDAS NEUROLÓGICA BASCULANTE ALUMINIO BÁSICA Fabricados teniendo en cuenta las necesidades del usuario y específicamente las medidas otorgadas por el equipo profesional del BAT.
 - Marco monobloque en aluminio acabado en Pintura Electrostática.
 - Sistema de Asiento Basculante en cualquier angulación, de 0 a 40 grados. Espaldar reclinable hasta 160 grados.
 - Ruedas traseras de 16" inflables, manzanas de Aluminio.
 - Ruedas delanteras macizas de 6", 8", con balineras. Tenedores de Aluminio con balineras.
 - Ejes de desmontaje Rápido con tapa Hongo de fácil operación (ruedas traseras). Tapizado en lona Huracán de alta resistencia reforzado. Tornillos pasantes de seguridad, Cobertura sobre los tornillos. Apoyo Cefálico extraíble o Abatible.
 - Cojinería ergonómica de posicionamiento en espuma de alta densidad, en Asiento, Espaldar y Apoyo cefálico. Fijación mediante velcro.
 - Apoyapiés Removibles con plataforma Plástica abatible. Graduable en altura.
 - Apoyabrazos Removibles, con base acolchonada. Graduación de Altura. Frenos Aluminio Manilar Largo, con barra de contacto en acero grafilado.
 - Llantas antivuelco Removibles. Peso aprox.</t>
  </si>
  <si>
    <t>SILLA DE RUEDAS NEUROLÓGICA ERGONÓMICA EN ALUMINIO CON ACCESORIOS Fabricadas teniendo en cuenta las necesidades del usuario y específicamente las de acuerdo a prescripción médica y/o del especialista
 - Marco PLEGABLE en ALUMINIO acabado en Pintura Electrostática. Ruedas traseras de 16" inflables, manzanas de ALUMINIO. - Contramarcado con logotipo de la Alcaldía Local full color. Placa numerada de identificación incluye transporte, instalación e impuestos (si aplica)
 - Ruedas delanteras macizas de 6" o 8", con balineras. Tenedores de Aluminio de dos posiciones, con balineras. Ejes de desmontaje Rápido con tapa Hongo de fácil
 operación (ruedas traseras).
 - Tapizado en lona Huracán de alta resistencia reforzado. Tornillos pasantes de Seguridad, Cobertura sobre los tornillos. Espaldar reclinable hasta 160 grados.
 - Sistema graduable de múltiples posiciones. Apoyo Cefálico extraíble o Abatible.
 - Cojinería ergonómica de posicionamiento en espuma de alta densidad, en Asiento, Espaldar y Apoyo cefálico. Fijación mediante velcro.
 - Apoyapiés Elevables de 0 a 90 grados, Removibles, con plataformas Plásticas abatibles y Graduables en altura.
 - Apoyabrazos Removibles, con base acolchonada. Frenos Aluminio Manilar Largo, con barra de contacto en acero grafilado.
 - Llantas antivuelco Removibles. Peso aprox.</t>
  </si>
  <si>
    <t>SILLA DE RUEDAS TIPO CUIDADOR</t>
  </si>
  <si>
    <t>SILLA DUCHA CON CHUPAS</t>
  </si>
  <si>
    <t>SILLA SANITARIA ADULTO, JUVENIL, PEDIÁTRICA EN ALUMINIO</t>
  </si>
  <si>
    <t>SILLA SANITARIA BASCULABLE JUNIOR, PEDIÁTRICA O ADULTO EN ALUMINIO DE ALTA RESISTENCIA</t>
  </si>
  <si>
    <t>SILLA TIPO CUIDADOR CON ADAPTACIONES</t>
  </si>
  <si>
    <t>TABLA TRANSFER FLEXIBLE</t>
  </si>
  <si>
    <t>Galón</t>
  </si>
  <si>
    <t>Unidad</t>
  </si>
  <si>
    <t>Par</t>
  </si>
  <si>
    <t>Caja</t>
  </si>
  <si>
    <t>Garrafa</t>
  </si>
  <si>
    <t>Bateria Tama Stagestar Sg52Kh4-Hlb Azul+Bases</t>
  </si>
  <si>
    <t xml:space="preserve">Flautas traversas </t>
  </si>
  <si>
    <t>Llamadores</t>
  </si>
  <si>
    <t>Platillo Zildjian K Custom De 14 Dark Charles</t>
  </si>
  <si>
    <t>Platillo Zildjian K Custom De 20 Dark Ride</t>
  </si>
  <si>
    <t>$ 1.266.500</t>
  </si>
  <si>
    <t>AJEDREZ EN MADERA</t>
  </si>
  <si>
    <t>ANTIFAZ ESPUMA FUTBOL SONORO</t>
  </si>
  <si>
    <t>BALON FUTBOL</t>
  </si>
  <si>
    <t xml:space="preserve">Rollo </t>
  </si>
  <si>
    <t>BOLAS DE JUEGO BOCCIA</t>
  </si>
  <si>
    <t>Paquete</t>
  </si>
  <si>
    <t>CAMARA  NATACION</t>
  </si>
  <si>
    <t>Camiones rastreadores eje 139 mm patineta pulido eje 8,25</t>
  </si>
  <si>
    <t>CASCO JUVENIL DIFERENTES DISCIPLINAS</t>
  </si>
  <si>
    <t>CASCO TERMOFORMADO</t>
  </si>
  <si>
    <t xml:space="preserve"> Par </t>
  </si>
  <si>
    <t>Set</t>
  </si>
  <si>
    <t xml:space="preserve"> JUEGO </t>
  </si>
  <si>
    <t>KIT</t>
  </si>
  <si>
    <t>Kit de 8 unidades</t>
  </si>
  <si>
    <t>Rollo</t>
  </si>
  <si>
    <t>MESAS DE BOLIRANA  (COMPRA)</t>
  </si>
  <si>
    <t>Empaque por 6 Unidades</t>
  </si>
  <si>
    <t>Juego</t>
  </si>
  <si>
    <t>PROTECTOR FRONTAL FUTBOL SONORO</t>
  </si>
  <si>
    <t>4 Unidades</t>
  </si>
  <si>
    <t>Conjunto</t>
  </si>
  <si>
    <t>Pares</t>
  </si>
  <si>
    <t>LP-014</t>
  </si>
  <si>
    <t>CAMINADORA ELECTRICA</t>
  </si>
  <si>
    <t>ADICIÓN CPS-730-2024</t>
  </si>
  <si>
    <t>LP-002</t>
  </si>
  <si>
    <t>POCILLOS</t>
  </si>
  <si>
    <t>Tarro</t>
  </si>
  <si>
    <t>Caja  x 1,000 unidades</t>
  </si>
  <si>
    <t>Cuñete</t>
  </si>
  <si>
    <t>Millar</t>
  </si>
  <si>
    <t>GORRA MALLA</t>
  </si>
  <si>
    <t>1 PERSONA</t>
  </si>
  <si>
    <t xml:space="preserve">Inscripción RUNT </t>
  </si>
  <si>
    <t>PUNTO DE INSCRIPCIÓN</t>
  </si>
  <si>
    <t>JORNADA</t>
  </si>
  <si>
    <t>BOLSA BIODEGRADABLE</t>
  </si>
  <si>
    <t>servicio</t>
  </si>
  <si>
    <t>1 Hora</t>
  </si>
  <si>
    <t>1 Jornada</t>
  </si>
  <si>
    <t>CARPA 12X6</t>
  </si>
  <si>
    <t>CATERING</t>
  </si>
  <si>
    <t>CERRAMIENTOS</t>
  </si>
  <si>
    <t>ESTACIÓN DE CAFÉ (500 PERSONAS)</t>
  </si>
  <si>
    <t>Grupo</t>
  </si>
  <si>
    <t>GRUPO MUSICAL</t>
  </si>
  <si>
    <t>Grupo x Hora</t>
  </si>
  <si>
    <t>PLAN DE CONTINGENCIA
(Alta Complejidad)</t>
  </si>
  <si>
    <t>Evento</t>
  </si>
  <si>
    <t>Presentación</t>
  </si>
  <si>
    <t xml:space="preserve"> Jornada </t>
  </si>
  <si>
    <t>REFRIGERIO TIPO 1</t>
  </si>
  <si>
    <t>REFRIGERIO TIPO 2</t>
  </si>
  <si>
    <t>SONIDO MEDIANO</t>
  </si>
  <si>
    <t>SONIDO PEQUEÑO</t>
  </si>
  <si>
    <t>TARIMA MOVIL 3*3</t>
  </si>
  <si>
    <t>TARIMA-CARPA 8x8</t>
  </si>
  <si>
    <t>CARTILLAS</t>
  </si>
  <si>
    <t>CERTIFICADOS</t>
  </si>
  <si>
    <t>ESFEROS ECOLOGICOS</t>
  </si>
  <si>
    <t>Frasco</t>
  </si>
  <si>
    <t>APOYO LOGISTICO</t>
  </si>
  <si>
    <t>JORNADA COMPLETA</t>
  </si>
  <si>
    <t xml:space="preserve">DISEÑADOR GRAFICO  </t>
  </si>
  <si>
    <t>PRESENTADOR(A) O MAESTRA(O) DE CEREMONIAS</t>
  </si>
  <si>
    <t>SESION</t>
  </si>
  <si>
    <t xml:space="preserve">
CÁMARAS FIJAS EXTERIORES TIPO BULLET  
</t>
  </si>
  <si>
    <t xml:space="preserve">Unidad  </t>
  </si>
  <si>
    <t xml:space="preserve">
MONITOR 4K UHD
</t>
  </si>
  <si>
    <t xml:space="preserve">
SISTEMA DE GRABACIÓN DIGITAL (DVR/NVR)
</t>
  </si>
  <si>
    <t>Unidad /Global</t>
  </si>
  <si>
    <t>AURICULARES</t>
  </si>
  <si>
    <t>BAFLE</t>
  </si>
  <si>
    <t>CABINAS ACTIVAS</t>
  </si>
  <si>
    <t>CALENTADOR DE ACUMULACION A GAS</t>
  </si>
  <si>
    <t>Cámara de fotografía 1</t>
  </si>
  <si>
    <t>Cámara de fotografía 2</t>
  </si>
  <si>
    <t>Cámara de video</t>
  </si>
  <si>
    <t>Computador de mesa AIO</t>
  </si>
  <si>
    <t>COMPUTADOR TODO EN UNO (AIO)</t>
  </si>
  <si>
    <t>CONSOLA DIGITAL</t>
  </si>
  <si>
    <t>ESTABILIZADOR MOBILE</t>
  </si>
  <si>
    <t>ESTUFA INDUSTRIAL 4 PUESTOS CON PLANCHA, FREIDORA Y HORNO</t>
  </si>
  <si>
    <t>Impresora multifuncional</t>
  </si>
  <si>
    <t>INTERFACE DE AUDIO CON VARIOS CANALES</t>
  </si>
  <si>
    <t>KIT DE MICROFONOS INALAMBRICOS</t>
  </si>
  <si>
    <t>LAPTOP - COMPUTADOR PORTATIL 1</t>
  </si>
  <si>
    <t>LAPTOP - COMPUTADOR PORTATIL 2</t>
  </si>
  <si>
    <t>LAVADORA 20 LIBRAS</t>
  </si>
  <si>
    <t>MICRÓFONO ALÁMBRICO</t>
  </si>
  <si>
    <t>Micrófono de condensador</t>
  </si>
  <si>
    <t>Micrófono dinámico para podcast</t>
  </si>
  <si>
    <t>MICROFONO GUITARRAS  SHURE SM57</t>
  </si>
  <si>
    <t>MICRÓFONO INÁLAMBRICO DIADEMA</t>
  </si>
  <si>
    <t>MICRÓFONO RODE NT1</t>
  </si>
  <si>
    <t>MINI -COMPONENTE</t>
  </si>
  <si>
    <t>Mixer para podcast - streaming</t>
  </si>
  <si>
    <t>PARLANTE PORTÁTIL CON MICRÓFONO INALÁMBRICO</t>
  </si>
  <si>
    <t>SHURE SM57</t>
  </si>
  <si>
    <t>Sistema de micrófono inalámbrico</t>
  </si>
  <si>
    <t>TABLERO INTERACTIVO 75"</t>
  </si>
  <si>
    <t>Tablet 1</t>
  </si>
  <si>
    <t>Tablet 2</t>
  </si>
  <si>
    <t>TELON PARA VIDEO BEAM</t>
  </si>
  <si>
    <t xml:space="preserve">TRIPO DE DE CABINA DE SONIDO DE ACTIVO </t>
  </si>
  <si>
    <t>Trípode profesional</t>
  </si>
  <si>
    <t>VIDEOPROYECTOR
(VIDEO BEAM)</t>
  </si>
  <si>
    <t>TRANSPORTE DE CARGA: CAMIONES (NPR)</t>
  </si>
  <si>
    <t>TRANSPORTE EN  CHIVA</t>
  </si>
  <si>
    <t>Total general</t>
  </si>
  <si>
    <t>PROYECTO</t>
  </si>
  <si>
    <t>resolución 1124</t>
  </si>
  <si>
    <t xml:space="preserve">VALOR DE REFERENCIA </t>
  </si>
  <si>
    <t>FDLRUU-LP-001-2025</t>
  </si>
  <si>
    <r>
      <rPr>
        <b/>
        <sz val="10"/>
        <color rgb="FF000000"/>
        <rFont val="Arial Narrow"/>
        <family val="2"/>
      </rPr>
      <t>1</t>
    </r>
    <r>
      <rPr>
        <sz val="10"/>
        <color rgb="FF000000"/>
        <rFont val="Arial Narrow"/>
        <family val="2"/>
      </rPr>
      <t xml:space="preserve"> Interprete de señas (Certificado de experiencia en eventos con población en condición de discapacidad auditiva, mínimo un (1) año, para lo cual el ejecutor certificará su idoneidad bajo la Norma Internacional - ICONTEC para traductores (ISO NTC 18841).1 hora. (por norma de salud ocupacional un intérprete en periodos de más de una hora, debe ser relevado cada 20-30 minutos durante el servicio).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</si>
</sst>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409]* #,##0_ ;_-[$$-409]* \-#,##0\ ;_-[$$-409]* &quot;-&quot;??_ ;_-@_ "/>
    <numFmt numFmtId="165" formatCode="_-&quot;$&quot;\ * #,##0_-;\-&quot;$&quot;\ * #,##0_-;_-&quot;$&quot;\ * &quot;-&quot;??_-;_-@_-"/>
    <numFmt numFmtId="166" formatCode="_(&quot;$ &quot;* #,##0_);_(&quot;$ &quot;* \(#,##0\);_(&quot;$ &quot;* \-_);_(@_)"/>
    <numFmt numFmtId="167" formatCode="_-&quot;$&quot;* #,##0_-;\-&quot;$&quot;* #,##0_-;_-&quot;$&quot;* &quot;-&quot;_-;_-@_-"/>
    <numFmt numFmtId="168" formatCode="_-* #,##0_-;\-* #,##0_-;_-* &quot;-&quot;??_-;_-@_-"/>
  </numFmts>
  <fonts count="27" x14ac:knownFonts="1">
    <font>
      <sz val="11"/>
      <color theme="1"/>
      <name val="Aptos Narrow"/>
      <family val="2"/>
      <scheme val="minor"/>
    </font>
    <font>
      <sz val="11"/>
      <color theme="1"/>
      <name val="Aptos Narrow"/>
      <family val="2"/>
      <scheme val="minor"/>
    </font>
    <font>
      <b/>
      <sz val="10"/>
      <color theme="0"/>
      <name val="Arial Narrow"/>
      <family val="2"/>
    </font>
    <font>
      <b/>
      <sz val="10"/>
      <color rgb="FF000000"/>
      <name val="Arial Narrow"/>
      <family val="2"/>
    </font>
    <font>
      <b/>
      <sz val="10"/>
      <color rgb="FF000000"/>
      <name val="Arial"/>
      <family val="2"/>
    </font>
    <font>
      <sz val="10"/>
      <color theme="0"/>
      <name val="Arial Narrow"/>
      <family val="2"/>
    </font>
    <font>
      <sz val="10"/>
      <color rgb="FF000000"/>
      <name val="Arial Narrow"/>
      <family val="2"/>
    </font>
    <font>
      <sz val="10"/>
      <name val="Arial Narrow"/>
      <family val="2"/>
    </font>
    <font>
      <sz val="11"/>
      <color indexed="8"/>
      <name val="Calibri"/>
      <family val="2"/>
    </font>
    <font>
      <sz val="10"/>
      <color theme="1"/>
      <name val="Arial Narrow"/>
      <family val="2"/>
    </font>
    <font>
      <sz val="10"/>
      <name val="Arial"/>
      <family val="2"/>
    </font>
    <font>
      <b/>
      <sz val="10"/>
      <name val="Arial Narrow"/>
      <family val="2"/>
    </font>
    <font>
      <b/>
      <sz val="11"/>
      <color rgb="FF000000"/>
      <name val="Arial Narrow"/>
      <family val="2"/>
    </font>
    <font>
      <u/>
      <sz val="12"/>
      <color rgb="FF0463C1"/>
      <name val="Calibri"/>
      <family val="2"/>
    </font>
    <font>
      <sz val="12"/>
      <name val="Calibri"/>
      <family val="2"/>
    </font>
    <font>
      <sz val="12"/>
      <color rgb="FF000000"/>
      <name val="Calibri"/>
      <family val="2"/>
    </font>
    <font>
      <sz val="12"/>
      <color theme="1"/>
      <name val="Aptos Narrow"/>
      <family val="2"/>
      <scheme val="minor"/>
    </font>
    <font>
      <sz val="11"/>
      <color rgb="FF000000"/>
      <name val="Calibri"/>
      <family val="2"/>
    </font>
    <font>
      <sz val="10"/>
      <color rgb="FF000000"/>
      <name val="Times New Roman"/>
      <family val="1"/>
    </font>
    <font>
      <sz val="10"/>
      <color rgb="FF000000"/>
      <name val="Arial"/>
      <family val="2"/>
    </font>
    <font>
      <sz val="10"/>
      <color indexed="8"/>
      <name val="Arial Narrow"/>
      <family val="2"/>
    </font>
    <font>
      <sz val="10"/>
      <color theme="1"/>
      <name val="Arial"/>
      <family val="2"/>
    </font>
    <font>
      <sz val="10"/>
      <color theme="1"/>
      <name val="Verdana"/>
      <family val="2"/>
    </font>
    <font>
      <b/>
      <sz val="14"/>
      <color theme="1"/>
      <name val="Verdana"/>
      <family val="2"/>
    </font>
    <font>
      <b/>
      <sz val="10"/>
      <color theme="1"/>
      <name val="Verdana"/>
      <family val="2"/>
    </font>
    <font>
      <sz val="12"/>
      <color rgb="FF000000"/>
      <name val="Garamond"/>
      <family val="1"/>
    </font>
    <font>
      <sz val="11"/>
      <color rgb="FF000000"/>
      <name val="Garamond"/>
      <family val="1"/>
    </font>
  </fonts>
  <fills count="20">
    <fill>
      <patternFill patternType="none"/>
    </fill>
    <fill>
      <patternFill patternType="gray125"/>
    </fill>
    <fill>
      <patternFill patternType="solid">
        <fgColor theme="4" tint="-0.499984740745262"/>
        <bgColor indexed="41"/>
      </patternFill>
    </fill>
    <fill>
      <patternFill patternType="solid">
        <fgColor theme="8" tint="0.59999389629810485"/>
        <bgColor indexed="41"/>
      </patternFill>
    </fill>
    <fill>
      <patternFill patternType="solid">
        <fgColor theme="8" tint="0.59999389629810485"/>
        <bgColor indexed="64"/>
      </patternFill>
    </fill>
    <fill>
      <patternFill patternType="solid">
        <fgColor theme="4" tint="0.59999389629810485"/>
        <bgColor indexed="64"/>
      </patternFill>
    </fill>
    <fill>
      <patternFill patternType="solid">
        <fgColor rgb="FF1F4E78"/>
        <bgColor rgb="FFCCFFFF"/>
      </patternFill>
    </fill>
    <fill>
      <patternFill patternType="solid">
        <fgColor theme="4" tint="-0.499984740745262"/>
        <bgColor indexed="64"/>
      </patternFill>
    </fill>
    <fill>
      <patternFill patternType="solid">
        <fgColor theme="9" tint="0.39997558519241921"/>
        <bgColor indexed="64"/>
      </patternFill>
    </fill>
    <fill>
      <patternFill patternType="solid">
        <fgColor theme="0"/>
        <bgColor indexed="64"/>
      </patternFill>
    </fill>
    <fill>
      <patternFill patternType="solid">
        <fgColor rgb="FF808080"/>
        <bgColor indexed="64"/>
      </patternFill>
    </fill>
    <fill>
      <patternFill patternType="solid">
        <fgColor rgb="FFDBE5F1"/>
        <bgColor indexed="64"/>
      </patternFill>
    </fill>
    <fill>
      <patternFill patternType="solid">
        <fgColor rgb="FFFFFF00"/>
        <bgColor indexed="64"/>
      </patternFill>
    </fill>
    <fill>
      <patternFill patternType="solid">
        <fgColor theme="9" tint="0.79998168889431442"/>
        <bgColor indexed="41"/>
      </patternFill>
    </fill>
    <fill>
      <patternFill patternType="solid">
        <fgColor theme="5" tint="0.79998168889431442"/>
        <bgColor indexed="41"/>
      </patternFill>
    </fill>
    <fill>
      <patternFill patternType="solid">
        <fgColor theme="5" tint="0.79998168889431442"/>
        <bgColor rgb="FFCCFFFF"/>
      </patternFill>
    </fill>
    <fill>
      <patternFill patternType="solid">
        <fgColor theme="5" tint="0.79998168889431442"/>
        <bgColor indexed="64"/>
      </patternFill>
    </fill>
    <fill>
      <patternFill patternType="solid">
        <fgColor theme="4" tint="0.79998168889431442"/>
        <bgColor indexed="41"/>
      </patternFill>
    </fill>
    <fill>
      <patternFill patternType="solid">
        <fgColor theme="2" tint="-9.9978637043366805E-2"/>
        <bgColor indexed="41"/>
      </patternFill>
    </fill>
    <fill>
      <patternFill patternType="solid">
        <fgColor theme="4" tint="0.79998168889431442"/>
        <bgColor theme="4" tint="0.79998168889431442"/>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CCCCCC"/>
      </left>
      <right style="medium">
        <color rgb="FFCCCCCC"/>
      </right>
      <top style="medium">
        <color rgb="FFCCCCCC"/>
      </top>
      <bottom style="medium">
        <color rgb="FFCCCCCC"/>
      </bottom>
      <diagonal/>
    </border>
    <border>
      <left/>
      <right style="thin">
        <color rgb="FF000000"/>
      </right>
      <top style="thin">
        <color rgb="FF000000"/>
      </top>
      <bottom style="thin">
        <color rgb="FF000000"/>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rgb="FF000000"/>
      </right>
      <top style="thin">
        <color rgb="FF000000"/>
      </top>
      <bottom style="thin">
        <color theme="4" tint="0.39997558519241921"/>
      </bottom>
      <diagonal/>
    </border>
    <border>
      <left/>
      <right/>
      <top style="thin">
        <color theme="4" tint="0.39997558519241921"/>
      </top>
      <bottom style="thin">
        <color theme="4" tint="0.39997558519241921"/>
      </bottom>
      <diagonal/>
    </border>
    <border>
      <left style="thin">
        <color rgb="FF000000"/>
      </left>
      <right style="thin">
        <color rgb="FF000000"/>
      </right>
      <top style="thin">
        <color rgb="FF000000"/>
      </top>
      <bottom style="thin">
        <color theme="4" tint="0.39997558519241921"/>
      </bottom>
      <diagonal/>
    </border>
    <border>
      <left style="thin">
        <color indexed="64"/>
      </left>
      <right style="thin">
        <color indexed="64"/>
      </right>
      <top style="thin">
        <color theme="4" tint="0.39997558519241921"/>
      </top>
      <bottom style="thin">
        <color indexed="64"/>
      </bottom>
      <diagonal/>
    </border>
    <border>
      <left/>
      <right style="thin">
        <color indexed="64"/>
      </right>
      <top style="thin">
        <color indexed="64"/>
      </top>
      <bottom style="thin">
        <color theme="4" tint="0.39997558519241921"/>
      </bottom>
      <diagonal/>
    </border>
    <border>
      <left/>
      <right style="thin">
        <color rgb="FF000000"/>
      </right>
      <top style="thin">
        <color theme="4" tint="0.39997558519241921"/>
      </top>
      <bottom style="thin">
        <color rgb="FF000000"/>
      </bottom>
      <diagonal/>
    </border>
    <border>
      <left/>
      <right style="medium">
        <color rgb="FF000000"/>
      </right>
      <top style="medium">
        <color rgb="FF000000"/>
      </top>
      <bottom style="thin">
        <color theme="4" tint="0.39997558519241921"/>
      </bottom>
      <diagonal/>
    </border>
  </borders>
  <cellStyleXfs count="66">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8" fillId="0" borderId="0"/>
    <xf numFmtId="0" fontId="1" fillId="0" borderId="0"/>
    <xf numFmtId="0" fontId="10" fillId="0" borderId="0"/>
    <xf numFmtId="44" fontId="1" fillId="0" borderId="0" applyFont="0" applyFill="0" applyBorder="0" applyAlignment="0" applyProtection="0"/>
    <xf numFmtId="0" fontId="13" fillId="0" borderId="0">
      <alignment vertical="top"/>
      <protection locked="0"/>
    </xf>
    <xf numFmtId="0" fontId="14" fillId="0" borderId="0">
      <alignment vertical="center"/>
    </xf>
    <xf numFmtId="43" fontId="15" fillId="0" borderId="0">
      <alignment vertical="top"/>
      <protection locked="0"/>
    </xf>
    <xf numFmtId="167" fontId="15" fillId="0" borderId="0">
      <alignment vertical="top"/>
      <protection locked="0"/>
    </xf>
    <xf numFmtId="44" fontId="15" fillId="0" borderId="0">
      <alignment vertical="top"/>
      <protection locked="0"/>
    </xf>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6"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1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7" fillId="0" borderId="0"/>
    <xf numFmtId="0" fontId="18" fillId="0" borderId="0"/>
    <xf numFmtId="42" fontId="18"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167"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3" fillId="10" borderId="1" applyNumberFormat="0" applyProtection="0">
      <alignment horizontal="left" vertical="center"/>
    </xf>
    <xf numFmtId="0" fontId="24" fillId="11" borderId="0" applyNumberFormat="0" applyBorder="0" applyProtection="0">
      <alignment horizontal="center" vertical="center"/>
    </xf>
    <xf numFmtId="3" fontId="22" fillId="0" borderId="0" applyFill="0" applyBorder="0" applyProtection="0">
      <alignment horizontal="right" vertical="center"/>
    </xf>
    <xf numFmtId="49" fontId="22" fillId="0" borderId="0" applyFill="0" applyBorder="0" applyProtection="0">
      <alignment horizontal="left" vertical="center"/>
    </xf>
    <xf numFmtId="0" fontId="10" fillId="0" borderId="0"/>
    <xf numFmtId="44" fontId="1" fillId="0" borderId="0" applyFont="0" applyFill="0" applyBorder="0" applyAlignment="0" applyProtection="0"/>
    <xf numFmtId="44" fontId="1" fillId="0" borderId="0" applyFont="0" applyFill="0" applyBorder="0" applyAlignment="0" applyProtection="0"/>
  </cellStyleXfs>
  <cellXfs count="182">
    <xf numFmtId="0" fontId="0" fillId="0" borderId="0" xfId="0"/>
    <xf numFmtId="0" fontId="2" fillId="7"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165" fontId="3" fillId="4" borderId="1" xfId="0" applyNumberFormat="1" applyFont="1" applyFill="1" applyBorder="1" applyAlignment="1">
      <alignment horizontal="center" vertical="center" wrapText="1"/>
    </xf>
    <xf numFmtId="42" fontId="7" fillId="8" borderId="1" xfId="0" applyNumberFormat="1" applyFont="1" applyFill="1" applyBorder="1" applyAlignment="1">
      <alignment horizontal="center" vertical="center"/>
    </xf>
    <xf numFmtId="10" fontId="3" fillId="8" borderId="1" xfId="2" applyNumberFormat="1" applyFont="1" applyFill="1" applyBorder="1" applyAlignment="1">
      <alignment horizontal="center" vertical="center"/>
    </xf>
    <xf numFmtId="0" fontId="3" fillId="0" borderId="1" xfId="0" applyFont="1" applyBorder="1" applyAlignment="1">
      <alignment horizontal="center" vertical="center" wrapText="1"/>
    </xf>
    <xf numFmtId="0" fontId="0" fillId="0" borderId="1" xfId="0" applyBorder="1"/>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0" fillId="0" borderId="0" xfId="0" pivotButton="1"/>
    <xf numFmtId="0" fontId="0" fillId="0" borderId="0" xfId="0" applyAlignment="1">
      <alignment horizontal="left"/>
    </xf>
    <xf numFmtId="0" fontId="6" fillId="0" borderId="4" xfId="0" applyFont="1" applyBorder="1" applyAlignment="1">
      <alignment wrapText="1"/>
    </xf>
    <xf numFmtId="0" fontId="6" fillId="0" borderId="4" xfId="0" applyFont="1" applyBorder="1" applyAlignment="1">
      <alignment vertical="center" wrapText="1"/>
    </xf>
    <xf numFmtId="0" fontId="9" fillId="0" borderId="1" xfId="0" applyFont="1" applyBorder="1" applyAlignment="1">
      <alignment vertical="center" wrapText="1"/>
    </xf>
    <xf numFmtId="0" fontId="6" fillId="0" borderId="3" xfId="0" applyFont="1" applyBorder="1" applyAlignment="1">
      <alignment vertical="center" wrapText="1"/>
    </xf>
    <xf numFmtId="0" fontId="0" fillId="0" borderId="0" xfId="0" applyAlignment="1">
      <alignment wrapText="1"/>
    </xf>
    <xf numFmtId="0" fontId="0" fillId="0" borderId="1" xfId="0" applyBorder="1" applyAlignment="1">
      <alignment vertical="center"/>
    </xf>
    <xf numFmtId="0" fontId="0" fillId="0" borderId="0" xfId="0" applyAlignment="1">
      <alignment vertical="center"/>
    </xf>
    <xf numFmtId="0" fontId="2" fillId="7" borderId="1" xfId="0" applyFont="1" applyFill="1" applyBorder="1" applyAlignment="1">
      <alignment vertical="center" wrapText="1"/>
    </xf>
    <xf numFmtId="166" fontId="6" fillId="0" borderId="1" xfId="0" applyNumberFormat="1" applyFont="1" applyBorder="1" applyAlignment="1">
      <alignment vertical="center" wrapText="1"/>
    </xf>
    <xf numFmtId="0" fontId="21" fillId="0" borderId="6" xfId="0" applyFont="1" applyBorder="1" applyAlignment="1">
      <alignment horizontal="right" wrapText="1"/>
    </xf>
    <xf numFmtId="0" fontId="0" fillId="0" borderId="0" xfId="0" applyAlignment="1">
      <alignment horizontal="left" indent="1"/>
    </xf>
    <xf numFmtId="0" fontId="0" fillId="0" borderId="0" xfId="0" applyAlignment="1">
      <alignment horizontal="left" indent="2"/>
    </xf>
    <xf numFmtId="0" fontId="0" fillId="0" borderId="0" xfId="0" applyAlignment="1">
      <alignment horizontal="left" indent="3"/>
    </xf>
    <xf numFmtId="0" fontId="0" fillId="0" borderId="0" xfId="0" applyAlignment="1">
      <alignment horizontal="left" indent="4"/>
    </xf>
    <xf numFmtId="0" fontId="0" fillId="0" borderId="0" xfId="0" applyAlignment="1">
      <alignment horizontal="left" indent="5"/>
    </xf>
    <xf numFmtId="0" fontId="0" fillId="0" borderId="0" xfId="0" applyAlignment="1">
      <alignment horizontal="left" indent="6"/>
    </xf>
    <xf numFmtId="168" fontId="2" fillId="7" borderId="1" xfId="58" applyNumberFormat="1" applyFont="1" applyFill="1" applyBorder="1" applyAlignment="1">
      <alignment vertical="center" wrapText="1"/>
    </xf>
    <xf numFmtId="168" fontId="0" fillId="0" borderId="1" xfId="58" applyNumberFormat="1" applyFont="1" applyBorder="1" applyAlignment="1">
      <alignment vertical="center"/>
    </xf>
    <xf numFmtId="0" fontId="3" fillId="0" borderId="2" xfId="0" applyFont="1" applyBorder="1" applyAlignment="1">
      <alignment horizontal="center" vertical="center" wrapText="1"/>
    </xf>
    <xf numFmtId="0" fontId="12" fillId="0" borderId="2" xfId="6" applyFont="1" applyBorder="1" applyAlignment="1">
      <alignment horizontal="center" vertical="center" wrapText="1"/>
    </xf>
    <xf numFmtId="0" fontId="7" fillId="0" borderId="4" xfId="0" applyFont="1" applyBorder="1" applyAlignment="1">
      <alignment vertical="center" wrapText="1"/>
    </xf>
    <xf numFmtId="0" fontId="9" fillId="0" borderId="4" xfId="0" applyFont="1" applyBorder="1" applyAlignment="1">
      <alignment vertical="center" wrapText="1"/>
    </xf>
    <xf numFmtId="0" fontId="6" fillId="0" borderId="7" xfId="0" applyFont="1" applyBorder="1" applyAlignment="1">
      <alignment wrapText="1"/>
    </xf>
    <xf numFmtId="0" fontId="19" fillId="0" borderId="4" xfId="0" applyFont="1" applyBorder="1" applyAlignment="1">
      <alignment wrapText="1"/>
    </xf>
    <xf numFmtId="0" fontId="20" fillId="0" borderId="4" xfId="0" applyFont="1" applyBorder="1" applyAlignment="1">
      <alignment horizontal="justify" vertical="center" wrapText="1"/>
    </xf>
    <xf numFmtId="0" fontId="6" fillId="0" borderId="7" xfId="0" applyFont="1" applyBorder="1" applyAlignment="1">
      <alignment vertical="center" wrapText="1"/>
    </xf>
    <xf numFmtId="0" fontId="6" fillId="0" borderId="4" xfId="6" applyFont="1" applyBorder="1" applyAlignment="1">
      <alignment vertical="center" wrapText="1"/>
    </xf>
    <xf numFmtId="0" fontId="6" fillId="0" borderId="9" xfId="0" applyFont="1" applyBorder="1" applyAlignment="1">
      <alignment vertical="center" wrapText="1"/>
    </xf>
    <xf numFmtId="0" fontId="0" fillId="12" borderId="0" xfId="0" applyFill="1"/>
    <xf numFmtId="168" fontId="0" fillId="0" borderId="1" xfId="58" applyNumberFormat="1" applyFont="1" applyFill="1" applyBorder="1" applyAlignment="1">
      <alignment vertical="center"/>
    </xf>
    <xf numFmtId="165" fontId="3" fillId="13" borderId="1" xfId="0" applyNumberFormat="1" applyFont="1" applyFill="1" applyBorder="1" applyAlignment="1">
      <alignment horizontal="center" vertical="center" wrapText="1"/>
    </xf>
    <xf numFmtId="165" fontId="3" fillId="14" borderId="1" xfId="0" applyNumberFormat="1" applyFont="1" applyFill="1" applyBorder="1" applyAlignment="1">
      <alignment horizontal="center" vertical="center" wrapText="1"/>
    </xf>
    <xf numFmtId="165" fontId="3" fillId="18" borderId="1" xfId="0" applyNumberFormat="1" applyFont="1" applyFill="1" applyBorder="1" applyAlignment="1">
      <alignment horizontal="center" vertical="center" wrapText="1"/>
    </xf>
    <xf numFmtId="168" fontId="0" fillId="0" borderId="0" xfId="58" applyNumberFormat="1" applyFont="1" applyFill="1" applyAlignment="1">
      <alignment vertical="center"/>
    </xf>
    <xf numFmtId="168" fontId="2" fillId="7" borderId="2" xfId="58" applyNumberFormat="1" applyFont="1" applyFill="1" applyBorder="1" applyAlignment="1">
      <alignment vertical="center" wrapText="1"/>
    </xf>
    <xf numFmtId="0" fontId="3" fillId="13" borderId="14" xfId="0" applyFont="1" applyFill="1" applyBorder="1" applyAlignment="1">
      <alignment horizontal="center" vertical="center" wrapText="1"/>
    </xf>
    <xf numFmtId="0" fontId="3" fillId="13" borderId="2" xfId="0" applyFont="1" applyFill="1" applyBorder="1" applyAlignment="1">
      <alignment horizontal="center" vertical="center" wrapText="1"/>
    </xf>
    <xf numFmtId="164" fontId="3" fillId="13" borderId="2" xfId="0" applyNumberFormat="1" applyFont="1" applyFill="1" applyBorder="1" applyAlignment="1">
      <alignment horizontal="center" vertical="center" wrapText="1"/>
    </xf>
    <xf numFmtId="164" fontId="3" fillId="14" borderId="11" xfId="0" applyNumberFormat="1" applyFont="1" applyFill="1" applyBorder="1" applyAlignment="1">
      <alignment horizontal="center" vertical="center" wrapText="1"/>
    </xf>
    <xf numFmtId="165" fontId="3" fillId="14" borderId="12" xfId="0" applyNumberFormat="1" applyFont="1" applyFill="1" applyBorder="1" applyAlignment="1">
      <alignment horizontal="center" vertical="center" wrapText="1"/>
    </xf>
    <xf numFmtId="0" fontId="3" fillId="14" borderId="17" xfId="0" applyFont="1" applyFill="1" applyBorder="1" applyAlignment="1">
      <alignment horizontal="center" vertical="center" wrapText="1"/>
    </xf>
    <xf numFmtId="164" fontId="3" fillId="14" borderId="2" xfId="0" applyNumberFormat="1" applyFont="1" applyFill="1" applyBorder="1" applyAlignment="1">
      <alignment horizontal="center" vertical="center" wrapText="1"/>
    </xf>
    <xf numFmtId="0" fontId="3" fillId="4" borderId="11" xfId="0" applyFont="1" applyFill="1" applyBorder="1" applyAlignment="1">
      <alignment horizontal="center" vertical="center" wrapText="1"/>
    </xf>
    <xf numFmtId="165" fontId="3" fillId="4" borderId="12" xfId="0" applyNumberFormat="1" applyFont="1" applyFill="1" applyBorder="1" applyAlignment="1">
      <alignment horizontal="center" vertical="center" wrapText="1"/>
    </xf>
    <xf numFmtId="0" fontId="3" fillId="4" borderId="17" xfId="0" applyFont="1" applyFill="1" applyBorder="1" applyAlignment="1">
      <alignment horizontal="center" vertical="center" wrapText="1"/>
    </xf>
    <xf numFmtId="164" fontId="3" fillId="4" borderId="2" xfId="0" applyNumberFormat="1" applyFont="1" applyFill="1" applyBorder="1" applyAlignment="1">
      <alignment horizontal="center" vertical="center" wrapText="1"/>
    </xf>
    <xf numFmtId="0" fontId="3" fillId="17" borderId="11" xfId="0" applyFont="1" applyFill="1" applyBorder="1" applyAlignment="1">
      <alignment horizontal="center" vertical="center" wrapText="1"/>
    </xf>
    <xf numFmtId="165" fontId="3" fillId="17" borderId="12" xfId="0" applyNumberFormat="1" applyFont="1" applyFill="1" applyBorder="1" applyAlignment="1">
      <alignment horizontal="center" vertical="center" wrapText="1"/>
    </xf>
    <xf numFmtId="0" fontId="3" fillId="17" borderId="17" xfId="0" applyFont="1" applyFill="1" applyBorder="1" applyAlignment="1">
      <alignment horizontal="center" vertical="center" wrapText="1"/>
    </xf>
    <xf numFmtId="0" fontId="3" fillId="18" borderId="14" xfId="0" applyFont="1" applyFill="1" applyBorder="1" applyAlignment="1">
      <alignment horizontal="center" vertical="center" wrapText="1"/>
    </xf>
    <xf numFmtId="0" fontId="3" fillId="18" borderId="2" xfId="0" applyFont="1" applyFill="1" applyBorder="1" applyAlignment="1">
      <alignment horizontal="center" vertical="center" wrapText="1"/>
    </xf>
    <xf numFmtId="0" fontId="3" fillId="14" borderId="14" xfId="0" applyFont="1" applyFill="1" applyBorder="1" applyAlignment="1">
      <alignment horizontal="center" vertical="center" wrapText="1"/>
    </xf>
    <xf numFmtId="0" fontId="3" fillId="14" borderId="2"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165" fontId="3" fillId="17" borderId="2" xfId="1" applyNumberFormat="1" applyFont="1" applyFill="1" applyBorder="1" applyAlignment="1">
      <alignment horizontal="center" vertical="center" wrapText="1"/>
    </xf>
    <xf numFmtId="165" fontId="3" fillId="18" borderId="2" xfId="1" applyNumberFormat="1" applyFont="1" applyFill="1" applyBorder="1" applyAlignment="1">
      <alignment horizontal="center" vertical="center" wrapText="1"/>
    </xf>
    <xf numFmtId="165" fontId="3" fillId="14" borderId="2" xfId="1" applyNumberFormat="1" applyFont="1" applyFill="1" applyBorder="1" applyAlignment="1">
      <alignment horizontal="center" vertical="center" wrapText="1"/>
    </xf>
    <xf numFmtId="165" fontId="3" fillId="4" borderId="15" xfId="1" applyNumberFormat="1" applyFont="1" applyFill="1" applyBorder="1" applyAlignment="1">
      <alignment horizontal="center" vertical="center" wrapText="1"/>
    </xf>
    <xf numFmtId="164" fontId="6" fillId="13" borderId="14" xfId="0" applyNumberFormat="1" applyFont="1" applyFill="1" applyBorder="1" applyAlignment="1">
      <alignment horizontal="center" vertical="center" wrapText="1"/>
    </xf>
    <xf numFmtId="164" fontId="6" fillId="13" borderId="1" xfId="0" applyNumberFormat="1" applyFont="1" applyFill="1" applyBorder="1" applyAlignment="1">
      <alignment horizontal="center" vertical="center" wrapText="1"/>
    </xf>
    <xf numFmtId="164" fontId="6" fillId="14" borderId="14" xfId="0" applyNumberFormat="1" applyFont="1" applyFill="1" applyBorder="1" applyAlignment="1">
      <alignment horizontal="center" vertical="center" wrapText="1"/>
    </xf>
    <xf numFmtId="164" fontId="6" fillId="14" borderId="1" xfId="0" applyNumberFormat="1" applyFont="1" applyFill="1" applyBorder="1" applyAlignment="1">
      <alignment horizontal="center" vertical="center" wrapText="1"/>
    </xf>
    <xf numFmtId="164" fontId="6" fillId="4" borderId="14" xfId="0" applyNumberFormat="1" applyFont="1" applyFill="1" applyBorder="1" applyAlignment="1">
      <alignment horizontal="center" vertical="center" wrapText="1"/>
    </xf>
    <xf numFmtId="164" fontId="6" fillId="4" borderId="1" xfId="0" applyNumberFormat="1" applyFont="1" applyFill="1" applyBorder="1" applyAlignment="1">
      <alignment horizontal="center" vertical="center" wrapText="1"/>
    </xf>
    <xf numFmtId="165" fontId="6" fillId="17" borderId="14" xfId="1" applyNumberFormat="1" applyFont="1" applyFill="1" applyBorder="1" applyAlignment="1">
      <alignment horizontal="center" vertical="center" wrapText="1"/>
    </xf>
    <xf numFmtId="165" fontId="6" fillId="17" borderId="1" xfId="1" applyNumberFormat="1" applyFont="1" applyFill="1" applyBorder="1" applyAlignment="1">
      <alignment horizontal="center" vertical="center" wrapText="1"/>
    </xf>
    <xf numFmtId="165" fontId="6" fillId="18" borderId="14" xfId="1" applyNumberFormat="1" applyFont="1" applyFill="1" applyBorder="1" applyAlignment="1">
      <alignment horizontal="center" vertical="center" wrapText="1"/>
    </xf>
    <xf numFmtId="165" fontId="6" fillId="18" borderId="1" xfId="1" applyNumberFormat="1" applyFont="1" applyFill="1" applyBorder="1" applyAlignment="1">
      <alignment horizontal="center" vertical="center" wrapText="1"/>
    </xf>
    <xf numFmtId="165" fontId="6" fillId="14" borderId="14" xfId="1" applyNumberFormat="1" applyFont="1" applyFill="1" applyBorder="1" applyAlignment="1">
      <alignment horizontal="center" vertical="center" wrapText="1"/>
    </xf>
    <xf numFmtId="165" fontId="6" fillId="14" borderId="1" xfId="1" applyNumberFormat="1" applyFont="1" applyFill="1" applyBorder="1" applyAlignment="1">
      <alignment horizontal="center" vertical="center" wrapText="1"/>
    </xf>
    <xf numFmtId="165" fontId="6" fillId="4" borderId="14" xfId="1" applyNumberFormat="1" applyFont="1" applyFill="1" applyBorder="1" applyAlignment="1">
      <alignment horizontal="center" vertical="center" wrapText="1"/>
    </xf>
    <xf numFmtId="165" fontId="6" fillId="4" borderId="1" xfId="1" applyNumberFormat="1" applyFont="1" applyFill="1" applyBorder="1" applyAlignment="1">
      <alignment horizontal="center" vertical="center" wrapText="1"/>
    </xf>
    <xf numFmtId="42" fontId="11" fillId="8" borderId="4" xfId="0" applyNumberFormat="1" applyFont="1" applyFill="1" applyBorder="1" applyAlignment="1">
      <alignment horizontal="center" vertical="center"/>
    </xf>
    <xf numFmtId="0" fontId="7" fillId="8" borderId="20" xfId="0" applyFont="1" applyFill="1" applyBorder="1" applyAlignment="1">
      <alignment horizontal="center" vertical="center"/>
    </xf>
    <xf numFmtId="42" fontId="7" fillId="8" borderId="15" xfId="0" applyNumberFormat="1" applyFont="1" applyFill="1" applyBorder="1" applyAlignment="1">
      <alignment horizontal="center" vertical="center"/>
    </xf>
    <xf numFmtId="0" fontId="7" fillId="8" borderId="21" xfId="0" applyFont="1" applyFill="1" applyBorder="1" applyAlignment="1">
      <alignment horizontal="center" vertical="center"/>
    </xf>
    <xf numFmtId="42" fontId="11" fillId="8" borderId="22" xfId="0" applyNumberFormat="1" applyFont="1" applyFill="1" applyBorder="1" applyAlignment="1">
      <alignment horizontal="center" vertical="center"/>
    </xf>
    <xf numFmtId="42" fontId="7" fillId="8" borderId="16" xfId="0" applyNumberFormat="1" applyFont="1" applyFill="1" applyBorder="1" applyAlignment="1">
      <alignment horizontal="center" vertical="center"/>
    </xf>
    <xf numFmtId="10" fontId="3" fillId="8" borderId="16" xfId="2" applyNumberFormat="1" applyFont="1" applyFill="1" applyBorder="1" applyAlignment="1">
      <alignment horizontal="center" vertical="center"/>
    </xf>
    <xf numFmtId="42" fontId="7" fillId="8" borderId="23" xfId="0" applyNumberFormat="1" applyFont="1" applyFill="1" applyBorder="1" applyAlignment="1">
      <alignment horizontal="center" vertical="center"/>
    </xf>
    <xf numFmtId="9" fontId="0" fillId="0" borderId="1" xfId="0" applyNumberFormat="1" applyBorder="1" applyAlignment="1">
      <alignment vertical="center"/>
    </xf>
    <xf numFmtId="0" fontId="0" fillId="9" borderId="0" xfId="0" applyFill="1"/>
    <xf numFmtId="168" fontId="0" fillId="0" borderId="0" xfId="0" applyNumberFormat="1"/>
    <xf numFmtId="164" fontId="6" fillId="13" borderId="4" xfId="0" applyNumberFormat="1" applyFont="1" applyFill="1" applyBorder="1" applyAlignment="1">
      <alignment horizontal="center" vertical="center" wrapText="1"/>
    </xf>
    <xf numFmtId="0" fontId="6" fillId="0" borderId="1" xfId="0" applyFont="1" applyBorder="1" applyAlignment="1">
      <alignment wrapText="1"/>
    </xf>
    <xf numFmtId="0" fontId="19" fillId="0" borderId="1" xfId="0" applyFont="1" applyBorder="1" applyAlignment="1">
      <alignment wrapText="1"/>
    </xf>
    <xf numFmtId="0" fontId="0" fillId="12" borderId="1" xfId="0" applyFill="1" applyBorder="1" applyAlignment="1" applyProtection="1">
      <alignment vertical="center"/>
      <protection locked="0"/>
    </xf>
    <xf numFmtId="0" fontId="6" fillId="19" borderId="1" xfId="0" applyFont="1" applyFill="1" applyBorder="1" applyAlignment="1">
      <alignment wrapText="1"/>
    </xf>
    <xf numFmtId="0" fontId="6" fillId="19" borderId="1" xfId="0" applyFont="1" applyFill="1" applyBorder="1" applyAlignment="1">
      <alignment vertical="center" wrapText="1"/>
    </xf>
    <xf numFmtId="0" fontId="7" fillId="19" borderId="4" xfId="0" applyFont="1" applyFill="1" applyBorder="1" applyAlignment="1">
      <alignment vertical="center" wrapText="1"/>
    </xf>
    <xf numFmtId="0" fontId="6" fillId="19" borderId="4" xfId="0" applyFont="1" applyFill="1" applyBorder="1" applyAlignment="1">
      <alignment wrapText="1"/>
    </xf>
    <xf numFmtId="0" fontId="9" fillId="19" borderId="4" xfId="0" applyFont="1" applyFill="1" applyBorder="1" applyAlignment="1">
      <alignment vertical="center" wrapText="1"/>
    </xf>
    <xf numFmtId="0" fontId="6" fillId="19" borderId="4" xfId="0" applyFont="1" applyFill="1" applyBorder="1" applyAlignment="1">
      <alignment vertical="center" wrapText="1"/>
    </xf>
    <xf numFmtId="0" fontId="6" fillId="19" borderId="7" xfId="0" applyFont="1" applyFill="1" applyBorder="1" applyAlignment="1">
      <alignment wrapText="1"/>
    </xf>
    <xf numFmtId="0" fontId="6" fillId="19" borderId="24" xfId="0" applyFont="1" applyFill="1" applyBorder="1" applyAlignment="1">
      <alignment vertical="center" wrapText="1"/>
    </xf>
    <xf numFmtId="0" fontId="6" fillId="0" borderId="25" xfId="0" applyFont="1" applyBorder="1" applyAlignment="1">
      <alignment wrapText="1"/>
    </xf>
    <xf numFmtId="0" fontId="6" fillId="19" borderId="26" xfId="0" applyFont="1" applyFill="1" applyBorder="1" applyAlignment="1">
      <alignment wrapText="1"/>
    </xf>
    <xf numFmtId="0" fontId="26" fillId="19" borderId="4" xfId="0" applyFont="1" applyFill="1" applyBorder="1" applyAlignment="1">
      <alignment wrapText="1"/>
    </xf>
    <xf numFmtId="0" fontId="25" fillId="19" borderId="4" xfId="0" applyFont="1" applyFill="1" applyBorder="1" applyAlignment="1">
      <alignment wrapText="1"/>
    </xf>
    <xf numFmtId="0" fontId="25" fillId="0" borderId="4" xfId="0" applyFont="1" applyBorder="1" applyAlignment="1">
      <alignment wrapText="1"/>
    </xf>
    <xf numFmtId="0" fontId="20" fillId="19" borderId="4" xfId="0" applyFont="1" applyFill="1" applyBorder="1" applyAlignment="1">
      <alignment horizontal="justify" vertical="center" wrapText="1"/>
    </xf>
    <xf numFmtId="0" fontId="6" fillId="19" borderId="7" xfId="0" applyFont="1" applyFill="1" applyBorder="1" applyAlignment="1">
      <alignment vertical="center" wrapText="1"/>
    </xf>
    <xf numFmtId="0" fontId="6" fillId="19" borderId="27" xfId="0" applyFont="1" applyFill="1" applyBorder="1" applyAlignment="1">
      <alignment vertical="center" wrapText="1"/>
    </xf>
    <xf numFmtId="0" fontId="6" fillId="0" borderId="25" xfId="0" applyFont="1" applyBorder="1" applyAlignment="1">
      <alignment vertical="center" wrapText="1"/>
    </xf>
    <xf numFmtId="0" fontId="22" fillId="19" borderId="4" xfId="0" applyFont="1" applyFill="1" applyBorder="1" applyAlignment="1">
      <alignment horizontal="left" vertical="top" wrapText="1"/>
    </xf>
    <xf numFmtId="0" fontId="22" fillId="0" borderId="4" xfId="0" applyFont="1" applyBorder="1" applyAlignment="1">
      <alignment horizontal="left" vertical="center" wrapText="1"/>
    </xf>
    <xf numFmtId="0" fontId="22" fillId="19" borderId="28" xfId="0" applyFont="1" applyFill="1" applyBorder="1" applyAlignment="1">
      <alignment horizontal="left" vertical="center" wrapText="1"/>
    </xf>
    <xf numFmtId="0" fontId="6" fillId="0" borderId="29" xfId="0" applyFont="1" applyBorder="1" applyAlignment="1">
      <alignment vertical="center" wrapText="1"/>
    </xf>
    <xf numFmtId="0" fontId="6" fillId="19" borderId="29" xfId="0" applyFont="1" applyFill="1" applyBorder="1" applyAlignment="1">
      <alignment wrapText="1"/>
    </xf>
    <xf numFmtId="0" fontId="6" fillId="0" borderId="30" xfId="0" applyFont="1" applyBorder="1" applyAlignment="1">
      <alignment vertical="center" wrapText="1"/>
    </xf>
    <xf numFmtId="0" fontId="6" fillId="19" borderId="30" xfId="0" applyFont="1" applyFill="1" applyBorder="1" applyAlignment="1">
      <alignment vertical="center" wrapText="1"/>
    </xf>
    <xf numFmtId="0" fontId="6" fillId="19" borderId="3" xfId="0" applyFont="1" applyFill="1" applyBorder="1" applyAlignment="1">
      <alignment vertical="center" wrapText="1"/>
    </xf>
    <xf numFmtId="0" fontId="6" fillId="19" borderId="3" xfId="0" applyFont="1" applyFill="1" applyBorder="1" applyAlignment="1">
      <alignment wrapText="1"/>
    </xf>
    <xf numFmtId="0" fontId="25" fillId="0" borderId="3" xfId="0" applyFont="1" applyBorder="1" applyAlignment="1">
      <alignment wrapText="1"/>
    </xf>
    <xf numFmtId="0" fontId="6" fillId="19" borderId="3" xfId="6" applyFont="1" applyFill="1" applyBorder="1" applyAlignment="1">
      <alignment vertical="center" wrapText="1"/>
    </xf>
    <xf numFmtId="0" fontId="6" fillId="0" borderId="3" xfId="6" applyFont="1" applyBorder="1" applyAlignment="1">
      <alignment vertical="center" wrapText="1"/>
    </xf>
    <xf numFmtId="0" fontId="6" fillId="19" borderId="26" xfId="6" applyFont="1" applyFill="1" applyBorder="1" applyAlignment="1">
      <alignment vertical="center" wrapText="1"/>
    </xf>
    <xf numFmtId="168" fontId="2" fillId="7" borderId="2" xfId="58" applyNumberFormat="1" applyFont="1" applyFill="1" applyBorder="1" applyAlignment="1">
      <alignment horizontal="center" vertical="center" wrapText="1"/>
    </xf>
    <xf numFmtId="0" fontId="11" fillId="12" borderId="1" xfId="0" applyFont="1" applyFill="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14" fontId="3" fillId="14" borderId="14" xfId="0" applyNumberFormat="1" applyFont="1" applyFill="1" applyBorder="1" applyAlignment="1">
      <alignment horizontal="center" vertical="center" wrapText="1"/>
    </xf>
    <xf numFmtId="14" fontId="3" fillId="14" borderId="1" xfId="0" applyNumberFormat="1" applyFont="1" applyFill="1" applyBorder="1" applyAlignment="1">
      <alignment horizontal="center" vertical="center" wrapText="1"/>
    </xf>
    <xf numFmtId="14" fontId="3" fillId="14" borderId="2" xfId="0" applyNumberFormat="1" applyFont="1" applyFill="1" applyBorder="1" applyAlignment="1">
      <alignment horizontal="center" vertical="center" wrapText="1"/>
    </xf>
    <xf numFmtId="14" fontId="3" fillId="3" borderId="14" xfId="0" applyNumberFormat="1" applyFont="1" applyFill="1" applyBorder="1" applyAlignment="1">
      <alignment horizontal="center" vertical="center" wrapText="1"/>
    </xf>
    <xf numFmtId="14" fontId="3" fillId="3" borderId="1" xfId="0" applyNumberFormat="1" applyFont="1" applyFill="1" applyBorder="1" applyAlignment="1">
      <alignment horizontal="center" vertical="center" wrapText="1"/>
    </xf>
    <xf numFmtId="14" fontId="3" fillId="3" borderId="15" xfId="0" applyNumberFormat="1" applyFont="1" applyFill="1" applyBorder="1" applyAlignment="1">
      <alignment horizontal="center" vertical="center" wrapText="1"/>
    </xf>
    <xf numFmtId="165" fontId="2" fillId="6" borderId="2" xfId="1" applyNumberFormat="1" applyFont="1" applyFill="1" applyBorder="1" applyAlignment="1">
      <alignment horizontal="center" vertical="center" wrapText="1"/>
    </xf>
    <xf numFmtId="14" fontId="3" fillId="13" borderId="14" xfId="0" applyNumberFormat="1" applyFont="1" applyFill="1" applyBorder="1" applyAlignment="1">
      <alignment horizontal="center" vertical="center" wrapText="1"/>
    </xf>
    <xf numFmtId="14" fontId="3" fillId="13" borderId="1" xfId="0" applyNumberFormat="1" applyFont="1" applyFill="1" applyBorder="1" applyAlignment="1">
      <alignment horizontal="center" vertical="center" wrapText="1"/>
    </xf>
    <xf numFmtId="14" fontId="3" fillId="13" borderId="15" xfId="0" applyNumberFormat="1" applyFont="1" applyFill="1" applyBorder="1" applyAlignment="1">
      <alignment horizontal="center" vertical="center" wrapText="1"/>
    </xf>
    <xf numFmtId="164" fontId="4" fillId="15" borderId="8" xfId="0" applyNumberFormat="1" applyFont="1" applyFill="1" applyBorder="1" applyAlignment="1">
      <alignment horizontal="center" vertical="center" wrapText="1"/>
    </xf>
    <xf numFmtId="0" fontId="4" fillId="15" borderId="5" xfId="0" applyFont="1" applyFill="1" applyBorder="1" applyAlignment="1">
      <alignment horizontal="center" vertical="center" wrapText="1"/>
    </xf>
    <xf numFmtId="14" fontId="3" fillId="3" borderId="5" xfId="0" applyNumberFormat="1" applyFont="1" applyFill="1" applyBorder="1" applyAlignment="1">
      <alignment horizontal="center" vertical="center" wrapText="1"/>
    </xf>
    <xf numFmtId="14" fontId="3" fillId="17" borderId="5" xfId="0" applyNumberFormat="1" applyFont="1" applyFill="1" applyBorder="1" applyAlignment="1">
      <alignment horizontal="center" vertical="center" wrapText="1"/>
    </xf>
    <xf numFmtId="14" fontId="3" fillId="17" borderId="10" xfId="0" applyNumberFormat="1" applyFont="1" applyFill="1" applyBorder="1" applyAlignment="1">
      <alignment horizontal="center" vertical="center" wrapText="1"/>
    </xf>
    <xf numFmtId="14" fontId="3" fillId="18" borderId="14" xfId="0" applyNumberFormat="1" applyFont="1" applyFill="1" applyBorder="1" applyAlignment="1">
      <alignment horizontal="center" vertical="center" wrapText="1"/>
    </xf>
    <xf numFmtId="14" fontId="3" fillId="18" borderId="1" xfId="0" applyNumberFormat="1" applyFont="1" applyFill="1" applyBorder="1" applyAlignment="1">
      <alignment horizontal="center" vertical="center" wrapText="1"/>
    </xf>
    <xf numFmtId="14" fontId="3" fillId="18" borderId="2" xfId="0" applyNumberFormat="1" applyFont="1" applyFill="1" applyBorder="1" applyAlignment="1">
      <alignment horizontal="center" vertical="center" wrapText="1"/>
    </xf>
    <xf numFmtId="165" fontId="3" fillId="5" borderId="18" xfId="1" applyNumberFormat="1" applyFont="1" applyFill="1" applyBorder="1" applyAlignment="1" applyProtection="1">
      <alignment horizontal="center" vertical="center" wrapText="1"/>
    </xf>
    <xf numFmtId="165" fontId="3" fillId="5" borderId="19" xfId="1" applyNumberFormat="1" applyFont="1" applyFill="1" applyBorder="1" applyAlignment="1" applyProtection="1">
      <alignment horizontal="center" vertical="center" wrapText="1"/>
    </xf>
    <xf numFmtId="165" fontId="3" fillId="5" borderId="9" xfId="1" applyNumberFormat="1" applyFont="1" applyFill="1" applyBorder="1" applyAlignment="1">
      <alignment horizontal="center" wrapText="1"/>
    </xf>
    <xf numFmtId="165" fontId="3" fillId="5" borderId="4" xfId="1" applyNumberFormat="1" applyFont="1" applyFill="1" applyBorder="1" applyAlignment="1">
      <alignment horizontal="center" wrapText="1"/>
    </xf>
    <xf numFmtId="165" fontId="3" fillId="5" borderId="12" xfId="1" applyNumberFormat="1" applyFont="1" applyFill="1" applyBorder="1" applyAlignment="1">
      <alignment horizontal="center" vertical="center" wrapText="1"/>
    </xf>
    <xf numFmtId="165" fontId="3" fillId="5" borderId="1" xfId="1" applyNumberFormat="1" applyFont="1" applyFill="1" applyBorder="1" applyAlignment="1">
      <alignment horizontal="center" vertical="center" wrapText="1"/>
    </xf>
    <xf numFmtId="9" fontId="3" fillId="5" borderId="12" xfId="1" applyNumberFormat="1" applyFont="1" applyFill="1" applyBorder="1" applyAlignment="1">
      <alignment horizontal="center" vertical="center" wrapText="1"/>
    </xf>
    <xf numFmtId="9" fontId="3" fillId="5" borderId="1" xfId="1" applyNumberFormat="1" applyFont="1" applyFill="1" applyBorder="1" applyAlignment="1">
      <alignment horizontal="center" vertical="center" wrapText="1"/>
    </xf>
    <xf numFmtId="9" fontId="3" fillId="5" borderId="13" xfId="1" applyNumberFormat="1" applyFont="1" applyFill="1" applyBorder="1" applyAlignment="1">
      <alignment horizontal="center" vertical="center" wrapText="1"/>
    </xf>
    <xf numFmtId="9" fontId="3" fillId="5" borderId="15" xfId="1" applyNumberFormat="1" applyFont="1" applyFill="1" applyBorder="1" applyAlignment="1">
      <alignment horizontal="center" vertical="center" wrapText="1"/>
    </xf>
    <xf numFmtId="0" fontId="3" fillId="16" borderId="11" xfId="0" applyFont="1" applyFill="1" applyBorder="1" applyAlignment="1">
      <alignment horizontal="center" vertical="center" wrapText="1"/>
    </xf>
    <xf numFmtId="0" fontId="3" fillId="16" borderId="12" xfId="0" applyFont="1" applyFill="1" applyBorder="1" applyAlignment="1">
      <alignment horizontal="center" vertical="center" wrapText="1"/>
    </xf>
    <xf numFmtId="0" fontId="3" fillId="16" borderId="17"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165" fontId="2" fillId="2" borderId="2" xfId="1" applyNumberFormat="1" applyFont="1" applyFill="1" applyBorder="1" applyAlignment="1">
      <alignment horizontal="center" vertical="center" wrapText="1"/>
    </xf>
    <xf numFmtId="0" fontId="3" fillId="13" borderId="11" xfId="0" applyFont="1" applyFill="1" applyBorder="1" applyAlignment="1">
      <alignment horizontal="center" vertical="center" wrapText="1"/>
    </xf>
    <xf numFmtId="0" fontId="3" fillId="13" borderId="12" xfId="0" applyFont="1" applyFill="1" applyBorder="1" applyAlignment="1">
      <alignment horizontal="center" vertical="center" wrapText="1"/>
    </xf>
    <xf numFmtId="0" fontId="3" fillId="13" borderId="13" xfId="0" applyFont="1" applyFill="1" applyBorder="1" applyAlignment="1">
      <alignment horizontal="center" vertical="center" wrapText="1"/>
    </xf>
    <xf numFmtId="164" fontId="3" fillId="14" borderId="4" xfId="0" applyNumberFormat="1" applyFont="1" applyFill="1" applyBorder="1" applyAlignment="1">
      <alignment horizontal="center" vertical="center" wrapText="1"/>
    </xf>
    <xf numFmtId="0" fontId="3" fillId="1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3" fillId="17" borderId="2" xfId="0" applyFont="1" applyFill="1" applyBorder="1" applyAlignment="1">
      <alignment horizontal="center" vertical="center" wrapText="1"/>
    </xf>
    <xf numFmtId="164" fontId="3" fillId="18" borderId="11" xfId="0" applyNumberFormat="1" applyFont="1" applyFill="1" applyBorder="1" applyAlignment="1">
      <alignment horizontal="center" vertical="center" wrapText="1"/>
    </xf>
    <xf numFmtId="0" fontId="3" fillId="18" borderId="12" xfId="0" applyFont="1" applyFill="1" applyBorder="1" applyAlignment="1">
      <alignment horizontal="center" vertical="center" wrapText="1"/>
    </xf>
    <xf numFmtId="0" fontId="3" fillId="18" borderId="17" xfId="0" applyFont="1" applyFill="1" applyBorder="1" applyAlignment="1">
      <alignment horizontal="center" vertical="center" wrapText="1"/>
    </xf>
    <xf numFmtId="165" fontId="2" fillId="2" borderId="1" xfId="1" applyNumberFormat="1" applyFont="1" applyFill="1" applyBorder="1" applyAlignment="1">
      <alignment horizontal="center" vertical="center" wrapText="1"/>
    </xf>
    <xf numFmtId="165" fontId="2" fillId="6" borderId="1" xfId="1" applyNumberFormat="1" applyFont="1" applyFill="1" applyBorder="1" applyAlignment="1">
      <alignment horizontal="center" vertical="center" wrapText="1"/>
    </xf>
  </cellXfs>
  <cellStyles count="66">
    <cellStyle name="BodyStyle" xfId="62" xr:uid="{A744FE0A-DBD8-402F-AC5B-35151A44C468}"/>
    <cellStyle name="HeaderStyle" xfId="60" xr:uid="{63DFE85F-2331-4E03-8331-9D24EE29F11D}"/>
    <cellStyle name="Hyperlink" xfId="8" xr:uid="{6FB72FBB-364D-4209-943E-DF7A20C28DA4}"/>
    <cellStyle name="MainTitle" xfId="59" xr:uid="{DAF0477E-EA2B-4F17-83AC-101F57C79C35}"/>
    <cellStyle name="Millares" xfId="58" builtinId="3"/>
    <cellStyle name="Millares [0] 2" xfId="49" xr:uid="{C6698528-4CED-4CB1-BBEA-2FD06A17F099}"/>
    <cellStyle name="Millares 2" xfId="10" xr:uid="{86C94573-F0CC-4952-BC76-7887B5AF3730}"/>
    <cellStyle name="Millares 3" xfId="25" xr:uid="{9E21FEB4-52CE-4351-B1FB-7D9CA39BC9C7}"/>
    <cellStyle name="Moneda" xfId="1" builtinId="4"/>
    <cellStyle name="Moneda [0] 2" xfId="11" xr:uid="{3B285EFB-2E9F-4207-9659-BC308CE972E2}"/>
    <cellStyle name="Moneda [0] 2 2" xfId="30" xr:uid="{226EBAD3-AF7A-444C-AEF2-3AC43B28030F}"/>
    <cellStyle name="Moneda [0] 3" xfId="35" xr:uid="{410CAFED-12EE-4B8D-9510-F521A8E21801}"/>
    <cellStyle name="Moneda [0] 4" xfId="36" xr:uid="{9EA2F849-55D3-4178-AE0E-C7DCD9C7BA16}"/>
    <cellStyle name="Moneda [0] 5" xfId="50" xr:uid="{72182E50-297F-4AB2-AF65-014440ABCE6A}"/>
    <cellStyle name="Moneda 10" xfId="20" xr:uid="{FDF2A66A-6F43-4C84-85B8-5A10C85DCB75}"/>
    <cellStyle name="Moneda 11" xfId="18" xr:uid="{C72875CD-9920-4E83-A86C-816BB41D55A2}"/>
    <cellStyle name="Moneda 12" xfId="28" xr:uid="{9E819C11-4525-4887-B14A-8302C375DB45}"/>
    <cellStyle name="Moneda 13" xfId="32" xr:uid="{8B19A2AF-F41C-4114-ABAB-49AA2C2D8A56}"/>
    <cellStyle name="Moneda 14" xfId="31" xr:uid="{3684F440-8346-4B3B-8F8F-9B4202927404}"/>
    <cellStyle name="Moneda 15" xfId="38" xr:uid="{6752DBB9-D3A2-4719-973D-E570D9347E33}"/>
    <cellStyle name="Moneda 16" xfId="37" xr:uid="{087E4944-6342-4473-8E22-2801BCC597D7}"/>
    <cellStyle name="Moneda 17" xfId="26" xr:uid="{5BD1645A-CB81-4F7E-AE7B-B3FBF333F02A}"/>
    <cellStyle name="Moneda 18" xfId="39" xr:uid="{5A67899C-2921-4B97-9116-555F3FEDBB96}"/>
    <cellStyle name="Moneda 19" xfId="21" xr:uid="{8E89A703-2526-4510-8755-16F8ACE1B505}"/>
    <cellStyle name="Moneda 2" xfId="12" xr:uid="{62F17C3F-D7F0-4335-A8A7-E7C52AABB0A2}"/>
    <cellStyle name="Moneda 2 2" xfId="22" xr:uid="{657C0DC7-DEFD-4DE9-8512-32F229438CAF}"/>
    <cellStyle name="Moneda 20" xfId="41" xr:uid="{0889B3C0-BE65-4897-BB37-EA538B528324}"/>
    <cellStyle name="Moneda 21" xfId="40" xr:uid="{CE30D3C8-807D-4603-A569-42A8D1813ED0}"/>
    <cellStyle name="Moneda 22" xfId="42" xr:uid="{160E2EBD-63BE-4925-99F0-A86B8916DF4E}"/>
    <cellStyle name="Moneda 23" xfId="43" xr:uid="{93671AA9-0841-4FF3-BABF-0B697A31F10F}"/>
    <cellStyle name="Moneda 24" xfId="44" xr:uid="{A3E9F433-64AD-4617-817D-5BC399F1190B}"/>
    <cellStyle name="Moneda 25" xfId="45" xr:uid="{07E9BB5F-4D93-4398-B83A-89693AD04782}"/>
    <cellStyle name="Moneda 26" xfId="46" xr:uid="{D82CC442-08A0-4860-BB18-AF87CE28010F}"/>
    <cellStyle name="Moneda 27" xfId="47" xr:uid="{A85E2838-9C2D-44FE-AB7B-5116295588DB}"/>
    <cellStyle name="Moneda 28" xfId="48" xr:uid="{F7091909-F54E-4C78-B2B9-1D4B4139FD9B}"/>
    <cellStyle name="Moneda 29" xfId="51" xr:uid="{28D6A73C-9FCB-4405-9E59-51F42904C239}"/>
    <cellStyle name="Moneda 3" xfId="7" xr:uid="{36DAB0A7-2999-46D4-843A-C6D26D5D423A}"/>
    <cellStyle name="Moneda 3 2" xfId="27" xr:uid="{23CC44BF-B25A-4754-80F1-271C88864E7B}"/>
    <cellStyle name="Moneda 30" xfId="52" xr:uid="{426E4AC0-CBA3-4A7A-8EA1-EE1E611A367E}"/>
    <cellStyle name="Moneda 31" xfId="53" xr:uid="{0EC02D2E-2783-472E-A5ED-0929348CFC40}"/>
    <cellStyle name="Moneda 32" xfId="54" xr:uid="{67997EF2-BDCB-41BE-A192-86CE5D6B9E57}"/>
    <cellStyle name="Moneda 33" xfId="55" xr:uid="{18F3E505-831F-46F9-B236-D4F70B8841C4}"/>
    <cellStyle name="Moneda 34" xfId="56" xr:uid="{955C6F7B-108E-4871-9DDC-DAA27E095ECB}"/>
    <cellStyle name="Moneda 35" xfId="57" xr:uid="{C0195BCC-DAFB-4253-BBB9-5DC0524057B7}"/>
    <cellStyle name="Moneda 36" xfId="64" xr:uid="{F689C2C5-1F6E-4041-9EC7-60BE6FDBB8A6}"/>
    <cellStyle name="Moneda 37" xfId="65" xr:uid="{13C8AB3A-54BF-4BF4-ACE6-D1466E7692C9}"/>
    <cellStyle name="Moneda 4" xfId="14" xr:uid="{5AE8C06F-75B4-4C22-8603-382025CD55F0}"/>
    <cellStyle name="Moneda 5" xfId="15" xr:uid="{EDC5DCF0-90A6-4330-9041-DF0D8AA60C1E}"/>
    <cellStyle name="Moneda 6" xfId="13" xr:uid="{37C8971D-F7A7-4C4B-A6CF-AB593D59BCF1}"/>
    <cellStyle name="Moneda 7" xfId="16" xr:uid="{CAAD25BD-D9FF-4C51-B2B3-52428B908202}"/>
    <cellStyle name="Moneda 7 2" xfId="23" xr:uid="{BA1788AB-0769-4272-8E08-8F46B97C7B2E}"/>
    <cellStyle name="Moneda 8" xfId="17" xr:uid="{BE876BE8-5FFB-4718-B685-B268A0D80C57}"/>
    <cellStyle name="Moneda 8 2" xfId="29" xr:uid="{0A190D44-356B-4C7A-A75B-EE31E8DE04FD}"/>
    <cellStyle name="Moneda 9" xfId="19" xr:uid="{E4A8F6A2-96EC-4612-AF32-286BAB67F320}"/>
    <cellStyle name="Normal" xfId="0" builtinId="0"/>
    <cellStyle name="Normal 2" xfId="9" xr:uid="{F74D2A04-E136-4A88-B7BA-0E9222D393C9}"/>
    <cellStyle name="Normal 2 2" xfId="3" xr:uid="{178C0B2F-063D-4A41-8CF6-7032714D2591}"/>
    <cellStyle name="Normal 2 2 2" xfId="5" xr:uid="{C6D8EC6B-CADE-4C37-8259-379AD603CB6D}"/>
    <cellStyle name="Normal 2 2 3" xfId="33" xr:uid="{2BCB8BC3-0FC1-4940-A1DE-7C30BFE3F6C5}"/>
    <cellStyle name="Normal 2 2 4" xfId="6" xr:uid="{B4CCB326-7DC4-40C5-9929-B2FB19FAE9F7}"/>
    <cellStyle name="Normal 3" xfId="24" xr:uid="{A566D09A-B107-42E6-A50A-34E6CC266D89}"/>
    <cellStyle name="Normal 4" xfId="4" xr:uid="{A3BCA589-6BB4-45EF-A21E-4119B74AAD4C}"/>
    <cellStyle name="Normal 4 2" xfId="34" xr:uid="{D674649E-A576-49A5-A507-F497E4CBE1AE}"/>
    <cellStyle name="Normal 6" xfId="63" xr:uid="{8A78A950-4EA0-4CA3-BFCE-76904045B68E}"/>
    <cellStyle name="Numeric" xfId="61" xr:uid="{B00F6AF1-272D-4978-8804-348E9DD2968D}"/>
    <cellStyle name="Porcentaje" xfId="2" builtinId="5"/>
  </cellStyles>
  <dxfs count="4">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Luis Camilo Castiblanco Sarmiento" id="{E6441F03-036E-44A2-850B-7F7F36569275}" userId="S::luis.castiblanco@gobiernobogota.gov.co::2adce767-d5bd-473c-a4eb-38bf16834c9f" providerId="AD"/>
</personList>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fmarq\Downloads\CANASTA%20DE%20PRECIOS.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uis camilo castiblanco sarmiento" refreshedDate="46119.34922708333" createdVersion="8" refreshedVersion="8" minRefreshableVersion="3" recordCount="792" xr:uid="{2A1C5279-FA44-47F0-99C1-E08DD442564D}">
  <cacheSource type="worksheet">
    <worksheetSource ref="A3:J736" sheet="BIENES Y SERVICIOS" r:id="rId2"/>
  </cacheSource>
  <cacheFields count="10">
    <cacheField name="#" numFmtId="0">
      <sharedItems containsSemiMixedTypes="0" containsString="0" containsNumber="1" containsInteger="1" minValue="1" maxValue="792"/>
    </cacheField>
    <cacheField name="CATEGORIA" numFmtId="0">
      <sharedItems count="20">
        <s v="ALIMENTACIÓN"/>
        <s v="AMBIENTE"/>
        <s v="ANIMALES"/>
        <s v="AYUDAS TÉCNICAS"/>
        <s v="Bioseguridad"/>
        <s v="CULTURA"/>
        <s v="DEPORTE"/>
        <s v="DOTACIÓN"/>
        <s v="FERRETERIA"/>
        <s v="FOMENTO"/>
        <s v="FORMACIÓN"/>
        <s v="IMPRESOS"/>
        <s v="LOGISTICA"/>
        <s v="LICENCIAS"/>
        <s v="PAPELERIA"/>
        <s v="RECREACIÓN"/>
        <s v="SALUD"/>
        <s v="TALENTO HUMANO"/>
        <s v="TECNOLOGIA"/>
        <s v="TRANSPORTE"/>
      </sharedItems>
    </cacheField>
    <cacheField name="TIPO" numFmtId="0">
      <sharedItems count="3">
        <s v="COMPRA"/>
        <s v="SERVICIO"/>
        <s v="ALQUILER"/>
      </sharedItems>
    </cacheField>
    <cacheField name="ÍTEM" numFmtId="0">
      <sharedItems count="755" longText="1">
        <s v="ALMUERZO"/>
        <s v="ALMUERZO TIPO 2"/>
        <s v="BEBIDA"/>
        <s v="CENA- BUFFEt"/>
        <s v="DESAYUNO"/>
        <s v="GALLETAS ARTESANALES"/>
        <s v="REFRIGERIO COMPUESTO TIPO 1"/>
        <s v="REFRIGERIO COMPUESTO TIPO 2"/>
        <s v="SNACK HIDRATACIÓN"/>
        <s v="Balanza"/>
        <s v="Balde construcción"/>
        <s v="Bandejas"/>
        <s v="BOLSAS ECOLOGICAS"/>
        <s v="Bolsitas"/>
        <s v="Bomba Manual 2 Litros Fumigadora Aspersor Pulverizador"/>
        <s v="Broca para concreto"/>
        <s v="Broca para madera"/>
        <s v="Cabuya cosechera "/>
        <s v="Caneca o balde"/>
        <s v="Cascarilla de arroz cruda"/>
        <s v="Compostera"/>
        <s v="Durmiente en madera"/>
        <s v="ESPECIE VEGETAL"/>
        <s v="Fertilizante NP"/>
        <s v="Fertilizante urea granulada(46-0-0)"/>
        <s v="Fertilzante NPK 15-30-15 con Elementos menores"/>
        <s v="Grapa para Cerca"/>
        <s v="Grapadora Industrial P6c-8 Invernaderos "/>
        <s v="Grapadora Tapicería Trabajo Pesado Profesional"/>
        <s v="Guante poliéster nitrilo  liso"/>
        <s v="GUAYAS PARA INVERNADERO 1/8"/>
        <s v="Humus granulado"/>
        <s v="Kit herramienta de jardinera x3"/>
        <s v="LISTON DE MADERA"/>
        <s v="Malacate - Garrucha Señorita Para 2 Toneladas"/>
        <s v="Malla"/>
        <s v="MANTENIMIENTO DE ARBOLADO"/>
        <s v="MANTENIMIENTO DE JARDINERIA"/>
        <s v="Matera en concreto"/>
        <s v="Matera Jardinera"/>
        <s v="Matera Plástica Rectangular Larga Maceta Jardinera 59cm"/>
        <s v="Matera Redonda"/>
        <s v="Matera trébol para cultivo vertical"/>
        <s v="Micorrizas"/>
        <s v="Palo de Madera"/>
        <s v="Plástico de uso agrícola"/>
        <s v="Plástico para invernadero"/>
        <s v="Polisombra"/>
        <s v="Puntilla"/>
        <s v="Regadera plástica"/>
        <s v="Repiza de Madera"/>
        <s v="Semilla aji jalapeño"/>
        <s v="Semilla Albahaca"/>
        <s v="Semilla Apio"/>
        <s v="Semilla Brocoli"/>
        <s v="Semilla calendula"/>
        <s v="Semilla cebolla larga"/>
        <s v="Semilla Cebollin"/>
        <s v="Semilla cilantro patimorado"/>
        <s v="Semilla Coliflor"/>
        <s v="Semilla de acelga"/>
        <s v="Semilla de cebolla cabezona"/>
        <s v="Semilla de espinaca"/>
        <s v="Semilla de lechuga"/>
        <s v="Semilla Hierba Buena"/>
        <s v="Semilla lechuga romana"/>
        <s v="Semilla lulo"/>
        <s v="Semilla manzanilla"/>
        <s v="Semilla mejorana"/>
        <s v="Semilla Menta"/>
        <s v="Semilla Oregano"/>
        <s v="Semilla pepino"/>
        <s v="Semilla perejil"/>
        <s v="Semilla pimentón"/>
        <s v="Semilla Rabano"/>
        <s v="Semilla remolacha"/>
        <s v="Semilla Repollo"/>
        <s v="Semilla romero"/>
        <s v="Semilla rúcula o rugula"/>
        <s v="Semilla tomate"/>
        <s v="Semilla tomate de arbol"/>
        <s v="Semilla tomillo"/>
        <s v="Semilla toronjil"/>
        <s v="Semilla zanahoria"/>
        <s v="Semilla Zucchini"/>
        <s v="Semillaa Arveja"/>
        <s v="SET ECOLOGICO"/>
        <s v="Soporte + jardinera plástica 59 cm"/>
        <s v="Sulfato de magnesio"/>
        <s v="Sulfato de potasio estándar"/>
        <s v="Sustrato turba Orange"/>
        <s v="TALADRO PERCUTOR"/>
        <s v="Tanque"/>
        <s v="Tensor Guaya Tipo Pesado 1/2 (12mm) Ojo - Gancho"/>
        <s v="TIERRA"/>
        <s v="Tierra negra"/>
        <s v=" DISPOSITIVO DE IDENTIFICACIÓN "/>
        <s v=" INCENTIVO POR PARTICIPACIÓN - KIT DE RECOLECCIÓN DE EXCRETAS "/>
        <s v="ALIMENTO CANINOS"/>
        <s v="ALIMENTO FELINO"/>
        <s v="Apoyo técnico-administrativo"/>
        <s v="BOZAL RAZA GRANDE"/>
        <s v="BOZAL RAZA PEQUEÑA"/>
        <s v="BRIGADA MÉDICO-VETERINARIA PARA CANINOS Y FELINOS"/>
        <s v="COORDINADOR GENERAL DEL PROYECTO"/>
        <s v="CORREA PARA PERRO"/>
        <s v="DESINFECTANTE Y ANTISÉPTICO"/>
        <s v="Diseñador gráfico o publicista"/>
        <s v="JORNADA DE ESTERILIZACIÓN PARA CANINOS Y FELINOS"/>
        <s v="JORNADA LÚDICO-PEDAGÓGICA PYBA_x000a_Logística:_x000a_* Lugar_x000a_* Sillas_x000a_* Mesas_x000a_* Video beam (si se realizan en espacio cerrado)_x000a_* Sistema de sonido básico (si se realizan en espacios abiertos)"/>
        <s v="PROFESIONAL VETERINARIO-PEDAGÓGICO"/>
        <s v="ALMOHADA ORTOPÉDICA EN ESPUMA DE POLIURETANO O DE MEMORIA"/>
        <s v="ALMOHADA ORTOPÉDICA EN ESPUMA DE POLIURETANO O DE MEMORIA almohada ortopédica de gel viscoelástica cervical._x000a_Forma de almohada, Longitud del rectángulo"/>
        <s v="BARRA MAGNIFICADORA "/>
        <s v="BARRAS DE SUJECIÓN"/>
        <s v="BARRAS DE SUJECIÓN PARA ESCALERAS Y OTROS ESPACIOS"/>
        <s v="CAJA DE MATEMÁTICAS"/>
        <s v="CAJA DE SILUETAS PARA INSERTAR"/>
        <s v="CEPILLO EXTENSOR "/>
        <s v="CHALECO DE PESO"/>
        <s v="CINTURONES"/>
        <s v="COCHE NEUROLÓGICO BASCULABLE CON ACCESORIOS"/>
        <s v="COCHE NEUROLÓGICO CON ADAPTACIONES Y ACCESORIOS Desmonte rápido elaborado sobre medidas a necesidad del usuario de acuerdo con la necesidad y prescripción médica y/o especialista. Estatura máxima 1,30 metros. marco plegable en aluminio acabado en pintura electrostática. Color del marco según solicitud del usuario, estructura totalmente plegable para su cómoda transportación. Sistema de graduación para el crecimiento, ruedas traseras de 16 inflables rin aluminio, manzanas de aluminio con rodamientos y removibles, ruedas delanteras de 6 u 8&quot; con tenedor en aluminio y rodamientos, espaldar reclinable hasta 165 grados, sistema graduable de múltiples posiciones, apoya pies elevables desde 10 a 90 grados, o ajustables a la necesidad del  usuario, removibles regulables en altura con pernera acolchadas y/o correas para apoyapiés, soportes laterales acolchados a necesidad del usuario, graduables en altura, plataforma abatible de polipropileno de alto impacto. Tapizado impermeable cojinería ergonómica e impermeable de posicionamiento en espuma de alta densidad, en asiento y espaldar, fijación mediante velcro, con topes laterales en cadera, tronco y cabeza. forro de cremallera para su fácil higiene, frenos de aluminio en las ruedas traseras, capota plegable para protección del sol y la lluvia. Maletero. Bolsillo en el espaldar, protector de medio ambiente plástico transparente contra la intemperie. removible mediante cremallera, fácil de plegar y guardar. ACCESORIOS DE POSICIONAMIENTO"/>
        <s v="COJÍN ABDUCTOR DE CADERA"/>
        <s v="COJÍN ANTIESCARAS  EN NEOPRENO IMPORTADO A MEDIDA DEL USUARIO"/>
        <s v="COJÍN ANTIESCARAS DE ESPUMA GEL  INYECTADO DE ACUERDO A LAS NECESIDADES Y MEDIDAS DEL USUARIO"/>
        <s v="COJÍN ANTIESCARAS PERFIL ALTO EN NEOPRENO IMPORTADO A MEDIDA DEL USUARIO"/>
        <s v="COLCHÓN DOBLE ANTI ESCARAS EN ESPUMA GEL SOBRE MEDIDAS"/>
        <s v="COLCHÓN DOBLE ANTI ESCARAS EN ESPUMA SOBRE MEDIDAS "/>
        <s v="COLCHÓN ESPUMA GEL DOBLE FUNCIÓN"/>
        <s v="COLCHÓN SENCILLO ANTI ESCARAS EN ESPUMA GEL SOBRE MEDIDAS"/>
        <s v="COLCHÓN SENCILLO ANTI ESCARAS EN ESPUMA SOBRE MEDIDAS"/>
        <s v="COLOCADOR DE MEDIAS"/>
        <s v="DESVESTIDOR DE CALZADO"/>
        <s v="ELEVADOR DE ASIENTO DE INODORO"/>
        <s v="ELEVADOR DE SANITARIO FIJO CON GRADUACIÓN DE ALTURA "/>
        <s v="ELEVADOR DE SANITARIO FIJO CON GRADUACIÓN DE ALTURA Y CON REGATONES"/>
        <s v="FAJA TIPO CAMP"/>
        <s v="FICHAS DE CONSTRUCCIÓN NIVEL ALTO Elaborado en material resistente, no tóxico de alta calidad, seguro para niños y jóvenes. Presentación en colores de alto contraste de diferente complejidad acorde a la habilidad cognitiva y manual del usuario. Presentación"/>
        <s v="FICHAS DE CONSTRUCCIÓN NIVEL BÀSICOS "/>
        <s v="FICHAS DE CONSTRUCCIÓN NIVEL MEDIO"/>
        <s v="HAND BIKE"/>
        <s v="INDICADOR DE LÍQUIDOS "/>
        <s v="KITS DE APRENDIZAJE"/>
        <s v="LIBROS DE ESTIMULACIÓN COGNITIVA PARA EL ADULTO"/>
        <s v="LOCALIZADOR DE LLAVES "/>
        <s v="LUZ BLANCA"/>
        <s v="MANGO MULTIFUNCIONAL Mango multifuncional"/>
        <s v="MANILLA ANTI TEMBLOR"/>
        <s v="PECHERA"/>
        <s v="PLANTILLA CON REALCE (PAR)"/>
        <s v="PLANTILLA EN SILICONA (PAR) "/>
        <s v="PLANTILLAS ALTO IMPACTO (PAR)"/>
        <s v="RAMPA DE ACCESO PORTÁTIL"/>
        <s v="RELOJ PARLANTE IMPORTADO"/>
        <s v="SILLA BARIÁTRICA"/>
        <s v="SILLA DE RUEDAS ACTIVA  GAMA ALTA EN ALUMINIO"/>
        <s v="SILLA DE RUEDAS CONVENCIONAL LIVIANA EN ALUMINIO CON ACCESORIOS SOBRE MEDIDAS"/>
        <s v="SILLA DE RUEDAS ESTÁNDAR CON ACCESORIOS"/>
        <s v="SILLA DE RUEDAS NEUROLÓGICA BASCULANTE ACERO CON ACCESORIOS Fabricados teniendo en cuenta las necesidades del usuario y específicamente las medidas otorgadas por el equipo profesional del BAT._x000a_ - Marco monobloque en aluminio acabado en Pintura Electrostática._x000a_ - Sistema de Asiento Basculante en cualquier angulación, de 0 a 40 grados. Espaldar reclinable hasta 160 grados._x000a_ - Ruedas traseras de 16&quot; inflables, manzanas de Aluminio._x000a_ - Ruedas delanteras macizas de 6&quot;, 8&quot;, con balineras. Tenedores de Aluminio con balineras._x000a_ - Ejes de desmontaje Rápido con tapa Hongo de fácil operación (ruedas traseras). Tapizado en lona Huracán de alta resistencia reforzado. Tornillos pasantes de seguridad, Cobertura sobre los tornillos. Apoyo Cefálico extraíble o Abatible._x000a_ - Cojinería ergonómica de posicionamiento en espuma de alta densidad, en Asiento, Espaldar y Apoyo cefálico. Fijación mediante velcro._x000a_ - Apoyapiés Removibles con plataforma Plástica abatible. Graduable en altura._x000a_ - Apoyabrazos Removibles, con base acolchonada. Graduación de Altura. Frenos Aluminio Manilar Largo, con barra de contacto en acero grafilado._x000a_ - Llantas antivuelco Removibles. Peso aprox."/>
        <s v="SILLA DE RUEDAS NEUROLÓGICA BASCULANTE ALUMINIO BÁSICA Fabricados teniendo en cuenta las necesidades del usuario y específicamente las medidas otorgadas por el equipo profesional del BAT._x000a_ - Marco monobloque en aluminio acabado en Pintura Electrostática._x000a_ - Sistema de Asiento Basculante en cualquier angulación, de 0 a 40 grados. Espaldar reclinable hasta 160 grados._x000a_ - Ruedas traseras de 16&quot; inflables, manzanas de Aluminio._x000a_ - Ruedas delanteras macizas de 6&quot;, 8&quot;, con balineras. Tenedores de Aluminio con balineras._x000a_ - Ejes de desmontaje Rápido con tapa Hongo de fácil operación (ruedas traseras). Tapizado en lona Huracán de alta resistencia reforzado. Tornillos pasantes de seguridad, Cobertura sobre los tornillos. Apoyo Cefálico extraíble o Abatible._x000a_ - Cojinería ergonómica de posicionamiento en espuma de alta densidad, en Asiento, Espaldar y Apoyo cefálico. Fijación mediante velcro._x000a_ - Apoyapiés Removibles con plataforma Plástica abatible. Graduable en altura._x000a_ - Apoyabrazos Removibles, con base acolchonada. Graduación de Altura. Frenos Aluminio Manilar Largo, con barra de contacto en acero grafilado._x000a_ - Llantas antivuelco Removibles. Peso aprox."/>
        <s v="SILLA DE RUEDAS NEUROLÓGICA ERGONÓMICA EN ALUMINIO CON ACCESORIOS Fabricadas teniendo en cuenta las necesidades del usuario y específicamente las de acuerdo a prescripción médica y/o del especialista_x000a_ - Marco PLEGABLE en ALUMINIO acabado en Pintura Electrostática. Ruedas traseras de 16&quot; inflables, manzanas de ALUMINIO. - Contramarcado con logotipo de la Alcaldía Local full color. Placa numerada de identificación incluye transporte, instalación e impuestos (si aplica)_x000a_ - Ruedas delanteras macizas de 6&quot; o 8&quot;, con balineras. Tenedores de Aluminio de dos posiciones, con balineras. Ejes de desmontaje Rápido con tapa Hongo de fácil_x000a_ operación (ruedas traseras)._x000a_ - Tapizado en lona Huracán de alta resistencia reforzado. Tornillos pasantes de Seguridad, Cobertura sobre los tornillos. Espaldar reclinable hasta 160 grados._x000a_ - Sistema graduable de múltiples posiciones. Apoyo Cefálico extraíble o Abatible._x000a_ - Cojinería ergonómica de posicionamiento en espuma de alta densidad, en Asiento, Espaldar y Apoyo cefálico. Fijación mediante velcro._x000a_ - Apoyapiés Elevables de 0 a 90 grados, Removibles, con plataformas Plásticas abatibles y Graduables en altura._x000a_ - Apoyabrazos Removibles, con base acolchonada. Frenos Aluminio Manilar Largo, con barra de contacto en acero grafilado._x000a_ - Llantas antivuelco Removibles. Peso aprox."/>
        <s v="SILLA DE RUEDAS TIPO CUIDADOR"/>
        <s v="SILLA DUCHA CON CHUPAS"/>
        <s v="SILLA SANITARIA ADULTO, JUVENIL, PEDIÁTRICA EN ALUMINIO"/>
        <s v="SILLA SANITARIA BASCULABLE JUNIOR, PEDIÁTRICA O ADULTO EN ALUMINIO DE ALTA RESISTENCIA"/>
        <s v="SILLA TIPO CUIDADOR CON ADAPTACIONES"/>
        <s v="TABLA TRANSFER FLEXIBLE"/>
        <s v="ALCOHOL PARA DESINFECCION AL 70%"/>
        <s v="ATOMIZADORES"/>
        <s v="Botas de seguridad"/>
        <s v="Botas impermeables"/>
        <s v="BOTIQUIN TIPO A"/>
        <s v="BOTIQUIN TIPO B"/>
        <s v="Brazalete Brigadista"/>
        <s v="CAMILLA:"/>
        <s v="Casco de Seguridad"/>
        <s v="CEMENTO"/>
        <s v="CHALECO REFLECTIVO"/>
        <s v="Delantal"/>
        <s v="Extintor multipropósitos"/>
        <s v="GAFAS DE SEGURIDAD"/>
        <s v="GUANTES DE NITRILO AJUSTABLE"/>
        <s v="JABON LÍQUIDO"/>
        <s v="Linterna Manual Con Dinamo "/>
        <s v="Manta térmica de Supervivencia"/>
        <s v="Motobomba diesel"/>
        <s v="Motosierra a gasolina"/>
        <s v="Overol drill enterizo"/>
        <s v="Pala hoyadora "/>
        <s v="Pica zapapico con cabo"/>
        <s v="Rollo cinta de peligro"/>
        <s v="Silbato metálico pequeño "/>
        <s v="Sistema de Perifoneo"/>
        <s v="TALADRO"/>
        <s v="TAPABOCAS"/>
        <s v="AFINADOR CROMÁTICO Y METRÓNOMO"/>
        <s v="Bateria Tama Stagestar Sg52Kh4-Hlb Azul+Bases"/>
        <s v="Charango"/>
        <s v="Conga"/>
        <s v="Congas"/>
        <s v="Cuatro llanero "/>
        <s v="Flautas traversas "/>
        <s v="Guacharacas"/>
        <s v="Güiros"/>
        <s v="Guitarra acústica"/>
        <s v="Guitarra Electroacústica"/>
        <s v="Llamadores"/>
        <s v="Maracas Madera"/>
        <s v="Organeta"/>
        <s v="Platillo Zildjian K Custom De 14 Dark Charles"/>
        <s v="Platillo Zildjian K Custom De 20 Dark Ride"/>
        <s v="Quenas"/>
        <s v="Redoblantes "/>
        <s v="Redoblantes Tradicionales "/>
        <s v="Tambor alegre"/>
        <s v="Tambor Bombo Andino Leguero"/>
        <s v="Tambora"/>
        <s v="Tamboras tradicionales "/>
        <s v="Zampoñas_x000a__x000a_Sanka o Basto"/>
        <s v="Zampoñas_x000a_Chuli"/>
        <s v="Zampoñas_x000a_Cromática"/>
        <s v="Zampoñas_x000a_Malta"/>
        <s v="Zampoñas_x000a_Toyo"/>
        <s v="AJEDREZ"/>
        <s v="AJEDREZ BRAILLE "/>
        <s v="AJEDREZ EN MADERA"/>
        <s v="ANTIFAZ ESPUMA FUTBOL SONORO"/>
        <s v="ARCOS DE BANQUITAS DESARMABLES "/>
        <s v="ARO DE AGILIDAD"/>
        <s v="AROS ULA ULA - TUBULARES 60 CMS"/>
        <s v="BALON DE BALONCESTO N 3"/>
        <s v="BALON DE BALONCESTO N 5"/>
        <s v="BALON DE BALONCESTO N 6"/>
        <s v="BALON DE BALONCESTO N 7"/>
        <s v="BALON DE FUTBOL N 5"/>
        <s v="BALON DE FUTBOL SONORO "/>
        <s v="BALON DE MICROFUTBOL N 3"/>
        <s v="BALON FUTBOL"/>
        <s v="BALON FUTSAL"/>
        <s v="Balón Medicinal de Caucho 2Kg,  "/>
        <s v="Balón Medicinal de Caucho 5Kg,"/>
        <s v="BALON MINI VOLEIBOL"/>
        <s v="Balón pilates"/>
        <s v="BALON VOLEIBOL"/>
        <s v="Balones de Waterpolo"/>
        <s v="BALONES RUGBY N.5"/>
        <s v="BALONES RUGBY T 4 "/>
        <s v="BANCA PARA ABDOMINALES"/>
        <s v="BANCOS DE SALTO PARKOUR"/>
        <s v="BANDA ELASTICA AZUL X ROLLO"/>
        <s v="BANDA Y/O ELASTICO FITNESS"/>
        <s v="BARRA DE FLOTACION NATACION"/>
        <s v="BARRERA DE SALTO"/>
        <s v="BICICLETA BMX INFANTIL"/>
        <s v="Bicicleta Spinning "/>
        <s v="BICICLETAS BMX"/>
        <s v="BOCCIA"/>
        <s v="BOLAS DE JUEGO BOCCIA"/>
        <s v="BOLIRANA"/>
        <s v="BUZO DEPORTIVO TIPO CHAQUETA"/>
        <s v="BUZO DEPORTIVO TIPO HOODIE"/>
        <s v="CAMARA  NATACION"/>
        <s v="Camiones rastreadores eje 139 mm patineta pulido eje 8,25"/>
        <s v="CAMISA DE CICLISMO"/>
        <s v="CAMISAS MANGA LARGA"/>
        <s v="CAMISETAS DE FÚTBOL PROFESIONAL COLOMBIANO"/>
        <s v="CANCHAS  DE MINI TEJO"/>
        <s v="CANILLERAS FUTBOL"/>
        <s v="CANILLERAS FUTBOL ALTA "/>
        <s v="CANITOBILLERAS NTD BMX"/>
        <s v="CARETA DE ESGRIMA"/>
        <s v="CARTAS UNO"/>
        <s v="CASCO DE PROTECCION  PARA BOXEO"/>
        <s v="CASCO JUVENIL DIFERENTES DISCIPLINAS"/>
        <s v="CASCO PARA SKATE, BMX, ROLLER"/>
        <s v="CASCO TERMOFORMADO"/>
        <s v="CHAQUETILLA DE ESGRIMA"/>
        <s v="COLCHONETA FITNESS ALTA "/>
        <s v="COLCHONETA PARA GIMNASIA CON MANIJAS"/>
        <s v="Colchoneta Profesional"/>
        <s v="CONOS 23 CMS"/>
        <s v="CONOS 30 CMS"/>
        <s v="COSTALES"/>
        <s v="CRONOMETRO"/>
        <s v="CUBO DIDACTICO"/>
        <s v="CUBO PARA YOGA"/>
        <s v="CUBO RUBIK"/>
        <s v="CUBO RUBIK TEXTURIZADO"/>
        <s v="CUERDA/LAZO PARA SALTO INDIVIDUAL"/>
        <s v="DOBOT TAEKWON DO"/>
        <s v="DOMINÓ"/>
        <s v="DOMINO BRAILE 28 piezas de 7 x 3cm"/>
        <s v="DOMO + BASTON/ESTACA"/>
        <s v="Dos (2) Mancuernas Kit De 3 Kg C/u Forradas En Vinilo"/>
        <s v="Eliptica multifucional"/>
        <s v="ESCALERA DE COORDINACION"/>
        <s v="Escudo para boxeo o artes marciales,  Thai Pads."/>
        <s v="ESPUMA DE FLOTACION "/>
        <s v="ESTACAS"/>
        <s v="FLORETE DE ESGRIMA"/>
        <s v="FLOTADOR "/>
        <s v="FUTBOLIN"/>
        <s v="GAFAS DE NATACION"/>
        <s v="Golpeadores de mano, Manoplas para entrenamiento de boxeo."/>
        <s v="Gorros con protector para las orejas"/>
        <s v="GORROS DE NATACION"/>
        <s v="GUANTE FUTBOL"/>
        <s v="GUANTES DE BOXEO"/>
        <s v="GUANTES DE ESGRIMA"/>
        <s v="GUANTES PARA BILLAR"/>
        <s v="GUANTES PARA BMX"/>
        <s v="GUANTIN TAEKWONDO"/>
        <s v="Inflador de balones"/>
        <s v="Juego Bandas Ligas Elásticas Ejercicio Resistencia Tubulares"/>
        <s v="Juego múltiple (Bolos-Cucunubá-Rana"/>
        <s v="JUEGO PARQUÉS IMANTADO"/>
        <s v="JUEGO TIRO AL BLANCO"/>
        <s v="JUEGOS MONTESSORI 3 TORRES"/>
        <s v="JUEGOS MONTESSORI 4 COLUMNAS"/>
        <s v="KIMONO TAEKWONDO"/>
        <s v="KIT COCA, TROMPO,YOYO."/>
        <s v="KIT DE PROTECCIÓN PATINAJE"/>
        <s v="KIT JUZGAMIENTO BOCCIA"/>
        <s v="Kit Rodamientos para deporte Skate"/>
        <s v="LIJA DE SKATE"/>
        <s v="MALETINES DEPORTIVOS"/>
        <s v="MALLA DE FUTBOL"/>
        <s v="MALLA FUTSAL"/>
        <s v="MALLA VOLEIBOL"/>
        <s v="MALLAS JUEGOS X 2 PARA MICROFUTBOL"/>
        <s v="MANCUERNAS"/>
        <s v="MEDALLAS"/>
        <s v="MESA DE PING PONG GRANDE"/>
        <s v="MESA DE PING PONG PEQUEÑA"/>
        <s v="MESAS DE BOLIRANA  (COMPRA)"/>
        <s v="MINI TRAMPOLIN"/>
        <s v="NÚMERO DE COMPETENCIA"/>
        <s v="OXIMETRO"/>
        <s v="PALETA TAEKWONDO"/>
        <s v="PANTALÓN DE SUDADERA TIPO JOGGER"/>
        <s v="PAOS JUNIOR"/>
        <s v="PAOS TAEKWONDO ADULTO"/>
        <s v="Paracaidas de fuerza"/>
        <s v="PARQUÉS INCLUSIVO"/>
        <s v="PATIN CHASE"/>
        <s v="PATIN SEMIPROFESIONAL "/>
        <s v="PATINES DE ENTRENAMIENTO"/>
        <s v="PELOTA PARA PERROS"/>
        <s v="PELOTAS DE TENIS, PARA EJERICICIO DE COORDINACIÓN VISOMANUAL"/>
        <s v="Pelotas para tennis de mesa - pig pong"/>
        <s v="PERA DE BÓXEO CON BASE"/>
        <s v="PETOS DEPORTIVOS "/>
        <s v="PITO / SILBATO PARA ENTRENADOR"/>
        <s v="PLÁSTICO PARA PISTA DE JABÓN"/>
        <s v="PLATILLO FUTBOL"/>
        <s v="PROTECTOR BUCAL TAEKWONDO"/>
        <s v="PROTECTOR CABEZA TAEKWONDO"/>
        <s v="PROTECTOR CANILLERA TAEKWONDO"/>
        <s v="PROTECTOR DE ANTEBRAZO TAEKWONDO"/>
        <s v="PROTECTOR DE PECHO ELECTRONICO"/>
        <s v="PROTECTOR DE PIE ELECTRÓNICO"/>
        <s v="PROTECTOR DE PIE TAEKWONDO"/>
        <s v="PROTECTOR FRONTAL FUTBOL SONORO"/>
        <s v="PROTECTOR INGUINAL FEMENINO TAEKWONDO"/>
        <s v="PROTECTOR INGUINAL MASCULINO TAEKWONDO"/>
        <s v="PROTECTOR INGUINAL NIÑA TAEKWONDO"/>
        <s v="PROTECTOR INGUINAL NIÑO TAEKWONDO"/>
        <s v="PROTECTOR PECHO TAEKWONDO"/>
        <s v="RAQUETA DE PING PONG"/>
        <s v="Rueda abdominal"/>
        <s v="RUEDA SKATE DE 52 MM"/>
        <s v="SACO DE BOXEO"/>
        <s v="SACO DE GOLPEAR CON BASE"/>
        <s v="SACO DE TAEKWONDO TAEKWONDO"/>
        <s v="Set de Pesas "/>
        <s v="SUDADERAS "/>
        <s v="SUDADERAS ALGODÓN"/>
        <s v="TABLA ESTRATEGICA"/>
        <s v="TABLA PARA NATACION"/>
        <s v="TABLAS PARA SKATEBOARDING JUNIOR"/>
        <s v="TABLERO PARA MINI BALONCESTOS"/>
        <s v="TAPETE PARA BAILE "/>
        <s v="TAPETE PARA DANZA"/>
        <s v="TAPETE SENSORIAL PARA PERSONAS AUTISTAS"/>
        <s v="Tatami Mat Universal"/>
        <s v="Temperas"/>
        <s v="TIZA"/>
        <s v="TOBILLERA CON PESO DE 2 KL"/>
        <s v="TOBILLERA CON PESO DE 5 KL"/>
        <s v="TRAJE DE BAÑO NIÑO"/>
        <s v="TRINEO PARA FUERZA"/>
        <s v="Trotadora eléctrica"/>
        <s v="TULA FUTSAL"/>
        <s v="UNIFORME DE ARQUERO FUTBOL"/>
        <s v="UNIFORMES DE COMPETENCIA BALONCESTO - VOLLEYBALL ESTAMPADO "/>
        <s v="UNIFORMES DE COMPETENCIA BALONCESTO - VOLLEYBALL ESTAMPADO O SUBLIMADO"/>
        <s v="UNIFORMES DE COMPETENCIA BALONCESTO - VOLLEYBALL TRANSFER"/>
        <s v="UNIFORMES DE COMPETENCIA BALONCESTO - VOLLEYBALL TRANSFER-SUBLIMADO O ESTAMPADO"/>
        <s v="UNIFORMES DE COMPETENCIA FUTSAL -  FUTBOL SUBLIMADO "/>
        <s v="UNIFORMES DE COMPETENCIA FUTSAL -  FUTBOL TRANSFER"/>
        <s v="UNIFORMES DE COMPETENCIA FUTSAL -  FUTBOL TRANSFER-SUBLIMADO O ESTAMPADO"/>
        <s v="UNIFORMES DE COMPETENCIA FUTSAL - FUTBOL ESTAMPADO"/>
        <s v="UNIFORMES DE PATINAJE"/>
        <s v="UNIFORMES DEPORTIVOS FUTBOL"/>
        <s v="UNIFORMES DEPORTIVOS FUTSAL- MICROFUTBOL"/>
        <s v="UNIFORMES PARA NIÑOS Y NIÑAS "/>
        <s v="VARILLA SLALOM"/>
        <s v="VELILLO o CUERDA EN CUERO PARA BOXEO "/>
        <s v="VESTIDO DE BAÑO NIÑA"/>
        <s v="ZAPATILLAS"/>
        <s v="CHALECO"/>
        <s v="ARMARIO PLASTICO "/>
        <s v="BALANCIN DISCO PUYA"/>
        <s v="BICICLETAS CARDIO-ESTATICA"/>
        <s v="BOTAS CAUCHO CON PUNTERA"/>
        <s v="BOTAS CAUCHO SIN PUNTERA"/>
        <s v="BOTAS CUERO CON PUNTERA"/>
        <s v="BOTAS CUERO SIN PUNTERA"/>
        <s v="BOTELLAS- BOTILITOS"/>
        <s v="CAJA ORGANIZADORA DE JUGUETES"/>
        <s v="CAMILLA DE ENFERMERIA CON CABECERO"/>
        <s v="CAMINADORA ELECTRICA"/>
        <s v="CASILLERO METALICO"/>
        <s v="COCINA DE JUGUETE"/>
        <s v="COLCHONETAS"/>
        <s v="CONTENEDOR METÁLICO"/>
        <s v="ESTANTE METALICO"/>
        <s v="GORRAS"/>
        <s v="GUANTES VAQUETA REFORZADO"/>
        <s v="IMPERMEABLE"/>
        <s v="JUEGO DE BLOQUES"/>
        <s v="JUEGO DE COMEDOR CON SILLAS"/>
        <s v="JUEGOS DE MESA TODO EN UNO"/>
        <s v="KIT FORMACIÓN"/>
        <s v="MÁQUINA COLLARÍN INDUSTRIAL - RECUBRIDORA  3 AGUJAS  5 Hilos"/>
        <s v="MAQUINA FILETEADORA MECA TRÓNICA 5 HILOS CON PUNTADA DE SEGURIDAD MOTOR AHORRADOR  "/>
        <s v="MAQUINA PLANA 1 AGUJA"/>
        <s v="MAQUINA PLANA 2 AGUJAS (COSTURA ROPA INTERIOR)"/>
        <s v="MAQUINA PLANA 2 AGUJAS_x000a_(COSTURA JEANS)"/>
        <s v="MAQUINA ZIGZADORA INDUSTRIAL COMPUTARIZADA"/>
        <s v="MESA DE TRABAJO CON ESCOTADURA"/>
        <s v="MESAS DE TRABAJO"/>
        <s v="MONOGAFAS"/>
        <s v="MORRAL- MALETA"/>
        <s v="OVEROL 2 PRENDAS"/>
        <s v="PARQUE EXTERIOR INFANTIL"/>
        <s v="PELOTAS"/>
        <s v="PERSIANA BLACK OUT  DE 200 X 180 BLANCA MATE"/>
        <s v="Piscina de Pelotas"/>
        <s v="POCILLOS"/>
        <s v="PUFF"/>
        <s v="SET DE TITERES"/>
        <s v="SILLA INFANTIL"/>
        <s v="SOPORTE PARA TV"/>
        <s v="SUDADERA"/>
        <s v="TAPETE DE GOMA"/>
        <s v="TULA"/>
        <s v="UNIFORMES DE INSTRUCTORES"/>
        <s v="USB"/>
        <s v="AEROSOL"/>
        <s v="AEROSOL PROFESIONAL"/>
        <s v="AZADÓN"/>
        <s v="BROCHA GRUESA"/>
        <s v="CARRETILLA DE CARGA"/>
        <s v="CARRETILLA DE CARGA PLATAFORMA"/>
        <s v="CINTA AISLANTE NEGRA 18 MM X 5 MT"/>
        <s v="CINTA DE DEMARCACIÓN"/>
        <s v="COMPRESOR DE AIRE"/>
        <s v="ESCOBA DURA"/>
        <s v="ESCOBA SUAVE"/>
        <s v="ESPATULA DELGADA"/>
        <s v="ESPATULA GRUESA"/>
        <s v="EXTENSION ELECTRICA"/>
        <s v="FUNDA MACHETE"/>
        <s v="Grapa"/>
        <s v="HACHA"/>
        <s v="LINTERNA DE MANO RECARGABLE"/>
        <s v="Linterna LED Solar Recargable Multiuso"/>
        <s v="Lona"/>
        <s v="Lonas"/>
        <s v="MACHETE"/>
        <s v="MULTITOMA"/>
        <s v="PALA"/>
        <s v="PICA O ZAPAPICO"/>
        <s v="PINTURA EN CUÑETE"/>
        <s v="PINTURA ESMALTE"/>
        <s v="PINTURA TRAFICO"/>
        <s v="PINTURA VINILO"/>
        <s v="RASTRILLOS"/>
        <s v="RECOGEDOR PLÁSTICO"/>
        <s v="REGULADOR DE VOLTAJE"/>
        <s v="RODILLO "/>
        <s v="THINNER"/>
        <s v="TIJERAS DE PODAR"/>
        <s v="Incentivo Artistas locales"/>
        <s v="Mural"/>
        <s v="Taller"/>
        <s v="ESPACIO PARA TALLERES"/>
        <s v="CARNETS"/>
        <s v="AFICHES 1/2"/>
        <s v="AFICHES 1/4"/>
        <s v="AFICHES 1/8"/>
        <s v="AGENDA ECOLÓGICA CON SEPARADORES"/>
        <s v="BOLSA PLEGABLE DE ALGODÓN CON ASAS LARGAS"/>
        <s v="BOTELLA (TARRO)"/>
        <s v="BOTONES"/>
        <s v="CAMISETA"/>
        <s v="CARPETA PORTA DIPLOMA ECONÓMICO"/>
        <s v="CARPETAS"/>
        <s v="CARTILLAS GRANDE"/>
        <s v="CARTILLAS PEQUEÑA"/>
        <s v="CHAQUETA CORTAVIENTOS"/>
        <s v="CHAQUETAS SENCILLA"/>
        <s v="CUADERNO DE TRABAJO"/>
        <s v="DIPLOMA Y/O CERTIFICADO"/>
        <s v="ESCARAPELAS"/>
        <s v="ESFERO ECOLÓGICO"/>
        <s v="FOTOCOPIAS"/>
        <s v="GORRA MALLA"/>
        <s v="PANCARTA - BANNER"/>
        <s v="PENDONES"/>
        <s v="PIN METALICO FOTOGRABADO"/>
        <s v="PIN METALICO RESINADO"/>
        <s v="PLEGABLE HORIZONTAL"/>
        <s v="PLEGABLE_x000a_VERTICAL"/>
        <s v="VOLANTES"/>
        <s v="PUNTO DE INSCRIPCIÓN"/>
        <s v="Exámenes Médicos"/>
        <s v="Expedición Licencia de conducción "/>
        <s v="Inscripción RUNT "/>
        <s v=" PRESENTACIÓN DE  DE DANZAS"/>
        <s v=" PRESENTACIÓN DE ARTES PLASTICAS"/>
        <s v="_x000a_CABINA DE SONIDO ACTIVA"/>
        <s v="AGUA EN BOTELLA CON GAS"/>
        <s v="AGUA EN BOTELLA SIN GAS"/>
        <s v="ALQUILER AUDITORIO O SALON SENCILLO"/>
        <s v="AMBULANCIA EN SITIO FIJO"/>
        <s v="ANIMACIÓN BÁSICA"/>
        <s v="ANIMACIÓN GRANDE"/>
        <s v="BACKLINE"/>
        <s v="BAÑO PORTÁTIL BÁSICO"/>
        <s v="BAÑO PORTÁTIL CON LAVAMANOS"/>
        <s v="BAÑO PORTATIL PARA PERSONAS CON DISCAPACIDAD"/>
        <s v="BATUCADA O COMPARSA"/>
        <s v="BOLSA BIODEGRADABLE"/>
        <s v="BOLSA ECOLOGICA"/>
        <s v="BROCHA DELGADA"/>
        <s v="Caballete de Exposición"/>
        <s v="Caja plástica"/>
        <s v="CARPA 10x10"/>
        <s v="CARPA 12X12"/>
        <s v="CARPA 12X6"/>
        <s v="CARPA 2X2"/>
        <s v="CARPA CLOSET"/>
        <s v="CARPA TIPO STAND 3X3"/>
        <s v="CARPA TIPO STAND 4X4"/>
        <s v="CATERING"/>
        <s v="CERRAMIENTOS"/>
        <s v="DESAYUNO TIPO 1"/>
        <s v="DESAYUNO TIPO 2"/>
        <s v="DISEÑADOR(A) DE_x000a_MODAS"/>
        <s v="DJ Locales"/>
        <s v="DJ SET"/>
        <s v="ESENCIA FLORAR"/>
        <s v="ESTACIÓN DE CAFÉ (100 PERSONAS)"/>
        <s v="ESTACIÓN DE CAFÉ (500 PERSONAS)"/>
        <s v="GORRA INSTITUCIONAL"/>
        <s v="GRUPO ARTÍSTICO"/>
        <s v="GRUPO DE TEATRO "/>
        <s v="GRUPO MUSICAL"/>
        <s v="GRUPO MUSICAL DISTRITAL"/>
        <s v="GRUPO MUSICAL LOCAL"/>
        <s v="ILUMINACION"/>
        <s v="IMPRESION EN PAPEL FOTOGRAFICO"/>
        <s v="KIT ESTACION K-POP"/>
        <s v="Lona Costeña o Madreselva"/>
        <s v="MANILLAS DE CONTROL"/>
        <s v="MESAS"/>
        <s v="MICRÓFONO CON BASE "/>
        <s v="MICRÓFONO DE SOLAPA"/>
        <s v="MICRÓFONO INALÁMBRICO"/>
        <s v="MODEM "/>
        <s v="OBSEQUIOS"/>
        <s v="PANTALLA LED"/>
        <s v="Parasol"/>
        <s v="PLACA EN ACRÍLICO"/>
        <s v="PLACA EN MADERA"/>
        <s v="PLACA EN MADERA Y ALUMINIO"/>
        <s v="PLAN DE CONTINGENCIA_x000a_(Alta Complejidad)"/>
        <s v="PLAN DE CONTINGENCIA_x000a_(Baja Complejidad)"/>
        <s v="PLAN DE CONTINGENCIA_x000a_(Media Complejidad)"/>
        <s v="PLANTA ELÉCTRICA 120 KVA"/>
        <s v="PLANTA ELÉCTRICA 50 KVA"/>
        <s v="PLANTA ELÉCTRICA 75 KVA"/>
        <s v="POLIZA DE VIDA"/>
        <s v="PRESENTACION ARTISTICA K-POP"/>
        <s v="PRESENTACIÓN ARTÍSTICA TIPO CIRCO"/>
        <s v="PRESENTACION ARTISTICA URBANA"/>
        <s v="PRESENTACION CORO NAVIDEÑO"/>
        <s v="PRESENTACION DE AUDIOVISUALES"/>
        <s v="PRESENTACION DE TEATRO NAVIDEÑA"/>
        <s v="PRESENTACIÓN LITERARIA"/>
        <s v="PUNTO MEC (MÓDULO DE ESTABILIZACIÓN Y CLASIFICACIÓN)"/>
        <s v="REFRIGERIO TIPO 1"/>
        <s v="REFRIGERIO TIPO 2"/>
        <s v="SERVICIO DE MAQUILLAJE"/>
        <s v="SILLAS  SIN BRAZOS"/>
        <s v="SILLAS CON BRAZOS"/>
        <s v="SONIDO GRANDE"/>
        <s v="SONIDO MEDIANO"/>
        <s v="SONIDO PEQUEÑO"/>
        <s v="TARIMA MOVIL 3*3"/>
        <s v="TARIMA-CARPA 12x12"/>
        <s v="TARIMA-CARPA 12x6"/>
        <s v="TARIMA-CARPA 4x4"/>
        <s v="TARIMA-CARPA 8x8"/>
        <s v="TELEVISOR 32&quot;"/>
        <s v="TRAJES DE DANZA Y TEATRO"/>
        <s v="TROFEOS EN ACRÍLICO"/>
        <s v="TROFEOS EN COPA BISELADA"/>
        <s v="VALLAS TIPO CONCIERTO"/>
        <s v="VIDEO"/>
        <s v="BISTURÍ GRANDE"/>
        <s v="CARTILLAS"/>
        <s v="CARTULINA"/>
        <s v="CERTIFICADOS"/>
        <s v="CINTA TRANSPARENTE 2&quot;"/>
        <s v="CUADERNOS ECOLOGICOS"/>
        <s v="ESFEROS ECOLOGICOS"/>
        <s v="FICHAS BIBLIOGRÁFICAS"/>
        <s v="MARCADOR BORRABLE"/>
        <s v="MARCADOR PERMANENTE"/>
        <s v="MARCO EN MADERA"/>
        <s v="PAPEL KRAFT"/>
        <s v="PINCEL GRUESO"/>
        <s v="PLUMONES"/>
        <s v="POST-IT"/>
        <s v="TABLA CLIP"/>
        <s v="TIJERAS"/>
        <s v="VINILO"/>
        <s v="VINILO 100 ml"/>
        <s v="BUFANDA"/>
        <s v="ENTRADA CENTRO RECREACIONAL"/>
        <s v="PINTUCARITAS"/>
        <s v="EQUINOTERAPIA PARA PERSONAS EN CONDICIÓN DE DISCAPACIDAD"/>
        <s v="EQUINO-YOGA PARA CUIDADORES"/>
        <s v="APOYO LOGISTICO"/>
        <s v="APOYO LOGISTICO- JORNADA"/>
        <s v="ARTICULADOR LOCAL"/>
        <s v="Auxiliar Administrativo"/>
        <s v="AUXILIAR DE ENFERMERÍA"/>
        <s v="Coordinador 1"/>
        <s v="Coordinador 2"/>
        <s v="Coordinador 3"/>
        <s v="CUENTERO"/>
        <s v="DISEÑADOR GRAFICO  "/>
        <s v="FORMADOR- CAPACITACIÓN"/>
        <s v="GESTORES INDIGENAS LOCALES"/>
        <s v="HISTORIADOR"/>
        <s v="INTERPRETE DE SEÑAS"/>
        <s v="MAESTRO CEREMONIA"/>
        <s v="MESEROS"/>
        <s v="PANELISTAS"/>
        <s v="PERSONAL LOGÍSTICO"/>
        <s v="PRESENTADOR(A) O MAESTRA(O) DE CEREMONIAS"/>
        <s v="PROFESIONAL"/>
        <s v="Profesional Especializado"/>
        <s v="Profesional Universitario I"/>
        <s v="Profesional Universitario II"/>
        <s v="RELATOR INDIGENA LOCAL"/>
        <s v="SABEDOR AFRO"/>
        <s v="Sabedor tradicional"/>
        <s v="SABEDORES(AS) INDIGENAS LOCALES"/>
        <s v="TALLERISTA DE DEPORTES"/>
        <s v="TALLERISTA K-POP"/>
        <s v="TALLERISTA PSICOSOCIAL"/>
        <s v="TALLERISTA URBANO"/>
        <s v="Técnico o Tecnólogo"/>
        <s v="_x000a_CÁMARAS FIJAS EXTERIORES TIPO BULLET  _x000a_"/>
        <s v="_x000a_MONITOR 4K UHD_x000a_"/>
        <s v="_x000a_SISTEMA DE ALARMA COMUNITARIA_x000a_"/>
        <s v="_x000a_SISTEMA DE GRABACIÓN DIGITAL (DVR/NVR)_x000a_"/>
        <s v="Alarmas de pánico"/>
        <s v="Amplificador de perifoneo con cornetas"/>
        <s v="ANTENAS REPETIDORAS DE WIFI"/>
        <s v="AURICULARES"/>
        <s v="BAFLE"/>
        <s v="BASCULA GRAMERA ELECTRÓNICA"/>
        <s v="BATIDORA PEQUEÑA"/>
        <s v="CABINA DE SONIDO ACTIVA CON BASE Y MICROFONO"/>
        <s v="Cabina de sonido con micrófono"/>
        <s v="CABINAS ACTIVAS"/>
        <s v="CALENTADOR DE ACUMULACION A GAS"/>
        <s v="CALENTADOR DE AMBIENTE"/>
        <s v="Cámara 360"/>
        <s v="Cámara de fotografía 1"/>
        <s v="Cámara de fotografía 2"/>
        <s v="Cámara de video"/>
        <s v="Computador de mesa AIO"/>
        <s v="COMPUTADOR TODO EN UNO (AIO)"/>
        <s v="CONSOLA DIGITAL"/>
        <s v="Diadema"/>
        <s v="ESCANER"/>
        <s v="Estabilizador de imagen para celular"/>
        <s v="ESTABILIZADOR MOBILE"/>
        <s v="ESTUFA INDUSTRIAL 4 PUESTOS CON PLANCHA, FREIDORA Y HORNO"/>
        <s v="ETP: IMPRESORA LÁSER O LED"/>
        <s v="EXPRIMIDOR DE NARANJA"/>
        <s v="Grabadora de sonido"/>
        <s v="GUAYA DE SEGURIDAD PARA COMPUTADOR PORTÁTIL"/>
        <s v="HORNO MICROONDAS"/>
        <s v="IMPRESORA"/>
        <s v="Impresora multifuncional"/>
        <s v="INTERFACE DE AUDIO CON VARIOS CANALES"/>
        <s v="Kit de luces profesional"/>
        <s v="KIT DE MICROFONOS INALAMBRICOS"/>
        <s v="LAPTOP - COMPUTADOR PORTATIL 1"/>
        <s v="LAPTOP - COMPUTADOR PORTATIL 2"/>
        <s v="LAVADORA 20 LIBRAS"/>
        <s v="LICUADORA CASERA"/>
        <s v="MASTER (RCA) • 1 PHONES (3.5-mm stereo mini jack)"/>
        <s v="MICRÓFONO ALÁMBRICO"/>
        <s v="Micrófono de condensador"/>
        <s v="Micrófono dinámico para podcast"/>
        <s v="MICROFONO GUITARRAS  SHURE SM57"/>
        <s v="MICRÓFONO INÁLAMBRICO DIADEMA"/>
        <s v="MICRÓFONO RODE NT1"/>
        <s v="MINI -COMPONENTE"/>
        <s v="Mixer de sonido o consola"/>
        <s v="Mixer para podcast - streaming"/>
        <s v="PANTALLA TELÓN DE PROYECCIÓN ELÉCTRICO "/>
        <s v="PARLANTE PORTÁTIL CON MICRÓFONO INALÁMBRICO"/>
        <s v="PROCESADOR DE ALIMENTOS INDUSTRIAL"/>
        <s v="SHURE SM57"/>
        <s v="Silla ergonómica"/>
        <s v="Sistema de micrófono inalámbrico"/>
        <s v="Software especializado para para producción y edición audiovisual."/>
        <s v="STAND MOVIL"/>
        <s v="TABLERO INTERACTIVO 75&quot;"/>
        <s v="Tablet 1"/>
        <s v="Tablet 2"/>
        <s v="TARJETAS DE MEMORIA"/>
        <s v="TELEVISOR 50&quot;"/>
        <s v="TELON PARA VIDEO BEAM"/>
        <s v="TRIPO DE DE CABINA DE SONIDO DE ACTIVO "/>
        <s v="Trípode profesional"/>
        <s v="Video beam"/>
        <s v="VIDEOPROYECTOR_x000a_(VIDEO BEAM)"/>
        <s v="TRANSPORTE BUS EN LA CIUDAD DE BOGOTÁ"/>
        <s v="TRANSPORTE DE CARGA: CAMIONES (NPR)"/>
        <s v="TRANSPORTE EN  BOGOTÁ BUSETA PASAJEROS"/>
        <s v="TRANSPORTE EN  BOGOTÁ CAMIONETA"/>
        <s v="TRANSPORTE EN  CHIVA"/>
        <s v="TRANSPORTE EN MUNICIPIOS ALEDAÑOS DE BOGOTÁ"/>
      </sharedItems>
    </cacheField>
    <cacheField name="CODIGO_x000a_UNSPSC" numFmtId="0">
      <sharedItems containsMixedTypes="1" containsNumber="1" containsInteger="1" minValue="101715" maxValue="95131700" count="153">
        <n v="90101603"/>
        <n v="411115"/>
        <n v="24110000"/>
        <n v="21101612"/>
        <n v="14111601"/>
        <n v="40151500"/>
        <n v="20102105"/>
        <n v="27111537"/>
        <n v="31151508"/>
        <n v="60121238"/>
        <n v="10171500"/>
        <n v="211015"/>
        <n v="11121616"/>
        <n v="10210000"/>
        <n v="10171603"/>
        <n v="10171601"/>
        <n v="10171611"/>
        <n v="31162404"/>
        <n v="21102300"/>
        <n v="44121615"/>
        <n v="46181504"/>
        <n v="10171506"/>
        <n v="27112000"/>
        <n v="30103605"/>
        <n v="24101608"/>
        <n v="11162108"/>
        <n v="56101606"/>
        <n v="101715"/>
        <n v="111216"/>
        <n v="311620"/>
        <n v="27112029"/>
        <n v="10150000"/>
        <n v="51171606"/>
        <n v="41116105"/>
        <n v="10170000"/>
        <n v="27111515"/>
        <n v="20142904"/>
        <n v="31162405"/>
        <n v="11111501"/>
        <n v="10121800"/>
        <n v="10121801"/>
        <n v="42241500"/>
        <n v="51102700"/>
        <n v="40141742"/>
        <s v="42172000_x000a_"/>
        <n v="42172000"/>
        <n v="46181501"/>
        <n v="46181804"/>
        <n v="53131608"/>
        <n v="46182010"/>
        <n v="60131500"/>
        <n v="492215"/>
        <n v="49221500"/>
        <n v="49101700"/>
        <n v="53102700"/>
        <n v="56101508"/>
        <n v="49241500"/>
        <n v="49201507"/>
        <n v="46181600"/>
        <n v="60141200"/>
        <n v="42192104"/>
        <n v="49201511"/>
        <n v="56101702"/>
        <n v="49201512"/>
        <n v="24102001"/>
        <n v="24102004"/>
        <n v="46181500"/>
        <n v="56101532"/>
        <n v="23151500"/>
        <n v="56101519"/>
        <n v="30171700"/>
        <n v="31162313"/>
        <n v="31162800"/>
        <n v="27112700"/>
        <n v="24101507"/>
        <n v="46171610"/>
        <n v="31201502"/>
        <n v="40151600"/>
        <n v="47131604"/>
        <n v="27111909"/>
        <n v="26121600"/>
        <n v="39111610"/>
        <n v="24111501"/>
        <n v="27111605"/>
        <n v="47131611"/>
        <n v="39121635"/>
        <n v="80141600"/>
        <n v="86101600"/>
        <n v="60121008"/>
        <n v="82101500"/>
        <n v="53101800"/>
        <n v="82121700"/>
        <n v="86121800"/>
        <n v="82151700"/>
        <n v="45111500"/>
        <n v="90101600"/>
        <n v="80131502"/>
        <n v="25101700"/>
        <n v="82150000"/>
        <n v="93141701"/>
        <n v="24111500"/>
        <n v="31211904"/>
        <n v="48101906"/>
        <n v="95131700"/>
        <n v="30191617"/>
        <n v="51191900"/>
        <n v="53102516"/>
        <n v="52151700"/>
        <n v="52161520"/>
        <n v="52161500"/>
        <n v="53102505"/>
        <n v="26101400"/>
        <n v="82151600"/>
        <n v="80111600"/>
        <n v="91101800"/>
        <n v="80141900"/>
        <n v="43232100"/>
        <n v="44121600"/>
        <n v="42251500"/>
        <n v="85101600"/>
        <n v="45121500"/>
        <n v="32101514"/>
        <n v="43211507"/>
        <n v="43211701"/>
        <n v="52141500"/>
        <n v="45111800"/>
        <n v="52141800"/>
        <n v="43211500"/>
        <n v="25174402"/>
        <n v="43191600"/>
        <n v="43211700"/>
        <n v="83111600"/>
        <n v="39121700"/>
        <n v="48101500"/>
        <n v="43212100"/>
        <n v="52161502"/>
        <n v="52161548"/>
        <n v="52141501"/>
        <n v="45111807"/>
        <n v="39112500"/>
        <n v="32000000"/>
        <n v="45111815"/>
        <n v="52161551"/>
        <n v="45121506"/>
        <n v="56112100"/>
        <n v="82141500"/>
        <n v="43211900"/>
        <n v="43211509"/>
        <n v="45111616"/>
        <n v="45121600"/>
        <n v="52161560"/>
        <n v="25101900"/>
        <n v="24101500"/>
      </sharedItems>
    </cacheField>
    <cacheField name="DESCRIPCIÓN" numFmtId="0">
      <sharedItems longText="1"/>
    </cacheField>
    <cacheField name="UNIDAD DE MEDIDA" numFmtId="0">
      <sharedItems count="58">
        <s v="UN"/>
        <s v="Unidad"/>
        <s v="Paquete"/>
        <s v="Bulto 10 KG"/>
        <s v="Bulto 25 KG"/>
        <s v="Bulto 50 KG"/>
        <s v="Caja  x 5,000 unidades"/>
        <s v="Metro"/>
        <s v="M2"/>
        <s v="Rollo"/>
        <s v="Caja"/>
        <s v="Libra"/>
        <s v="Gramos"/>
        <s v="Paca 300 Litros"/>
        <s v="Bulto x 5 Kilos"/>
        <s v="Bulto x 25 Kilos"/>
        <s v="Bulto"/>
        <s v="Mes"/>
        <s v="JORNADA"/>
        <s v="Unidad "/>
        <s v="Galón"/>
        <s v="Par"/>
        <s v="Garrafa"/>
        <s v="Rollo "/>
        <s v=" Par "/>
        <s v="Set"/>
        <s v=" JUEGO "/>
        <s v="KIT"/>
        <s v="Kit de 8 unidades"/>
        <s v="Empaque por 6 Unidades"/>
        <s v="Juego"/>
        <s v="4 Unidades"/>
        <s v="Conjunto"/>
        <s v="Pares"/>
        <s v="Tarro"/>
        <s v="Caja  x 1,000 unidades"/>
        <s v="Cuñete"/>
        <s v="HORA"/>
        <s v="Millar"/>
        <s v="1 PERSONA"/>
        <s v="servicio"/>
        <s v="1 Hora"/>
        <s v="6 Horas"/>
        <s v="1 Jornada"/>
        <s v="1 Día"/>
        <s v="Grupo"/>
        <s v="Grupo x Hora"/>
        <s v="Evento"/>
        <s v=" 1 Día "/>
        <s v="Presentación"/>
        <s v=" Jornada "/>
        <s v="Caja x 10"/>
        <s v="Frasco"/>
        <s v="Sesión"/>
        <s v="JORNADA COMPLETA"/>
        <s v="SESION"/>
        <s v="Unidad  "/>
        <s v="Unidad /Global"/>
      </sharedItems>
    </cacheField>
    <cacheField name="PROYECTO" numFmtId="0">
      <sharedItems containsString="0" containsBlank="1" containsNumber="1" containsInteger="1" minValue="2635" maxValue="2795"/>
    </cacheField>
    <cacheField name="PROCESO CONTRTACIÓN" numFmtId="0">
      <sharedItems containsBlank="1" count="6">
        <s v="LP-002"/>
        <m/>
        <s v="LP-014"/>
        <s v="ADICIÓN CPS-730-2024"/>
        <s v="SAMC-004"/>
        <s v="FDLRUU-LP-001-2025"/>
      </sharedItems>
    </cacheField>
    <cacheField name="VALOR DE REFERENCIA" numFmtId="0">
      <sharedItems containsMixedTypes="1" containsNumber="1" minValue="410" maxValue="36278333" count="564">
        <n v="31050"/>
        <n v="40000"/>
        <n v="4333"/>
        <n v="200000"/>
        <n v="28117"/>
        <n v="12300"/>
        <n v="19167"/>
        <n v="20300"/>
        <n v="6000"/>
        <n v="47900"/>
        <n v="22900"/>
        <n v="24000"/>
        <n v="10057"/>
        <n v="2500"/>
        <n v="29400"/>
        <n v="20900"/>
        <n v="9900"/>
        <n v="23700"/>
        <n v="26900"/>
        <n v="25500"/>
        <n v="500000"/>
        <n v="59900"/>
        <n v="8500"/>
        <n v="34900"/>
        <n v="8900"/>
        <n v="70000"/>
        <n v="110000"/>
        <n v="210000"/>
        <n v="154000"/>
        <n v="166000"/>
        <n v="15900"/>
        <n v="380000"/>
        <n v="217900"/>
        <n v="2450"/>
        <n v="45000"/>
        <n v="18900"/>
        <n v="50000"/>
        <n v="180000"/>
        <n v="118000"/>
        <n v="211245"/>
        <n v="113116"/>
        <n v="225000"/>
        <n v="25000"/>
        <n v="20000"/>
        <n v="84000"/>
        <n v="390000"/>
        <n v="220000"/>
        <n v="93000"/>
        <n v="5100"/>
        <n v="5500"/>
        <n v="17900"/>
        <n v="80000"/>
        <n v="194500"/>
        <n v="165000"/>
        <n v="75000"/>
        <n v="1850"/>
        <n v="215000"/>
        <n v="250000"/>
        <n v="67000"/>
        <n v="125000"/>
        <n v="72000"/>
        <n v="240000"/>
        <n v="48000"/>
        <n v="81500"/>
        <n v="85500"/>
        <n v="405000"/>
        <n v="300000"/>
        <n v="124500"/>
        <n v="555000"/>
        <n v="7000"/>
        <n v="48900"/>
        <n v="112500"/>
        <n v="325000"/>
        <n v="99900"/>
        <n v="536900"/>
        <n v="16500"/>
        <s v=" $ 30.359 "/>
        <s v=" $ 11.409 "/>
        <s v=" $ 283.504 "/>
        <s v=" $ 189.028 "/>
        <s v=" $ 161.913 "/>
        <s v=" $ 155.779 "/>
        <s v=" $ 3.142.150 "/>
        <s v=" $ 33.446 "/>
        <s v=" $ 41.865 "/>
        <s v=" $ 130.890 "/>
        <s v=" $ 6.583.333 "/>
        <s v=" $ 47.601 "/>
        <s v=" $ 477.534 "/>
        <s v=" $ 3.480.333 "/>
        <s v=" $ 156.287 "/>
        <s v=" $ 498.164 "/>
        <s v=" $ 5.745.833 "/>
        <n v="489600"/>
        <n v="4410000"/>
        <n v="367006"/>
        <n v="93015"/>
        <n v="103748"/>
        <n v="322966"/>
        <n v="720559"/>
        <n v="171150"/>
        <n v="405900"/>
        <n v="144167"/>
        <n v="4104000"/>
        <n v="3920715"/>
        <n v="113500"/>
        <n v="2576650"/>
        <n v="374900"/>
        <n v="3645200"/>
        <n v="1095500"/>
        <n v="4320000"/>
        <n v="929650"/>
        <n v="920600"/>
        <n v="188261"/>
        <n v="204378"/>
        <n v="610000"/>
        <n v="879000"/>
        <n v="717360"/>
        <n v="133541"/>
        <n v="414147"/>
        <n v="395238"/>
        <n v="437593"/>
        <n v="4309200"/>
        <n v="237720"/>
        <n v="692797"/>
        <n v="759268"/>
        <n v="158095"/>
        <n v="443857"/>
        <n v="136703"/>
        <n v="217013"/>
        <n v="137563"/>
        <n v="42350"/>
        <n v="102942"/>
        <n v="114598"/>
        <n v="1991200"/>
        <n v="713613"/>
        <n v="2250850"/>
        <n v="5782590"/>
        <n v="2942700"/>
        <n v="3392900"/>
        <n v="3117800"/>
        <n v="3466260"/>
        <n v="2767600"/>
        <n v="393650"/>
        <n v="1644390"/>
        <n v="1650000"/>
        <n v="3437100"/>
        <n v="628200"/>
        <n v="58900"/>
        <n v="2415"/>
        <n v="125900"/>
        <n v="100000"/>
        <n v="114000"/>
        <n v="387900"/>
        <n v="3500"/>
        <n v="140000"/>
        <n v="42900"/>
        <n v="38250"/>
        <n v="14900"/>
        <n v="25900"/>
        <n v="62950"/>
        <n v="33900"/>
        <n v="132000"/>
        <n v="34500"/>
        <n v="12900"/>
        <n v="5169000"/>
        <n v="851650"/>
        <n v="62605"/>
        <n v="85000"/>
        <n v="69900"/>
        <n v="33000"/>
        <n v="2176"/>
        <n v="1340520"/>
        <n v="591250"/>
        <n v="15000"/>
        <n v="208625"/>
        <n v="2974000"/>
        <n v="1415015"/>
        <n v="859400"/>
        <n v="1899000"/>
        <n v="239900"/>
        <n v="842555"/>
        <n v="94000"/>
        <n v="525000"/>
        <n v="373450"/>
        <n v="123900"/>
        <n v="381000"/>
        <n v="1427150"/>
        <s v="$ 1.266.500"/>
        <n v="185000"/>
        <n v="259000"/>
        <n v="495000"/>
        <n v="294000"/>
        <n v="659000"/>
        <n v="637600"/>
        <n v="130000"/>
        <n v="160000"/>
        <n v="150000"/>
        <n v="145700"/>
        <n v="450000"/>
        <n v="137520"/>
        <n v="89900"/>
        <n v="103482"/>
        <n v="107716"/>
        <n v="121900"/>
        <n v="95900"/>
        <n v="102350"/>
        <n v="109990"/>
        <n v="109665"/>
        <n v="79719"/>
        <n v="161300"/>
        <n v="120000"/>
        <n v="55000"/>
        <n v="382600"/>
        <n v="367000"/>
        <n v="21600"/>
        <n v="39050"/>
        <n v="399000"/>
        <n v="494700"/>
        <n v="967500"/>
        <n v="502000"/>
        <n v="230985"/>
        <n v="410000"/>
        <n v="64400"/>
        <n v="200277"/>
        <n v="119990"/>
        <n v="599000"/>
        <n v="707000"/>
        <n v="30000"/>
        <n v="310000"/>
        <n v="203900"/>
        <n v="350000"/>
        <n v="88900"/>
        <n v="57000"/>
        <n v="95000"/>
        <n v="4755"/>
        <n v="39900"/>
        <n v="19900"/>
        <n v="14705"/>
        <n v="27800"/>
        <n v="195000"/>
        <n v="95820"/>
        <n v="1528900"/>
        <n v="178900"/>
        <n v="67850"/>
        <n v="400000"/>
        <n v="175000"/>
        <n v="19990"/>
        <n v="167000"/>
        <n v="45900"/>
        <n v="190000"/>
        <n v="49900"/>
        <n v="27500"/>
        <n v="26000"/>
        <n v="90000"/>
        <n v="36900"/>
        <n v="346249"/>
        <n v="65000"/>
        <n v="28900"/>
        <n v="230000"/>
        <n v="170000"/>
        <n v="135000"/>
        <n v="1099900"/>
        <n v="280000"/>
        <n v="8000"/>
        <n v="123000"/>
        <n v="78900"/>
        <n v="194100"/>
        <n v="315000"/>
        <n v="305000"/>
        <n v="10600"/>
        <n v="144900"/>
        <n v="17000"/>
        <n v="10000"/>
        <n v="3500000"/>
        <n v="78000"/>
        <n v="60000"/>
        <n v="89000"/>
        <n v="480000"/>
        <n v="700000"/>
        <n v="680000"/>
        <n v="35000"/>
        <n v="490000"/>
        <n v="420000"/>
        <n v="14500"/>
        <n v="54900"/>
        <n v="1349500"/>
        <n v="105000"/>
        <n v="97659"/>
        <n v="120983"/>
        <n v="115000"/>
        <n v="31250"/>
        <n v="171476"/>
        <n v="820000"/>
        <n v="40900"/>
        <n v="24967"/>
        <n v="750000"/>
        <n v="1250000"/>
        <n v="1000000"/>
        <n v="320000"/>
        <n v="559900"/>
        <n v="23550"/>
        <n v="13500"/>
        <n v="75900"/>
        <n v="1500000"/>
        <n v="77453"/>
        <n v="307000"/>
        <n v="2800000"/>
        <n v="2850000"/>
        <n v="3250000"/>
        <n v="2250000"/>
        <n v="1050000"/>
        <n v="900000"/>
        <n v="205000"/>
        <n v="6800000"/>
        <n v="21450"/>
        <n v="87900"/>
        <n v="26261"/>
        <n v="98850"/>
        <n v="30133"/>
        <n v="51299"/>
        <n v="28531"/>
        <n v="38900"/>
        <n v="85900.15"/>
        <n v="16708"/>
        <n v="6415"/>
        <n v="14447.789999999999"/>
        <n v="1840643"/>
        <n v="9504"/>
        <n v="8910"/>
        <n v="5000"/>
        <n v="39474.68"/>
        <n v="82971.606666666674"/>
        <n v="30621.476666666666"/>
        <n v="81634"/>
        <n v="66442"/>
        <n v="24126.899999999998"/>
        <n v="25100"/>
        <n v="95041"/>
        <n v="191635"/>
        <n v="204339"/>
        <n v="206715"/>
        <n v="209091"/>
        <n v="26824"/>
        <n v="5940"/>
        <n v="62000"/>
        <n v="9171"/>
        <n v="35641"/>
        <n v="64557.5"/>
        <n v="1915000"/>
        <n v="2615000"/>
        <n v="1215000"/>
        <n v="4800000"/>
        <n v="600000"/>
        <n v="800000"/>
        <n v="2000000"/>
        <n v="3600000"/>
        <n v="34841"/>
        <n v="29471"/>
        <n v="27475"/>
        <n v="64801"/>
        <n v="30511"/>
        <n v="13600"/>
        <n v="5918"/>
        <n v="28372.376666666667"/>
        <n v="52955"/>
        <n v="36668"/>
        <n v="31850"/>
        <n v="9500"/>
        <n v="131666.35999999999"/>
        <n v="58959"/>
        <n v="14756"/>
        <n v="6400"/>
        <n v="6572"/>
        <n v="410"/>
        <n v="18000"/>
        <n v="385000"/>
        <n v="12852"/>
        <n v="7999"/>
        <n v="2150"/>
        <n v="83300"/>
        <n v="160833"/>
        <n v="198700"/>
        <n v="274800"/>
        <n v="20833"/>
        <n v="1565000"/>
        <n v="2371350"/>
        <n v="2000"/>
        <n v="1050"/>
        <n v="356405"/>
        <n v="931735"/>
        <n v="7603307"/>
        <n v="17587605"/>
        <n v="2138430"/>
        <n v="610999"/>
        <n v="701133"/>
        <n v="539700"/>
        <n v="2950000"/>
        <n v="11469"/>
        <n v="21500"/>
        <n v="70964"/>
        <n v="22235150"/>
        <n v="3049375"/>
        <n v="1652300"/>
        <n v="299900"/>
        <n v="2500000"/>
        <n v="411666"/>
        <n v="567500"/>
        <n v="3506038"/>
        <n v="142562"/>
        <n v="22193"/>
        <n v="18684"/>
        <n v="4500000"/>
        <n v="3849174"/>
        <n v="18375.385000000002"/>
        <n v="936009"/>
        <n v="37738"/>
        <n v="3505889"/>
        <n v="1087800"/>
        <n v="2865000"/>
        <n v="2045000"/>
        <n v="1325000"/>
        <n v="28500"/>
        <n v="63500"/>
        <n v="899"/>
        <n v="16300"/>
        <n v="213843"/>
        <n v="130722"/>
        <n v="415979"/>
        <n v="146950"/>
        <n v="122300"/>
        <n v="2380000"/>
        <n v="199285"/>
        <n v="345000"/>
        <n v="113800"/>
        <n v="7129650"/>
        <n v="5326500"/>
        <n v="36278333"/>
        <n v="4300000"/>
        <n v="1756400"/>
        <n v="2021000"/>
        <n v="4272160"/>
        <n v="4860525"/>
        <n v="17263"/>
        <n v="19590"/>
        <n v="6200"/>
        <n v="6800"/>
        <n v="9782140"/>
        <n v="4350000"/>
        <n v="3816000"/>
        <n v="2615300"/>
        <n v="17865000"/>
        <n v="4158058"/>
        <n v="2325000"/>
        <n v="5280000"/>
        <n v="1175133"/>
        <n v="169352"/>
        <n v="178203"/>
        <n v="36548"/>
        <n v="173450"/>
        <n v="5830"/>
        <n v="16567"/>
        <n v="5150"/>
        <n v="7933"/>
        <n v="3402"/>
        <n v="31650"/>
        <n v="4834"/>
        <n v="4265"/>
        <n v="25883"/>
        <n v="27000"/>
        <n v="51335"/>
        <n v="2628"/>
        <n v="8836"/>
        <n v="2153"/>
        <n v="5699"/>
        <n v="3594"/>
        <n v="1157"/>
        <n v="48340"/>
        <n v="2078"/>
        <n v="34800"/>
        <n v="122333"/>
        <n v="198500"/>
        <n v="1716666"/>
        <n v="132333"/>
        <n v="2700000"/>
        <n v="7550000"/>
        <n v="2566116"/>
        <n v="2780000"/>
        <n v="118800"/>
        <n v="3000000"/>
        <n v="580000"/>
        <n v="1115000"/>
        <n v="403667"/>
        <n v="726300"/>
        <n v="132500"/>
        <n v="730600"/>
        <n v="5216667"/>
        <n v="7600000"/>
        <n v="5000000"/>
        <n v="7000000"/>
        <n v="6000000"/>
        <n v="286000"/>
        <n v="159999"/>
        <n v="3526000"/>
        <n v="550000"/>
        <n v="1820000"/>
        <n v="699900"/>
        <n v="260000"/>
        <n v="189950"/>
        <n v="458646"/>
        <n v="176648"/>
        <n v="818131"/>
        <n v="1389940"/>
        <n v="699000"/>
        <n v="595000"/>
        <n v="2137500"/>
        <n v="6206400"/>
        <n v="12489900"/>
        <n v="4199600"/>
        <n v="4632634"/>
        <n v="4503158"/>
        <n v="12750850"/>
        <n v="43400"/>
        <n v="1800000"/>
        <n v="817675"/>
        <n v="751747"/>
        <n v="7500000"/>
        <n v="2031509"/>
        <n v="422376"/>
        <n v="29070"/>
        <n v="289900"/>
        <n v="2477183"/>
        <n v="965967"/>
        <n v="894060"/>
        <n v="1822967"/>
        <n v="455075"/>
        <n v="3865667"/>
        <n v="5647140"/>
        <n v="2399000"/>
        <n v="566297"/>
        <n v="678062"/>
        <n v="2320233"/>
        <n v="840000"/>
        <n v="3434636"/>
        <n v="650000"/>
        <n v="615467"/>
        <n v="692300"/>
        <n v="735895"/>
        <n v="213755"/>
        <n v="18000000"/>
        <n v="2541745"/>
        <n v="1017730"/>
        <n v="21567"/>
        <n v="460114"/>
        <n v="107650"/>
        <n v="536610"/>
        <n v="2838998"/>
        <n v="2855822"/>
        <n v="878956"/>
        <n v="637208"/>
        <n v="854515"/>
        <n v="287980"/>
        <n v="1326000"/>
        <n v="156630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92">
  <r>
    <n v="1"/>
    <x v="0"/>
    <x v="0"/>
    <x v="0"/>
    <x v="0"/>
    <s v="Almuerzos: (PROTEINA CARNE CERDO Y/O RES Y/O POLLO) BANDEJA + SOPA + JUGO + POSTRE (ALIMENTO PROTEICO 120 GRS, ALIMENTO CEREAL 40 GR EN CRUDO Ò 100 GR COCIDO, TUBERCULO 110 GR, VERDURA FRIA, CRUDA O CALIENTE 100 GR, LEGUMINOSAS 80GR, SOPA Ò CREMA 250 CC, JUGO CON FRUTA DE COSECHA 250 CC, POSTRE DE 30 A 50 GR"/>
    <x v="0"/>
    <n v="2786"/>
    <x v="0"/>
    <x v="0"/>
  </r>
  <r>
    <n v="2"/>
    <x v="0"/>
    <x v="0"/>
    <x v="1"/>
    <x v="0"/>
    <s v="Alimentación: • Entrada: Sopa 250 ml o 16 onzas de fruta de cosecha. Cantidad: 100 gramos._x000a_• Plato fuerte: Proteína de origen animal 100% (Carnes vacuna, cerdo, pollo ó pescado) Cantidad: 250 gramos, Cereal (Arroz) Cantidad: 125 gramos (4) Ensalada de verduras o fruta. Cantidad: 100 gramos, papa – yuca- plátano. Cantidad: 100 gramos _x000a_• Bebida: Jugo de fruta natural en botella 16 onzas. _x000a__x000a_Todo debe ser empacado en envase biodegradable. _x000a__x000a_El costo del almuerzo incluye servilletas y cubiertos, Entrega en sitio y Menú a acordar en comité técnico."/>
    <x v="0"/>
    <m/>
    <x v="1"/>
    <x v="1"/>
  </r>
  <r>
    <n v="3"/>
    <x v="0"/>
    <x v="0"/>
    <x v="2"/>
    <x v="0"/>
    <s v="Botella de  agua de 600 cc de una marca reconocida en el mercado"/>
    <x v="0"/>
    <n v="2795"/>
    <x v="2"/>
    <x v="2"/>
  </r>
  <r>
    <n v="4"/>
    <x v="0"/>
    <x v="0"/>
    <x v="3"/>
    <x v="0"/>
    <s v="CENA tipo Buffet: debe contener 2 carnes de 130gr c/u, 1 porcion de arroz, 1 porcion de ensalada, 1 acompañamiento, 1 postre y bebida, el costo incluye menaje, asistentes para servir tipo buffet, transporte y entrega "/>
    <x v="0"/>
    <n v="2786"/>
    <x v="0"/>
    <x v="3"/>
  </r>
  <r>
    <n v="5"/>
    <x v="0"/>
    <x v="0"/>
    <x v="4"/>
    <x v="0"/>
    <s v=" un (1) desayuno que incluya proteina, carbohidratos y grasas- bebida caliente, bebida fria y porcion de fruta. "/>
    <x v="0"/>
    <n v="2786"/>
    <x v="0"/>
    <x v="4"/>
  </r>
  <r>
    <n v="6"/>
    <x v="0"/>
    <x v="0"/>
    <x v="5"/>
    <x v="0"/>
    <s v="Paquete de galletas artesanales de 7 unidades de minímo 300 grm, con decoración adecuada al evento"/>
    <x v="0"/>
    <m/>
    <x v="1"/>
    <x v="5"/>
  </r>
  <r>
    <n v="7"/>
    <x v="0"/>
    <x v="0"/>
    <x v="6"/>
    <x v="0"/>
    <s v="refrigerio compuesto de Un sándwich tipo baguete de jamón, queso, lechuga y salsas de 250 gr; y/o, Un sándwich tipo baguete de pollo, lechuga y salsas de 250 gr y/o perro caliente de mínimo 14 cm, -1 brownie mínimo  80gr, 1 Jugo: Mínimo 200 ml de contenido (envase tetra pack y/o botella plástica desechable) que contenga 14% de fruta, 4,5% de calorías, sin conservantes ni sabores artificiales 4 una porción de fruta de mínimo 120 gr (manzana, pera, banano, mango, pitaya, granadilla) . El refrigerio debe estar en empaque individual en bandeja elaborada en cartón 100 %reciclable y biodegradable, debe ser balanceado y responder a la normatividad vigente en lo que corresponde a las características organolépticas de conservación. Este debe incluir la transporte y entrega en el sitio de las reuniones"/>
    <x v="0"/>
    <n v="2786"/>
    <x v="0"/>
    <x v="6"/>
  </r>
  <r>
    <n v="8"/>
    <x v="0"/>
    <x v="0"/>
    <x v="7"/>
    <x v="0"/>
    <s v="Refrigerios para las sesiones constan de: Un sándwich tipo baguete de jamón, queso, lechuga y salsas de 250 gr; y/o, 1 pasabocas hojaldrado, croissant, pastel relleno con proteína animal mínimo 150 gr, 2 mini brownie 45gr 3. Jugo: Mínimo 200 ml de contenido (envase tetra pack y/o botella plástica desechable) que contenga 14% de fruta, 4,5% de calorías, sin conservantes ni sabores artificiales 4 una porción de fruta de mínimo 150 gr (manzana, pera, banano, mango, pitaya, granadilla) . El refrigerio debe estar en empaque individual en bandeja elaborada en cartón 100 %reciclable y biodegradable, debe ser balanceado y responder a la normatividad vigente en lo que corresponde a las características organolépticas de conservación. Este debe incluir la transporte y entrega en el sitio de las reuniones"/>
    <x v="0"/>
    <n v="2635"/>
    <x v="3"/>
    <x v="7"/>
  </r>
  <r>
    <n v="9"/>
    <x v="0"/>
    <x v="0"/>
    <x v="8"/>
    <x v="0"/>
    <s v="Hidratación: botella de agua sin gas de  600ml, bocadillo veleño y fruta en cosecha"/>
    <x v="0"/>
    <n v="2786"/>
    <x v="0"/>
    <x v="8"/>
  </r>
  <r>
    <n v="10"/>
    <x v="1"/>
    <x v="0"/>
    <x v="9"/>
    <x v="1"/>
    <s v="Tipo electrónica material base acero inoxidable material platón acero inoxidable capacidad 1000 grs a 5000 grs con sensibilidad de 1 grs a 2 grs de medición. La bascula, deberá estar construida en materiales resistentes, antioxidantes y que no afecten por efectos vibratorios la precisión del equipo."/>
    <x v="1"/>
    <m/>
    <x v="1"/>
    <x v="9"/>
  </r>
  <r>
    <n v="11"/>
    <x v="1"/>
    <x v="0"/>
    <x v="10"/>
    <x v="2"/>
    <s v="Amigable con el medio ambiente sin perder sus cualidades de resistencia y durabilidad. Polietileno 100% reciclado. Resistente a los golpes y deformaciones. Manija metálica recubierta con elastómero para mayor comodidad, usos: Para cargue y transporte de concreto, escombros, arena y cualquier material para la construcción en general, Capacidad 12 litros."/>
    <x v="1"/>
    <m/>
    <x v="1"/>
    <x v="10"/>
  </r>
  <r>
    <n v="12"/>
    <x v="1"/>
    <x v="0"/>
    <x v="11"/>
    <x v="3"/>
    <s v="Bandeja de germinación x 200 alveolos"/>
    <x v="1"/>
    <m/>
    <x v="1"/>
    <x v="11"/>
  </r>
  <r>
    <n v="13"/>
    <x v="1"/>
    <x v="0"/>
    <x v="12"/>
    <x v="0"/>
    <s v="Bolsas ecológicas en cambrel con agarraderas. Estas deben tener una medida de 50cm de alto x 60cm de ancho. Debe contar con estampados alusivos al proceso de separación en la fuente, logos de la Alcaldía Mayor de Bogotá y de la Alcaldía Local de Rafael Uribe Uribe, los cuales deben estar en policromía."/>
    <x v="0"/>
    <n v="2635"/>
    <x v="3"/>
    <x v="12"/>
  </r>
  <r>
    <n v="14"/>
    <x v="1"/>
    <x v="0"/>
    <x v="13"/>
    <x v="4"/>
    <s v="Bolsita de papel kraft x 25 gr x 100"/>
    <x v="2"/>
    <m/>
    <x v="1"/>
    <x v="13"/>
  </r>
  <r>
    <n v="15"/>
    <x v="1"/>
    <x v="0"/>
    <x v="14"/>
    <x v="5"/>
    <s v="Fumigadora Manual 2 Litros Atomizador Multiusos Rociador"/>
    <x v="1"/>
    <m/>
    <x v="1"/>
    <x v="14"/>
  </r>
  <r>
    <n v="16"/>
    <x v="1"/>
    <x v="0"/>
    <x v="15"/>
    <x v="6"/>
    <s v="Broca Para Concreto 1/4 pulgada"/>
    <x v="1"/>
    <m/>
    <x v="1"/>
    <x v="15"/>
  </r>
  <r>
    <n v="17"/>
    <x v="1"/>
    <x v="0"/>
    <x v="16"/>
    <x v="7"/>
    <s v="Broca madera 1/4 pulgada"/>
    <x v="1"/>
    <m/>
    <x v="1"/>
    <x v="16"/>
  </r>
  <r>
    <n v="18"/>
    <x v="1"/>
    <x v="0"/>
    <x v="17"/>
    <x v="8"/>
    <s v="Cabuya Cosechera Verde Ref. 12 X 1 X 750m"/>
    <x v="1"/>
    <m/>
    <x v="1"/>
    <x v="17"/>
  </r>
  <r>
    <n v="19"/>
    <x v="1"/>
    <x v="0"/>
    <x v="18"/>
    <x v="9"/>
    <s v="Balde Plástico para Pintura Capacidad 5 Galones"/>
    <x v="1"/>
    <m/>
    <x v="1"/>
    <x v="18"/>
  </r>
  <r>
    <n v="20"/>
    <x v="1"/>
    <x v="0"/>
    <x v="19"/>
    <x v="10"/>
    <s v="Cascarilla de arroz cruda como sustrato"/>
    <x v="3"/>
    <m/>
    <x v="1"/>
    <x v="19"/>
  </r>
  <r>
    <n v="21"/>
    <x v="1"/>
    <x v="0"/>
    <x v="20"/>
    <x v="11"/>
    <s v="Vermicompostera con pie de cria de 52 Lts 70 cm x 34 cm x 30 cm"/>
    <x v="1"/>
    <m/>
    <x v="1"/>
    <x v="20"/>
  </r>
  <r>
    <n v="22"/>
    <x v="1"/>
    <x v="0"/>
    <x v="21"/>
    <x v="12"/>
    <s v="Durmiente x 1x10 X3200"/>
    <x v="1"/>
    <m/>
    <x v="1"/>
    <x v="21"/>
  </r>
  <r>
    <n v="23"/>
    <x v="1"/>
    <x v="0"/>
    <x v="22"/>
    <x v="13"/>
    <s v="ASPARAGUS  DENSIFLORUS_x000a_Especie vegetal: ASPARAGUS  DENSIFLORUS:_x000a__x000a_Debe tener una altura máxima de 50 centímetros, teniendo en cuenta que la parte abonada corresponde a 20 a 35 centímetros de altura y el restante, es la plántula sobresaliente y con tierra abonada._x000a__x000a_No se necesita riego, encalado, ni hidro retenedor"/>
    <x v="1"/>
    <m/>
    <x v="1"/>
    <x v="22"/>
  </r>
  <r>
    <n v="24"/>
    <x v="1"/>
    <x v="0"/>
    <x v="22"/>
    <x v="13"/>
    <s v="Especie vegetal: CASCO DE BUEY, PATA DE VACA_x000a__x000a_Debe tener una altura máxima de 50 centímetros, teniendo en cuenta que la parte abonada corresponde a 20 a 35 centímetros de altura y el restante, es la plántula sobresaliente y con tierra abonada._x000a__x000a_No se necesita riego, encalado, ni hidro retenedor"/>
    <x v="1"/>
    <m/>
    <x v="1"/>
    <x v="23"/>
  </r>
  <r>
    <n v="25"/>
    <x v="1"/>
    <x v="0"/>
    <x v="22"/>
    <x v="13"/>
    <s v="Especie vegetal: Begonia semperflorens_x000a_Debe tener una altura máxima de 50 centímetros, teniendo en cuenta que la parte abonada corresponde a 20 a 35 centímetros de altura y el restante, es la plántula sobresaliente y con tierra abonada._x000a__x000a_No se necesita riego, encalado, ni hidro retenedor"/>
    <x v="1"/>
    <m/>
    <x v="1"/>
    <x v="24"/>
  </r>
  <r>
    <n v="26"/>
    <x v="1"/>
    <x v="0"/>
    <x v="22"/>
    <x v="13"/>
    <s v="Especie vegetal: Begonia x tuberhybrida_x000a__x000a__x000a_Debe tener una altura máxima de 50 centímetros, teniendo en cuenta que la parte abonada corresponde a 20 a 35 centímetros de altura y el restante, es la plántula sobresaliente y con tierra abonada._x000a__x000a_No se necesita riego, encalado, ni hidro retenedor"/>
    <x v="1"/>
    <m/>
    <x v="1"/>
    <x v="25"/>
  </r>
  <r>
    <n v="27"/>
    <x v="1"/>
    <x v="0"/>
    <x v="22"/>
    <x v="13"/>
    <s v="Especie vegetal: Bromelia: atractiva para ser sembrado como elemento terrestre o como epifita en lo alto y adherido a los troncos de los árboles._x000a__x000a_Debe tener una altura máxima de 50 centímetros, teniendo en cuenta que la parte abonada corresponde a 20 a 35 centímetros de altura y el restante, es la plántula sobresaliente y con tierra abonada._x000a__x000a_No se necesita riego, encalado, ni hidro retenedor"/>
    <x v="1"/>
    <m/>
    <x v="1"/>
    <x v="26"/>
  </r>
  <r>
    <n v="28"/>
    <x v="1"/>
    <x v="0"/>
    <x v="22"/>
    <x v="13"/>
    <s v="Especie vegetal: JAZMÍN LAVANDA O DE OLOR_x000a__x000a_Debe tener una altura máxima de 50 centímetros, teniendo en cuenta que la parte abonada corresponde a 20 a 35 centímetros de altura y el restante, es la plántula sobresaliente y con tierra abonada._x000a__x000a_No se necesita riego, encalado, ni hidro retenedor"/>
    <x v="1"/>
    <m/>
    <x v="1"/>
    <x v="25"/>
  </r>
  <r>
    <n v="29"/>
    <x v="1"/>
    <x v="0"/>
    <x v="23"/>
    <x v="14"/>
    <s v="Fertilizante hidrosoluble  fuente de Nitrógeno de fuente uréica y Fósforo. Nitrogeno 17%, Fósforo 44%"/>
    <x v="4"/>
    <m/>
    <x v="1"/>
    <x v="27"/>
  </r>
  <r>
    <n v="30"/>
    <x v="1"/>
    <x v="0"/>
    <x v="24"/>
    <x v="15"/>
    <s v="Fertilizante nitrogenado con el 46 % de Nitrógeno de amplio uso."/>
    <x v="5"/>
    <m/>
    <x v="1"/>
    <x v="28"/>
  </r>
  <r>
    <n v="31"/>
    <x v="1"/>
    <x v="0"/>
    <x v="25"/>
    <x v="16"/>
    <s v="Fertilizante soluble mezcla NPK y elementos menores para aplicación al suelo._x000a__x000a_15% Nitrogeno, 30% Fósforo, 15% Potasio. Con elementos menores como Azufre, Magnesio, Boro, Zinc"/>
    <x v="4"/>
    <m/>
    <x v="1"/>
    <x v="29"/>
  </r>
  <r>
    <n v="32"/>
    <x v="1"/>
    <x v="0"/>
    <x v="26"/>
    <x v="17"/>
    <s v="Grapa en acabado Galvanizdo con un puente interior de 10,3 mm y un laminado de 0,50 x 1,25 mm._x000a_Para  Grapadora Referencia P6C-8"/>
    <x v="6"/>
    <m/>
    <x v="1"/>
    <x v="30"/>
  </r>
  <r>
    <n v="33"/>
    <x v="1"/>
    <x v="0"/>
    <x v="27"/>
    <x v="18"/>
    <s v="Esta grapadora p6 c8 es la capacitada para instalaciones de invernaderos viene reforzada para tal fin._x000a_Grapadora tipo pinza de manejo manual cuya función principal es el sellamiento de plástico o tela, son mayormente usadas en campos de floricultura e invernaderos. Cuenta con un casco endurecido de acero para mayor seguridad, con un sistema de rodamientos que le permite una compresión más fácil y con un cargador rápido."/>
    <x v="1"/>
    <m/>
    <x v="1"/>
    <x v="31"/>
  </r>
  <r>
    <n v="34"/>
    <x v="1"/>
    <x v="0"/>
    <x v="28"/>
    <x v="19"/>
    <s v="GRAPADORA CLAVADORA TAPICERÍA 2 EN 1 "/>
    <x v="1"/>
    <m/>
    <x v="1"/>
    <x v="32"/>
  </r>
  <r>
    <n v="35"/>
    <x v="1"/>
    <x v="0"/>
    <x v="29"/>
    <x v="20"/>
    <s v="Guante fabricado en Poliéster recubierto en Nitrilo liso"/>
    <x v="1"/>
    <m/>
    <x v="1"/>
    <x v="30"/>
  </r>
  <r>
    <n v="36"/>
    <x v="1"/>
    <x v="0"/>
    <x v="30"/>
    <x v="18"/>
    <s v="Está constituida principalmente por capas de cordones de alambre enrollados helicoidalmente alrededor de un centro denominado alma, cuya función es soportar el resto de los alambres del cordón."/>
    <x v="7"/>
    <m/>
    <x v="1"/>
    <x v="33"/>
  </r>
  <r>
    <n v="37"/>
    <x v="1"/>
    <x v="0"/>
    <x v="31"/>
    <x v="21"/>
    <s v="Humus de lombriz granulado."/>
    <x v="5"/>
    <m/>
    <x v="1"/>
    <x v="34"/>
  </r>
  <r>
    <n v="38"/>
    <x v="1"/>
    <x v="0"/>
    <x v="32"/>
    <x v="22"/>
    <s v="Mango en polietileno de agarre suave._x000a_Cabezales de acero al carbono, duradero, no se oxida ni se rompe fácilmente._x000a_Ideal para una variedad de tareas, incluyendo cavar, deshierbar, aflojar el suelo, airear, trasplantar, etc._x000a__x000a_Kit por 3 elementos: Pala, Palín y Rastrillo_x000a_Base en pintura electroestática para mayor durabilidad."/>
    <x v="1"/>
    <m/>
    <x v="1"/>
    <x v="35"/>
  </r>
  <r>
    <n v="39"/>
    <x v="1"/>
    <x v="0"/>
    <x v="33"/>
    <x v="23"/>
    <s v="Liston Bastidor 5x3 cm 2.5 Mts. Cedro Blanco"/>
    <x v="1"/>
    <m/>
    <x v="1"/>
    <x v="36"/>
  </r>
  <r>
    <n v="40"/>
    <x v="1"/>
    <x v="0"/>
    <x v="34"/>
    <x v="24"/>
    <s v="MALACATE GARRUCHA SEÑORITA PARA 2TON: • Cable de 1.5 mts A 1,10 mts, • Doble trinquete"/>
    <x v="1"/>
    <m/>
    <x v="1"/>
    <x v="37"/>
  </r>
  <r>
    <n v="41"/>
    <x v="1"/>
    <x v="0"/>
    <x v="35"/>
    <x v="25"/>
    <s v="Malla para gallinero Malla de alambre galvanizado tejido con aberturas  hexagonales enlazada en triple torsión, fortalecida con remates laterales. 1.50 m x 36 m. Hueco 1 ¼&quot; Alambre Galvanizado"/>
    <x v="1"/>
    <m/>
    <x v="1"/>
    <x v="38"/>
  </r>
  <r>
    <n v="42"/>
    <x v="1"/>
    <x v="1"/>
    <x v="36"/>
    <x v="0"/>
    <s v="MANTENIMIENTO DE ARBOLADO ADULTO POR INDIVIDUO ARBOREO EL CUAL INCLUYE •_x0009_Plateo_x000a_•_x0009_Podas_x000a_•_x0009_Riego_x000a_•_x0009_Fertilización (debe realizarse con componentes organicos y de tipo edáfica)_x000a_•_x0009_Adición de sustrato_x000a_•_x0009_Adición de cobertura_x000a_•_x0009_Re-tutorado_x000a_•_x0009_Replantes _x000a_•_x0009_Manejo de desechos_x000a_•_x0009_Actualización SIGAU_x000a_•_x0009_Socialización y articulación con la comunidad"/>
    <x v="0"/>
    <n v="2635"/>
    <x v="3"/>
    <x v="39"/>
  </r>
  <r>
    <n v="43"/>
    <x v="1"/>
    <x v="1"/>
    <x v="37"/>
    <x v="0"/>
    <s v="El operador deberá realizar 3 ciclos de mantenimiento integrales cada 45 días contemplando por m2 las siguientes actividades: _x000a__x000a_1. Diagnóstico jurídico y uso del suelo de las zonas de intervención en mantenimiento_x000a_2. Diagnostico técnico de las zonas intervención en mantenimiento _x000a_3. Elaboración de cronograma y plan de trabajo de intervención de mantenimientos detallando las actividades y los ciclos a realizar que garanticen el buen estado y preservación del material vegetal_x000a_4.Realizar el mantenimiento de las zonas de intervención el cual debe contener como mínimo las siguientes acciones:_x000a_• Rebordeo_x000a_• Mantenimiento integral del suelo_x000a_• Aireación del suelo_x000a_• Manejo fitosanitario _x000a_• Deshierbe_x000a_• Poda sanitaria de formación_x000a_• Riego 20Lts/m2 aproximadamente por ciclo_x000a_• Adición de sustrato de manera continua dependiendo del diagnóstico en campo inicial realizado en cada área ajardinada y de las perdidas obtenidas por cambios de clima._x000a_• Fertilización edáfica y foliar_x000a_• Replante para que el área ajardinada de manera continua_x000a_• Manejo de residuos vegetales de manera continua_x000a_• Aislamiento de zonas mantenidas (cuando aplique)_x000a_• Señalización de zonas mantenidas con mensajes alusivos al cuidado y mantenimiento de las zonas _x000a_5. Georreferenciación: se debe contemplar la georreferenciación en campo de todas las actividades mantenimiento y manejo integral."/>
    <x v="8"/>
    <n v="2635"/>
    <x v="4"/>
    <x v="40"/>
  </r>
  <r>
    <n v="44"/>
    <x v="1"/>
    <x v="0"/>
    <x v="38"/>
    <x v="26"/>
    <s v="Matera en Concreto: Medidas: 80 cm Largo x 35 cm Ancho x 35 cm Alto, Acabado: Liso con borde, Estructura con malla semiacelerada, Impermeabilizada en su interior con Sika y con recubrimiento para unificación de color, Adecuadas para interior y exterior."/>
    <x v="1"/>
    <m/>
    <x v="1"/>
    <x v="41"/>
  </r>
  <r>
    <n v="45"/>
    <x v="1"/>
    <x v="0"/>
    <x v="39"/>
    <x v="26"/>
    <s v="Jardinera en barro de 36 cm x 36 cm x 36 cm"/>
    <x v="1"/>
    <m/>
    <x v="1"/>
    <x v="1"/>
  </r>
  <r>
    <n v="46"/>
    <x v="1"/>
    <x v="0"/>
    <x v="40"/>
    <x v="26"/>
    <s v="Matera plástica para uso en balcones o en pequeños espacios Dimensiones: 59 cm de larga, 13 cm de alta, 20 cm de ancha."/>
    <x v="1"/>
    <m/>
    <x v="1"/>
    <x v="42"/>
  </r>
  <r>
    <n v="47"/>
    <x v="1"/>
    <x v="0"/>
    <x v="41"/>
    <x v="26"/>
    <s v="Matera redonda Plástica # 30 - ( Boca 28,1 cm, Base 22,6 cm, Profundidad 25 cm,  Volumen 12 litros aproximadamente)"/>
    <x v="1"/>
    <m/>
    <x v="1"/>
    <x v="43"/>
  </r>
  <r>
    <n v="48"/>
    <x v="1"/>
    <x v="0"/>
    <x v="41"/>
    <x v="26"/>
    <s v="Matera redonda Plástica # 35 - (Boca 34,5  cm, Base 26,5 cm, Profundidad 29,5 cm,  Volumen 22 litros  aproximadamente)"/>
    <x v="1"/>
    <m/>
    <x v="1"/>
    <x v="42"/>
  </r>
  <r>
    <n v="49"/>
    <x v="1"/>
    <x v="0"/>
    <x v="42"/>
    <x v="26"/>
    <s v="Matera en plástico, dimensiones: ancho 35 cm; alto 15 cm; largo 35 cm, Cada matera con capacidad de 4 plantas."/>
    <x v="1"/>
    <m/>
    <x v="1"/>
    <x v="36"/>
  </r>
  <r>
    <n v="50"/>
    <x v="1"/>
    <x v="0"/>
    <x v="43"/>
    <x v="27"/>
    <s v="Micorrizas bulto de 50 kg"/>
    <x v="1"/>
    <m/>
    <x v="1"/>
    <x v="44"/>
  </r>
  <r>
    <n v="51"/>
    <x v="1"/>
    <x v="0"/>
    <x v="44"/>
    <x v="28"/>
    <s v="Palo de madera rolliza x 5 m"/>
    <x v="1"/>
    <m/>
    <x v="1"/>
    <x v="1"/>
  </r>
  <r>
    <n v="52"/>
    <x v="1"/>
    <x v="0"/>
    <x v="45"/>
    <x v="18"/>
    <s v="Plástico negro calibre 6 milímetros de 2 metros de ancho por 20 metros de largo"/>
    <x v="1"/>
    <m/>
    <x v="1"/>
    <x v="45"/>
  </r>
  <r>
    <n v="53"/>
    <x v="1"/>
    <x v="0"/>
    <x v="46"/>
    <x v="18"/>
    <s v="PLÁSTICO PARA INVERNADERO AGROCLEAR: Lámina de plástico coextruida estabilizada con Hals y antioxidante. Contiene inhibidores UV que le brindan una alta resistencia a la degradación causada por la radiación solar._x000a_10 Metros * 4 metros - Calibre 6."/>
    <x v="9"/>
    <m/>
    <x v="1"/>
    <x v="46"/>
  </r>
  <r>
    <n v="54"/>
    <x v="1"/>
    <x v="0"/>
    <x v="47"/>
    <x v="18"/>
    <s v="Polisombra negra al 80% 4 mts x 11"/>
    <x v="9"/>
    <m/>
    <x v="1"/>
    <x v="47"/>
  </r>
  <r>
    <n v="55"/>
    <x v="1"/>
    <x v="0"/>
    <x v="48"/>
    <x v="29"/>
    <s v="Puntilla de 2,5&quot;"/>
    <x v="10"/>
    <m/>
    <x v="1"/>
    <x v="48"/>
  </r>
  <r>
    <n v="56"/>
    <x v="1"/>
    <x v="0"/>
    <x v="48"/>
    <x v="29"/>
    <s v="Puntilla de 3,5&quot;"/>
    <x v="10"/>
    <m/>
    <x v="1"/>
    <x v="49"/>
  </r>
  <r>
    <n v="57"/>
    <x v="1"/>
    <x v="0"/>
    <x v="49"/>
    <x v="30"/>
    <s v="Regadera Plástica de 1,75 Lts Dimensiones: 7,5x33x24,5cm"/>
    <x v="1"/>
    <m/>
    <x v="1"/>
    <x v="50"/>
  </r>
  <r>
    <n v="58"/>
    <x v="1"/>
    <x v="0"/>
    <x v="50"/>
    <x v="28"/>
    <s v="Repiza de 4 metros de largo x 8 cm de ancho x 4 cm grueso"/>
    <x v="1"/>
    <m/>
    <x v="1"/>
    <x v="51"/>
  </r>
  <r>
    <n v="59"/>
    <x v="1"/>
    <x v="0"/>
    <x v="51"/>
    <x v="31"/>
    <s v="Semillas de ají jalapeño"/>
    <x v="11"/>
    <m/>
    <x v="1"/>
    <x v="52"/>
  </r>
  <r>
    <n v="60"/>
    <x v="1"/>
    <x v="0"/>
    <x v="52"/>
    <x v="31"/>
    <s v="Semillas de albahaca"/>
    <x v="12"/>
    <m/>
    <x v="1"/>
    <x v="8"/>
  </r>
  <r>
    <n v="61"/>
    <x v="1"/>
    <x v="0"/>
    <x v="53"/>
    <x v="31"/>
    <s v="Semillas de apio"/>
    <x v="11"/>
    <m/>
    <x v="1"/>
    <x v="53"/>
  </r>
  <r>
    <n v="62"/>
    <x v="1"/>
    <x v="0"/>
    <x v="54"/>
    <x v="31"/>
    <s v="Semillas de brócoli"/>
    <x v="11"/>
    <m/>
    <x v="1"/>
    <x v="54"/>
  </r>
  <r>
    <n v="63"/>
    <x v="1"/>
    <x v="0"/>
    <x v="55"/>
    <x v="31"/>
    <s v="Semillas de caléndula"/>
    <x v="12"/>
    <m/>
    <x v="1"/>
    <x v="8"/>
  </r>
  <r>
    <n v="64"/>
    <x v="1"/>
    <x v="0"/>
    <x v="56"/>
    <x v="31"/>
    <s v="Cebolla Larga Tokyo Long White"/>
    <x v="12"/>
    <m/>
    <x v="1"/>
    <x v="55"/>
  </r>
  <r>
    <n v="65"/>
    <x v="1"/>
    <x v="0"/>
    <x v="57"/>
    <x v="31"/>
    <s v="Semillas de cebollín"/>
    <x v="12"/>
    <m/>
    <x v="1"/>
    <x v="8"/>
  </r>
  <r>
    <n v="66"/>
    <x v="1"/>
    <x v="0"/>
    <x v="58"/>
    <x v="31"/>
    <s v="Cilantro Patimorado"/>
    <x v="11"/>
    <m/>
    <x v="1"/>
    <x v="11"/>
  </r>
  <r>
    <n v="67"/>
    <x v="1"/>
    <x v="0"/>
    <x v="59"/>
    <x v="31"/>
    <s v="Semillas de coliflor"/>
    <x v="11"/>
    <m/>
    <x v="1"/>
    <x v="56"/>
  </r>
  <r>
    <n v="68"/>
    <x v="1"/>
    <x v="0"/>
    <x v="60"/>
    <x v="31"/>
    <s v="Acelga Pencas Blancas"/>
    <x v="11"/>
    <m/>
    <x v="1"/>
    <x v="54"/>
  </r>
  <r>
    <n v="69"/>
    <x v="1"/>
    <x v="0"/>
    <x v="61"/>
    <x v="31"/>
    <s v="Cebolla Grano Early"/>
    <x v="11"/>
    <m/>
    <x v="1"/>
    <x v="57"/>
  </r>
  <r>
    <n v="70"/>
    <x v="1"/>
    <x v="0"/>
    <x v="62"/>
    <x v="31"/>
    <s v="Espinaca Visión Mejorada"/>
    <x v="11"/>
    <m/>
    <x v="1"/>
    <x v="54"/>
  </r>
  <r>
    <n v="71"/>
    <x v="1"/>
    <x v="0"/>
    <x v="63"/>
    <x v="31"/>
    <s v="Lechuga White Boston"/>
    <x v="11"/>
    <m/>
    <x v="1"/>
    <x v="28"/>
  </r>
  <r>
    <n v="72"/>
    <x v="1"/>
    <x v="0"/>
    <x v="64"/>
    <x v="31"/>
    <s v="Semillas de Hierba buena"/>
    <x v="12"/>
    <m/>
    <x v="1"/>
    <x v="8"/>
  </r>
  <r>
    <n v="73"/>
    <x v="1"/>
    <x v="0"/>
    <x v="65"/>
    <x v="31"/>
    <s v="Lechuga Paris Island Romana"/>
    <x v="12"/>
    <m/>
    <x v="1"/>
    <x v="58"/>
  </r>
  <r>
    <n v="74"/>
    <x v="1"/>
    <x v="0"/>
    <x v="66"/>
    <x v="31"/>
    <s v="Semillas de lulo"/>
    <x v="11"/>
    <m/>
    <x v="1"/>
    <x v="51"/>
  </r>
  <r>
    <n v="75"/>
    <x v="1"/>
    <x v="0"/>
    <x v="67"/>
    <x v="31"/>
    <s v="Semillas de manzanilla"/>
    <x v="12"/>
    <m/>
    <x v="1"/>
    <x v="8"/>
  </r>
  <r>
    <n v="76"/>
    <x v="1"/>
    <x v="0"/>
    <x v="68"/>
    <x v="31"/>
    <s v="Semillas de mejorana"/>
    <x v="12"/>
    <m/>
    <x v="1"/>
    <x v="8"/>
  </r>
  <r>
    <n v="77"/>
    <x v="1"/>
    <x v="0"/>
    <x v="69"/>
    <x v="31"/>
    <s v="Semillas de menta"/>
    <x v="12"/>
    <m/>
    <x v="1"/>
    <x v="8"/>
  </r>
  <r>
    <n v="78"/>
    <x v="1"/>
    <x v="0"/>
    <x v="70"/>
    <x v="31"/>
    <s v="Semillas de orégano"/>
    <x v="12"/>
    <m/>
    <x v="1"/>
    <x v="8"/>
  </r>
  <r>
    <n v="79"/>
    <x v="1"/>
    <x v="0"/>
    <x v="71"/>
    <x v="31"/>
    <s v="Semillas de pepino"/>
    <x v="11"/>
    <m/>
    <x v="1"/>
    <x v="59"/>
  </r>
  <r>
    <n v="80"/>
    <x v="1"/>
    <x v="0"/>
    <x v="72"/>
    <x v="31"/>
    <s v="Perejil Crespo"/>
    <x v="11"/>
    <m/>
    <x v="1"/>
    <x v="60"/>
  </r>
  <r>
    <n v="81"/>
    <x v="1"/>
    <x v="0"/>
    <x v="73"/>
    <x v="31"/>
    <s v="Pimentón Linus Premium"/>
    <x v="11"/>
    <m/>
    <x v="1"/>
    <x v="61"/>
  </r>
  <r>
    <n v="82"/>
    <x v="1"/>
    <x v="0"/>
    <x v="74"/>
    <x v="31"/>
    <s v="Semillas de rábano"/>
    <x v="11"/>
    <m/>
    <x v="1"/>
    <x v="62"/>
  </r>
  <r>
    <n v="83"/>
    <x v="1"/>
    <x v="0"/>
    <x v="75"/>
    <x v="31"/>
    <s v="Semillas de remolacha"/>
    <x v="11"/>
    <m/>
    <x v="1"/>
    <x v="63"/>
  </r>
  <r>
    <n v="84"/>
    <x v="1"/>
    <x v="0"/>
    <x v="76"/>
    <x v="31"/>
    <s v="Semillas de repollo"/>
    <x v="11"/>
    <m/>
    <x v="1"/>
    <x v="64"/>
  </r>
  <r>
    <n v="85"/>
    <x v="1"/>
    <x v="0"/>
    <x v="77"/>
    <x v="31"/>
    <s v="Semillas de romero"/>
    <x v="12"/>
    <m/>
    <x v="1"/>
    <x v="8"/>
  </r>
  <r>
    <n v="86"/>
    <x v="1"/>
    <x v="0"/>
    <x v="78"/>
    <x v="31"/>
    <s v="Rúcula o Rugula Cultivada"/>
    <x v="11"/>
    <m/>
    <x v="1"/>
    <x v="28"/>
  </r>
  <r>
    <n v="87"/>
    <x v="1"/>
    <x v="0"/>
    <x v="79"/>
    <x v="31"/>
    <s v="Tomate Chonto Loreto"/>
    <x v="11"/>
    <m/>
    <x v="1"/>
    <x v="65"/>
  </r>
  <r>
    <n v="88"/>
    <x v="1"/>
    <x v="0"/>
    <x v="79"/>
    <x v="31"/>
    <s v="Tomate Cherry"/>
    <x v="11"/>
    <m/>
    <x v="1"/>
    <x v="66"/>
  </r>
  <r>
    <n v="89"/>
    <x v="1"/>
    <x v="0"/>
    <x v="80"/>
    <x v="31"/>
    <s v="Semillas de tomate de arbol"/>
    <x v="11"/>
    <m/>
    <x v="1"/>
    <x v="37"/>
  </r>
  <r>
    <n v="90"/>
    <x v="1"/>
    <x v="0"/>
    <x v="81"/>
    <x v="31"/>
    <s v="Tomillo Winter"/>
    <x v="12"/>
    <m/>
    <x v="1"/>
    <x v="8"/>
  </r>
  <r>
    <n v="91"/>
    <x v="1"/>
    <x v="0"/>
    <x v="82"/>
    <x v="31"/>
    <s v="Toronjil"/>
    <x v="12"/>
    <m/>
    <x v="1"/>
    <x v="8"/>
  </r>
  <r>
    <n v="92"/>
    <x v="1"/>
    <x v="0"/>
    <x v="83"/>
    <x v="31"/>
    <s v="Zanahoria Royal Chantenay"/>
    <x v="11"/>
    <m/>
    <x v="1"/>
    <x v="67"/>
  </r>
  <r>
    <n v="93"/>
    <x v="1"/>
    <x v="0"/>
    <x v="84"/>
    <x v="31"/>
    <s v="Semillas de Zucchini Amarillo"/>
    <x v="11"/>
    <m/>
    <x v="1"/>
    <x v="68"/>
  </r>
  <r>
    <n v="94"/>
    <x v="1"/>
    <x v="0"/>
    <x v="85"/>
    <x v="31"/>
    <s v="Semillas de arveja"/>
    <x v="11"/>
    <m/>
    <x v="1"/>
    <x v="69"/>
  </r>
  <r>
    <n v="95"/>
    <x v="1"/>
    <x v="0"/>
    <x v="86"/>
    <x v="0"/>
    <s v="SET ECOLOGICO: contiene 1 caneca de doble compartimiento de 50L, con separador para manejar los contenidos clasificados, aros internos para sujetar cada bolsa, con sistema push,  para residuos aprovechables y no aprovechables (bolsa blanca y bolsa negra) y una caneca de 10 L de pedal  para residuos orgánicos (bolsa verde), las dos canecas deben estar debidamente marcados de acuerdo a la resolución 2184 de 2019 y un 1 paquete de bolsas biodegradable color verde x 10 unidades, 1 paquete de bolsas biodegradable color blanco x 10 unidades y 1 paquete de bolsas biodegradable color negro x 10 unidades."/>
    <x v="0"/>
    <n v="2635"/>
    <x v="3"/>
    <x v="46"/>
  </r>
  <r>
    <n v="96"/>
    <x v="1"/>
    <x v="0"/>
    <x v="87"/>
    <x v="26"/>
    <s v="Jardinera Plástica en Polipropileno (PP) 100% reciclable + Soporte metálico de pared o balcón, Dimensiones: 59 cm de larga, 13 cm de alta, 20 cm de ancha."/>
    <x v="1"/>
    <m/>
    <x v="1"/>
    <x v="70"/>
  </r>
  <r>
    <n v="97"/>
    <x v="1"/>
    <x v="0"/>
    <x v="88"/>
    <x v="32"/>
    <s v="Sulfato de Magnesio heptahidratado soluble en agua."/>
    <x v="4"/>
    <m/>
    <x v="1"/>
    <x v="54"/>
  </r>
  <r>
    <n v="98"/>
    <x v="1"/>
    <x v="0"/>
    <x v="89"/>
    <x v="33"/>
    <s v="Fuente de Potasio en forma de sulfato extraído directamente de mina en presentación de cristales"/>
    <x v="4"/>
    <m/>
    <x v="1"/>
    <x v="71"/>
  </r>
  <r>
    <n v="99"/>
    <x v="1"/>
    <x v="0"/>
    <x v="90"/>
    <x v="34"/>
    <s v="Turba rubia con nivel medio de fertilizantes agregados, pH corregido y granulometría fina."/>
    <x v="13"/>
    <m/>
    <x v="1"/>
    <x v="72"/>
  </r>
  <r>
    <n v="100"/>
    <x v="1"/>
    <x v="0"/>
    <x v="91"/>
    <x v="35"/>
    <s v="TALADRO PERCUTOR PROFESIONAL DE 1/2&quot;"/>
    <x v="1"/>
    <m/>
    <x v="1"/>
    <x v="73"/>
  </r>
  <r>
    <n v="101"/>
    <x v="1"/>
    <x v="0"/>
    <x v="92"/>
    <x v="36"/>
    <s v="Tanque para agua de 1000 lts"/>
    <x v="1"/>
    <m/>
    <x v="1"/>
    <x v="74"/>
  </r>
  <r>
    <n v="102"/>
    <x v="1"/>
    <x v="0"/>
    <x v="93"/>
    <x v="37"/>
    <s v="Tensor para guaya calibre 12 milímetros o 1/2 pulgada,  Fabricado en acero galvanizado, que le da mejor resistencia a la interperie y la corrosión"/>
    <x v="1"/>
    <m/>
    <x v="1"/>
    <x v="18"/>
  </r>
  <r>
    <n v="103"/>
    <x v="1"/>
    <x v="0"/>
    <x v="94"/>
    <x v="38"/>
    <s v="Tierra abonada x bulto de 5 kilos. Incluye Transporte"/>
    <x v="14"/>
    <m/>
    <x v="1"/>
    <x v="75"/>
  </r>
  <r>
    <n v="104"/>
    <x v="1"/>
    <x v="0"/>
    <x v="95"/>
    <x v="38"/>
    <s v="Viaje de tierra negra para vivero Bulto x 25 Kilos"/>
    <x v="15"/>
    <m/>
    <x v="1"/>
    <x v="43"/>
  </r>
  <r>
    <n v="105"/>
    <x v="2"/>
    <x v="0"/>
    <x v="96"/>
    <x v="0"/>
    <s v="Descripción:_x000a_&quot;Microchip Hitag- S256- Estándar ISO 11784/85 FDX-B, Frecuencia 132.2 kHz, Período de validez:_x000a_toda la vida, tipo de recubrimiento del microchip: Parylene, Temperatura de funcionamiento -10°C hasta 45°C, certificado del comité Internacional de Registro de Animales (ICAR), tipo de esterilización Gas EO, material del aplicador: Polipropileno, dimensiones del microchip: Longitud: 8.0 a 12.0 mm +- 0.6mm, temperatura de almacenamiento -20°C hasta 50°C&quot; _x000a__x000a_Incluye: _x000a_Insumos requeridos para durante el procedimiento de implantación. _x000a__x000a_Diligenciamiento de documentación en formato físico, digital y /o Software establecido por el Instituto Distrital de Protección y Bienestar Animal"/>
    <x v="0"/>
    <n v="2757"/>
    <x v="5"/>
    <x v="76"/>
  </r>
  <r>
    <n v="106"/>
    <x v="2"/>
    <x v="0"/>
    <x v="97"/>
    <x v="0"/>
    <s v="Kit de recolección de excretas que constará de:_x000a__x000a_•1 dispensador de bolsas para recolección de excretas, elaborado en material plástico_x000a_•3 rollos de bolsas para recolección de excretas"/>
    <x v="0"/>
    <n v="2757"/>
    <x v="5"/>
    <x v="77"/>
  </r>
  <r>
    <n v="107"/>
    <x v="2"/>
    <x v="0"/>
    <x v="98"/>
    <x v="39"/>
    <s v="Alimento para perros adultos: Harina de Carne y/o Harina de Pollo y/o Huevo Deshidratado; Gluten de Maíz; Soya Extruída y/o Torta de Soya y/o Torta de Ajonjolí; Maíz; Subproductos de Galletería; Grasa Vegetal y/o Grasa Animal; Fosfato Tricálcico; Carbonato de Calcio; Cloruro de Sodio; Cloruro de Colina; Lisina HCL y/o DL Metionina y/o Treonina; Cobre Proteinato y/o Sulfato de Cobre; Óxido de Magnesio; Sulfato y/o Carbonato Ferroso; Sulfato de Manganeso; Zinc Proteinato; Cromo Orgánico; Selenio Orgánico; EDDI; Vitamina A; D3; E; K; Vitamina B1; B2; B6; B12; Ácido Pantoténico; Niacina; Ácido Fólico; Biotina; Prebiótico; BHT y/o Etoxiquina; Condroitin Sulfato; Glucosamina. COMPOSICIÓN NUTRICIONAL_x000a_PROTEINA   MIN:   18.0%;_x000a_GRASA MIN.   7.0%_x000a_FIBRA MAX.   4,1%_x000a_CENIZA    MAX.   10%_x000a_HUMEDAD    MAX. 10.0%_x000a_FÓSFORO MIN: 0.8%_x000a_CALCIO MIN: 0,65%_x000a_Presentación por 17 kg."/>
    <x v="16"/>
    <n v="2757"/>
    <x v="5"/>
    <x v="78"/>
  </r>
  <r>
    <n v="108"/>
    <x v="2"/>
    <x v="0"/>
    <x v="98"/>
    <x v="39"/>
    <s v="Alimento para perros cachorros: Harina de Carne y/o Harina de Pollo y/o Huevo Deshidratado; Gluten de Maíz; Soya Extruída y/o_x000a_Torta de Soya y/o Torta de Ajonjolí; Maíz; Subproductos de Galletería; Grasa Vegetal y/o Grasa_x000a_Animal; Fosfato Tricálcico; Carbonato de Calcio; Cloruro de Sodio; Cloruro de Colina; Lisina HCL y/o_x000a_DL Metionina y/o Treonina; Cobre Proteinato y/o Sulfato de Cobre; Óxido de Magnesio; Sulfato y/o_x000a_Carbonato Ferroso; Sulfato de Manganeso; Zinc Proteinato; Cromo Orgánico; Selenio Orgánico;_x000a_EDDI; Vitamina A; D3; E; K; Vitamina B1; B2; B6; B12; Ácido Pantoténico; Niacina; Ácido Fólico;_x000a_Biotina; Prebiótico; BHT y/o Etoxiquina. COMPOSICIÓN NUTRICIONAL_x000a_PROTEINA   MIN:   27.0%;_x000a_GRASA  MIN.   10.0%_x000a_FIBRA MAX.   4%_x000a_CENIZA    MAX.   10,0%_x000a_HUMEDAD    MAX. 10.0%_x000a_Presentación por 17 kg."/>
    <x v="16"/>
    <n v="2757"/>
    <x v="5"/>
    <x v="79"/>
  </r>
  <r>
    <n v="109"/>
    <x v="2"/>
    <x v="0"/>
    <x v="99"/>
    <x v="39"/>
    <s v="Alimento para gatos adultos: Gluten de Maíz y/o Torta de Soya, Plasma, Harina de Vísceras de Pollo, y/o Harina de Carne, Harina de Pescado y/o Aceite de Soya, y/o lecitina de Soya, Fosfato Tricálcico, y/o Fosfato Monodicálcico, y/o Fosfato Bicálcico, y/o Ácido Fosfórico, Taurina, cloruro de Sodio, Bicarbonato de Sodio, Óxido de Zinc, y/o Zinc quelato de Metionina, Sulfato de Cobre y/o Cobre quelato de Metionina, Óxido de Magnesio, Sulfato Ferroso y/o Carbonato de Hierro, Selenio de Sodio y/o Selenio Orgánico, como levadura de Selenio, Sulfato de Manganeso, y/o Manganeso quelato de Metionina, EDDI, Vitaminas A, D3, E, K, B1, B2, B6, B12, Ácido Pantoténico, Niacina, Ácido Fólico, Biotina, Cloruro de Colina, Colorantes, Tartrazina, Azul Indigo, Carmín COMPOSICIÓN NUTRICIONAL_x000a_PROTEINA   MIN:   30.0%;_x000a_GRASA  MIN.   8.0%_x000a_FIBRA MAX.   5%_x000a_CENIZA    MAX.   10,0%_x000a_HUMEDAD    MAX. 12.0%_x000a_Presentación por 17 kg."/>
    <x v="16"/>
    <n v="2757"/>
    <x v="5"/>
    <x v="80"/>
  </r>
  <r>
    <n v="110"/>
    <x v="2"/>
    <x v="0"/>
    <x v="99"/>
    <x v="40"/>
    <s v="Concentrado para Gatos cachorros con Sabor a Pollo. Harina de vísceras de pollo fosfato dicalcico Sales de ácido, propinico, Tiamina , Arroz lignicelulosa, Taurina, Piridoxina Maíz, Sal, bisulfato de sodio, Antioxidates Aceite de pollo, aluminosilicaots, Vitaminas, Humedad, Mogolla de trigo, mananoliglosacaridos, Ácido folico, Niacina, Digerido enzimático myco curb líquido Biotina BHT, ideal para el control de las bolas de pelo, enriquecido con variedad de aminoácidos para aportar mayor energía, este alimento para gatos garantizará la acidez del PH urinario. Análisis Garantizado: Proteína mínimo 31.0% - Grasa mínimo 10.0% - Fibra cruda máximo 4.0% - Humedad Máximo 12.0% - Calcio mínimo 1.0% - Fósforo mínimo 0.80% - Taurina mínimo 0.10%._x000a_Presentación por 17 kg."/>
    <x v="16"/>
    <n v="2757"/>
    <x v="5"/>
    <x v="81"/>
  </r>
  <r>
    <n v="111"/>
    <x v="2"/>
    <x v="1"/>
    <x v="100"/>
    <x v="0"/>
    <s v="Apoyo técnico-administrativo: Técnico en áreas administrativas, con núcleo básico del conocimiento en administración, preferiblemente residente de la localidad.  con 2 años de experiencia como auxiliar, asistente o gestión administrativos, contable y financiera o de proyectos"/>
    <x v="17"/>
    <n v="2757"/>
    <x v="5"/>
    <x v="82"/>
  </r>
  <r>
    <n v="112"/>
    <x v="2"/>
    <x v="0"/>
    <x v="101"/>
    <x v="0"/>
    <s v="Bozal tipo cesta para perro de raza mediana"/>
    <x v="0"/>
    <n v="2757"/>
    <x v="5"/>
    <x v="83"/>
  </r>
  <r>
    <n v="113"/>
    <x v="2"/>
    <x v="0"/>
    <x v="102"/>
    <x v="0"/>
    <s v="Bozal tipo cesta para perro de raza grande"/>
    <x v="0"/>
    <n v="2757"/>
    <x v="5"/>
    <x v="84"/>
  </r>
  <r>
    <n v="114"/>
    <x v="2"/>
    <x v="1"/>
    <x v="103"/>
    <x v="0"/>
    <s v="Valoración, Caracterización y Atención Medica Básica veterinaria para animales de compañía (Medicamentos esenciales tales como desparasitante interno de amplio espectro de acuerdo con el peso del animal a atender, anti-pulgas y vacunación canina para Distemper, Tos de las perreras, Parvovirosis, Leptospira, Polivalente ( Distemper, Adenovirus, Parvovirus, Hepatitis, Parainfluenza), puppy,así como vacunación felina para Rinotraqueeítis Viral Felina, Panleucopenia Felina y Calicivirus Felino (Triple felina) y Leucemia Felina).  Incluye personal médico, medicamento, materiales y/o insumos, diligenciamiento de documentacion, logistica y transporte"/>
    <x v="0"/>
    <n v="2757"/>
    <x v="5"/>
    <x v="85"/>
  </r>
  <r>
    <n v="115"/>
    <x v="2"/>
    <x v="1"/>
    <x v="104"/>
    <x v="0"/>
    <s v="Profesional en medicina veterinaria y/o zootecnia con postgrado en salud animal, salud publica veterinaria, Sanidad animal y/o especialización en el NBC de la administración._x000a__x000a_Coordinador de mínimo tres (3) años en proyectos cuyo objeto esté relacionado con salud y protección animal, experiencia en contratación pública. Experiencia en medicina interna de caninos y felinos, consulta externa, atención de urgencias veterinarias, conocimiento en imagenología, ecografía, laboratorio clínico y anestesiología), salud pública y/o atención de animales víctimas de maltrato y/o en condición de calle, con Entidades Públicas y/o privadas debidamente certificada."/>
    <x v="17"/>
    <n v="2757"/>
    <x v="5"/>
    <x v="86"/>
  </r>
  <r>
    <n v="116"/>
    <x v="2"/>
    <x v="0"/>
    <x v="105"/>
    <x v="0"/>
    <s v="Correa para perro de 1.5 metros en nailon"/>
    <x v="0"/>
    <n v="2757"/>
    <x v="5"/>
    <x v="87"/>
  </r>
  <r>
    <n v="117"/>
    <x v="2"/>
    <x v="0"/>
    <x v="106"/>
    <x v="0"/>
    <s v="Desinfectante y antiséptico para caninos y felinos por 1 litro  solución antiséptica y desinfectante biodegradable a base de clorhexidina digluconato en un vehículo acuoso, lo que permite un uso seguro, pues no irrita, incluso al ser utilizado en mucosas o heridas abiertas._x000a_COMPOSICIÓN:_x000a_Cada 100 mL de solución antiséptica contienen:_x000a_Clorhexidina digluconato 0,5g: La clorhexidina es un agente antimicrobiano perteneciente al grupo de las biguanidas"/>
    <x v="0"/>
    <n v="2757"/>
    <x v="5"/>
    <x v="88"/>
  </r>
  <r>
    <n v="118"/>
    <x v="2"/>
    <x v="1"/>
    <x v="107"/>
    <x v="0"/>
    <s v="Diseñador gráfico o publicista, con una dedicación del 50% (media jornada), quien se encargará de recibir las fotografías de los animales disponibles para el proceso de adopción, elaborando con dicho insumo, las fichas biográficas que se difundirán en diferentes espacios digitales. para toma de fotografías y diseño de piezas gráficas"/>
    <x v="17"/>
    <n v="2757"/>
    <x v="5"/>
    <x v="89"/>
  </r>
  <r>
    <n v="119"/>
    <x v="2"/>
    <x v="1"/>
    <x v="108"/>
    <x v="0"/>
    <s v="Procedimiento de esterilización y castración para caninos y felinos residentes de la Localidad. Cirugía de Ovario histerectomía latero lateral para hembras caninas y felinas y/o orquiectomía para machos. Incluye medico veterinario, Información a ciudadanos, riesgos pro y posquirúrgicos, Unidad Móvil Veterinaria, Consulta General, procedimiento quirúrgico, Materiales quirúrgicos, medicamentos, procesos de difusión. Incluye personal médico, medicamento, materiales y/o insumos, diligenciamiento de documentacion, logistica y transporte"/>
    <x v="0"/>
    <n v="2757"/>
    <x v="5"/>
    <x v="90"/>
  </r>
  <r>
    <n v="120"/>
    <x v="2"/>
    <x v="1"/>
    <x v="109"/>
    <x v="0"/>
    <s v="Jornada lúdigo-pedagógica al aire libre, dirigida a proteccionistas, rescatistas, cuidadores(as) de animales, pertenecientes a la red local de protección y bienestar animal. 1 jornada de 1 hora-30minutos  para 20 personas por jornada incluyendo los pasos a seguir para realizar el reporte de este tipo de casos a las autoridades competentes. _x000a_•Legislación vigente en materia de protección y bienestar animal._x000a_•Importancia del manejo adecuado de excretas en espacio público_x000a_•Comportamiento de los animales de compañía, de acuerdo con el entorno que rodea a dicho ser._x000a_•Aspectos importantes para tener en cuenta para promover una adecuada nutrición a los animales de compañía._x000a_•Aspectos importantes, a nivel de higiene animal y salubridad ambiental, asociados a la tenencia de animales de compañía._x000a_•Recomendaciones para el manejo de caninos clasificados como Perros Potencialmente Peligrosos._x000a_•Entre otros."/>
    <x v="18"/>
    <n v="2757"/>
    <x v="5"/>
    <x v="91"/>
  </r>
  <r>
    <n v="121"/>
    <x v="2"/>
    <x v="1"/>
    <x v="110"/>
    <x v="0"/>
    <s v="PROFESIONAL VETERINARIO-PEDAGÓGICO: Profesional en medicina veterinaria y/o Zootecnica, con experiencia en docencia._x000a__x000a_Experiencia profesional general mínima de dos (2) años._x000a__x000a_Experiencia especifica en estrategias pedagógicas y temas animalistas mínimo en un (1) proyecto cuyo objetivo se relacione con la protección y el bienestar animal."/>
    <x v="17"/>
    <n v="2757"/>
    <x v="5"/>
    <x v="92"/>
  </r>
  <r>
    <n v="122"/>
    <x v="3"/>
    <x v="0"/>
    <x v="111"/>
    <x v="41"/>
    <s v=" En diferentes tamaños, dependiendo la prescripción del usuario. Con forro impermeable y transpirable a su vez, desenfundable y lavable. Incluye transporte, entrenamiento, entrega, instalación e impuestos (si aplica)"/>
    <x v="19"/>
    <m/>
    <x v="1"/>
    <x v="93"/>
  </r>
  <r>
    <n v="123"/>
    <x v="3"/>
    <x v="0"/>
    <x v="112"/>
    <x v="41"/>
    <s v="74cm de altura 47 cm. Incluye transporte, entrenamiento, entrega, instalación e impuestos (si aplica)"/>
    <x v="19"/>
    <m/>
    <x v="1"/>
    <x v="94"/>
  </r>
  <r>
    <n v="124"/>
    <x v="3"/>
    <x v="0"/>
    <x v="113"/>
    <x v="41"/>
    <s v="Ayuda óptica, barra magnificadora portátil, tamaño mediano con aumento de 5X (De acuerdo a la necesidad del usuario), para lectura. Incluye transporte, entrenamiento, entrega, instalación e impuestos (si aplica)"/>
    <x v="19"/>
    <m/>
    <x v="1"/>
    <x v="95"/>
  </r>
  <r>
    <n v="125"/>
    <x v="3"/>
    <x v="0"/>
    <x v="114"/>
    <x v="41"/>
    <s v="Barras de sujeción (para baño, ducha, etc.).  Barras de sujeción(para baño, ducha, etc.). Fabricadas en acero inoxidable adheridas por medio de soldadura a soportes en platina de hierro de una pulgada para fijar a superficies por medio de tornillos, debe incluir  instalación. Incluye transporte, entrenamiento, entrega, instalación e impuestos (si aplica)"/>
    <x v="19"/>
    <m/>
    <x v="1"/>
    <x v="96"/>
  </r>
  <r>
    <n v="126"/>
    <x v="3"/>
    <x v="0"/>
    <x v="115"/>
    <x v="41"/>
    <s v="Barras de sujeción para otros ambientes en casa. Fabricadas en acero cold rolled de una pulgada 1/4 en calibre medio de soldadura a soportes en platina de hierro de una pulgada para fijar a superficies por medio de tornillos, debe incluir instalación. (Valor por centímetro de barra). Incluye transporte, entrenamiento, entrega, instalación e impuestos (si aplica)"/>
    <x v="19"/>
    <m/>
    <x v="1"/>
    <x v="97"/>
  </r>
  <r>
    <n v="127"/>
    <x v="3"/>
    <x v="0"/>
    <x v="116"/>
    <x v="41"/>
    <s v="Ejercita la práctica de operaciones matemáticas básicas (suma, resta, multiplicación y división) desarrolla la coordinación ojo mano y el razonamiento. Elaborado en madera. Medidas 30x30x8cm. Incluye transporte, entrenamiento, entrega, instalación e impuestos (si aplica)"/>
    <x v="19"/>
    <m/>
    <x v="1"/>
    <x v="98"/>
  </r>
  <r>
    <n v="128"/>
    <x v="3"/>
    <x v="0"/>
    <x v="117"/>
    <x v="41"/>
    <s v="Caja de madera en tamaño de 30x25 cms, contiene 10 tableros con espesor 5mm cada uno en madera intercambiable, incluyen diferentes temáticos y contiene 131 figuras en madera de diferentes temáticas y colores. para encajar. Incluye transporte, entrenamiento, entrega, instalación e impuestos (si aplica)"/>
    <x v="19"/>
    <m/>
    <x v="1"/>
    <x v="99"/>
  </r>
  <r>
    <n v="129"/>
    <x v="3"/>
    <x v="0"/>
    <x v="118"/>
    <x v="41"/>
    <s v="Cepillo ergonómico que se adapta a la forma de la cabeza, brindando comodidad y autonomía. Fabricado con materiales livianos y de fácil agarre. Elaborado en Aluminio, cepillo de fibra sintética, mango en espuma, tapas de plástico negro.medida aproximada entre 33 y 45 cm. Incluye transporte, entrenamiento, entrega, instalación e impuestos (si aplica)"/>
    <x v="19"/>
    <m/>
    <x v="1"/>
    <x v="100"/>
  </r>
  <r>
    <n v="130"/>
    <x v="3"/>
    <x v="0"/>
    <x v="119"/>
    <x v="41"/>
    <s v="De 2 a 4 kilos de peso, con pesos extraíbles de una libra, correas ajustables en velcro. Incluye transporte, entrenamiento, entrega, instalación e impuestos (si aplica)"/>
    <x v="19"/>
    <m/>
    <x v="1"/>
    <x v="101"/>
  </r>
  <r>
    <n v="131"/>
    <x v="3"/>
    <x v="0"/>
    <x v="120"/>
    <x v="41"/>
    <s v="Para sillas de ruedas con hebillas resistentes. Incluye transporte, entrenamiento, entrega, instalación e impuestos (si aplica)"/>
    <x v="19"/>
    <m/>
    <x v="1"/>
    <x v="102"/>
  </r>
  <r>
    <n v="132"/>
    <x v="3"/>
    <x v="0"/>
    <x v="121"/>
    <x v="41"/>
    <s v="Fabricados teniendo en cuenta las necesidades del usuario, así como la altura del cuidador para movilizar la silla._x000a_ - Marco monobloque en aluminio, con sistema de asiento basculante en cualquier angulación de 0° a 40° grados, manzanas de aluminio, resistente al_x000a_ peso, anticorrosivo y resistente al agua en pintura electrostática y horneada de alta resistencia, según necesidad o prescripción del usuario._x000a_ - Sistema de graduación para el crecimiento, graduables en altura hasta estatura máxima de 1.20 mts._x000a_ - Descansabrazos de alta calidad en el acolchado, graduables en altura, removibles o abatibles con pin de seguridad._x000a_ - Apoyapiés abatibles, removibles, graduables en altura, elevables con superficie antideslizante, soporte trans tibial posterior y anti espástico con perneras, espaldar reclinable con topes de reclinación en diferentes grados (45°, 90°, 180°),_x000a_ - Cojinería ergonómica removible en espuma de memoria e impermeabilizada y motivos infantiles, manillares graduables en altura con pin de seguridad y/o fijos._x000a_ - Regulación progresiva de la profundidad del asiento, apoyo cefálico integrado maleable en poliuretano tipo mariposa y/o con soporte occipital, regulable en altura._x000a_ - Arnés tipo H o pechera y chapa plástica de 2 pulgadas, cinturón pélvico a 45° o  90° grados, cojín abductor sobre medidas, con sistemas de seguridad a necesidad del usuario teniendo en cuenta el tipo y severidad de la discapacidad._x000a_ - Ruedas delanteras macizas de 6&quot; u 8&quot; con rodamientos sellados._x000a_ - Ruedas traseras inflables de 12&quot;, 16&quot;, las ruedas deben ser anti-pinchadura y todo terreno. Tenedores de acero, ejes de desmontaje rápido con tapa hongo_x000a_ de fácil operación. Frenos Aluminio Manilar largo de fácil manipulación, con barra de contacto en acero grafilado._x000a_ - Capota removible con cremallera y protector contra la intemperie, plástico, transparente, fácil de plegar y guardar. Bolsillo en la parte posterior de la silla._x000a_- Marco adaptable al crecimiento en ancho, profundidad y altura, dependiendo la necesidad del usuario, incluir adaptación como soporte para bala de oxígeno según necesidad u otras. Alta calidad en pintura, tornillos y acabados._x000a_ - Incluye: Faja lumbar para cuidador, esta debe ser de línea blanda con dispositivo de inmovilización dorsolumbar confeccionada en material elástico. Incluye transporte, entrenamiento, entrega, instalación e impuestos (si aplica)_x000a_NOTA: EL VALOR DE LOS DISPOSITIVOS QUE CONTENGAN ACCESORIOS SERÁ TENIDO EN CUENTA DE ACUERDO AL NÚMERO DE ACCESORIOS REQUERIDOS SEGÚN NECESIDAD DEL USUARIO"/>
    <x v="19"/>
    <m/>
    <x v="1"/>
    <x v="103"/>
  </r>
  <r>
    <n v="133"/>
    <x v="3"/>
    <x v="0"/>
    <x v="122"/>
    <x v="41"/>
    <s v="arnés de sujeción pediátrico a necesidad del usuario torácico ajustable, de fácil postura, cinturón pélvico sencillo, cinturón pélvico cuatro puntos, de hebilla metálica con sistemas de seguridad a necesidad del usuario teniendo en cuenta el tipo y severidad de la discapacidad. cojín abductor a necesidad del usuario, abductor de cadera con velcro o con soporte metálico. correas en muslos, banda posterior en gemelos, correas calapies, banda cefálica, sistema de frenos para cuidador mediante manilar de fácil operación, alta eficiencia, mini bomba de aire (presión máxima 8b, soporte de montaje incluido, palanca de bloqueo de pulgar). ADAPTACIONES: cojinería ergonómica, soporte bala de oxígeno, mesa de trabajo en policarbonato transparente, frenos tipo cuidador. Incluye transporte, entrenamiento, entrega, instalación e impuestos (si aplica)_x000a_NOTA: EL VALOR DE LOS DISPOSITIVOS QUE CONTENGAN ACCESORIOS SERÁ TENIDO EN CUENTA DE ACUERDO AL NUMERO DE ACCESORIOS REQUERIDOS SEGÚN NECESIDAD DEL USUARIO"/>
    <x v="19"/>
    <m/>
    <x v="1"/>
    <x v="104"/>
  </r>
  <r>
    <n v="134"/>
    <x v="3"/>
    <x v="0"/>
    <x v="123"/>
    <x v="41"/>
    <s v="Fabricado en espuma inyectada de alta densidad, forro removible con bandas de sujeción amplias y cierres de contacto en velcro. diseño anatómico con canales laterales que permiten posicionar las piernas y mantener la cadera en ABD (Abducción). Se puede remover el forro para poder hacer aseo de forma práctica e higiénica. Tamaño: Universal.Materiales: Fabricado en espuma inyectada de alta densidad, forro removible con bandas de sujeción amplias y cierres de contacto en velcro. Incluye transporte, entrenamiento, entrega, instalación e impuestos (si aplica)"/>
    <x v="19"/>
    <m/>
    <x v="1"/>
    <x v="105"/>
  </r>
  <r>
    <n v="135"/>
    <x v="3"/>
    <x v="0"/>
    <x v="124"/>
    <x v="41"/>
    <s v="Inflable con celdas de 10 cm. de altura._x000a_ - Fácil de limpiar, con funda elástica, forro y cremallera, lavables._x000a_ - Permite una correcta inmersión dentro del cojín, transpirable y acompaña los movimientos con cada cambio de posición._x000a_ - Ajustable. Se ajusta individualmente a todas las necesidades del asiento._x000a_ - Las celdas de aire individuales dejan espacio para que el aire circule entre ellas, obteniendo de este modo una adecuada ventilación._x000a_ - Resistente al fuego y resistente a la orina, aceites y medicinas (INCLUIDOS LOS ACCESORIOS como lo son la bomba de inflado, kit de reparacion y manual de instrucciones). Incluye transporte, entrenamiento, entrega, instalación e impuestos (si aplica)"/>
    <x v="19"/>
    <m/>
    <x v="1"/>
    <x v="106"/>
  </r>
  <r>
    <n v="136"/>
    <x v="3"/>
    <x v="0"/>
    <x v="125"/>
    <x v="41"/>
    <s v="Inyectado en dos densidades, favorecen la memoria de la espuma en los diferentes puntos donde se ejerce presión, con un forro anti fluido de alto perfil, sistema de velcros para ser utilizado dentro y fuera de las sillas de ruedas._x000a_ - Altura del cojín es de 5cm; medidas de ancho y largo se tienen de acuerdo a las necesidades específicas del usuario.  Incluye transporte, entrenamiento, entrega, instalación e impuestos (si aplica)"/>
    <x v="19"/>
    <m/>
    <x v="1"/>
    <x v="107"/>
  </r>
  <r>
    <n v="137"/>
    <x v="3"/>
    <x v="0"/>
    <x v="126"/>
    <x v="41"/>
    <s v="Inflable con celdas de 10 cm. de altura._x000a_ - Fácil de limpiar, con funda elástica, forro y cremallera, lavables._x000a_ - Permite una correcta inmersión dentro del cojín, transpirable y acompaña los movimientos con cada cambio de posición._x000a_ - Ajustable. Se ajusta individualmente a todas las necesidades del asiento._x000a_ - Las celdas de aire individuales dejan espacio para que el aire circule entre ellas, obteniendo de este modo una adecuada ventilación._x000a_ - Resistente al fuego y resistente a la orina, aceites y medicinas (INCLUIDOS LOS ACCESORIOS) de perfil medio y bajo. Incluye transporte, entrenamiento, entrega, instalación e impuestos (si aplica)"/>
    <x v="19"/>
    <m/>
    <x v="1"/>
    <x v="108"/>
  </r>
  <r>
    <n v="138"/>
    <x v="3"/>
    <x v="0"/>
    <x v="127"/>
    <x v="41"/>
    <s v="Base fabricada en espuma GEL de alta densidad, espesor entre 7 a 10 cms, capa superior en espuma GEL de mediana densidad en forma de cráter de huevo, forrado en material antifluido con sistema de cremallera, a partir de 121cms a 140 cms de ancho x 190 cms, dependiendo las dimensiones de la cama del usuario y sus necesidades. Incluye transporte, entrenamiento, entrega, instalación e impuestos (si aplica)"/>
    <x v="19"/>
    <m/>
    <x v="1"/>
    <x v="94"/>
  </r>
  <r>
    <n v="139"/>
    <x v="3"/>
    <x v="0"/>
    <x v="128"/>
    <x v="41"/>
    <s v="Base_x000a_fabricada en espuma de alta densidad, espesor entre 7 a 10 cms, capa superior en espuma de mediana densidad en forma de cráter de huevo, forrado en material antifluido con sistema de cremallera, a partir de 121cms a 140 cms de ancho x 190 cms incluye transporte, instalación e impuestos (si aplica)"/>
    <x v="19"/>
    <m/>
    <x v="1"/>
    <x v="109"/>
  </r>
  <r>
    <n v="140"/>
    <x v="3"/>
    <x v="0"/>
    <x v="129"/>
    <x v="41"/>
    <s v="Sobre medidas a necesidad del usuario, colchón en espuma GEL de doble función, dos densidades, cama y habilitación, dos forros antifluido, kit de rehabilitación (rodillo supino - prono cubo de sedestación, triángulo de rehabilitación el forro anti fluido) y dos thereband de dos resistencias diferentes colores. Incluye transporte, entrenamiento, entrega, instalación e impuestos (si aplica)"/>
    <x v="19"/>
    <m/>
    <x v="1"/>
    <x v="110"/>
  </r>
  <r>
    <n v="141"/>
    <x v="3"/>
    <x v="0"/>
    <x v="130"/>
    <x v="41"/>
    <s v=" Base fabricada en espuma de alta densidad, espesor entre 7 a 10 cms, capa superior en espuma de mediana densidad en forma de cráter de huevo, forrado en material antifluido con sistema de cremallera. incluye transporte, instalación e impuestos (si aplica)"/>
    <x v="19"/>
    <m/>
    <x v="1"/>
    <x v="111"/>
  </r>
  <r>
    <n v="142"/>
    <x v="3"/>
    <x v="0"/>
    <x v="131"/>
    <x v="41"/>
    <s v=" Base fabricada en espuma de alta densidad, espesor entre 7 a 10 cms, capa superior en espuma de mediana densidad en forma de cráter de huevo, forrado en material antifluido con sistema de cremallera. incluyetransporte, instalación e impuestos (si aplica)"/>
    <x v="19"/>
    <m/>
    <x v="1"/>
    <x v="112"/>
  </r>
  <r>
    <n v="143"/>
    <x v="3"/>
    <x v="0"/>
    <x v="132"/>
    <x v="41"/>
    <s v="Base en polipropileno y cinta para agarrar, flexible,resistente y de fácil limpieza. Incluye transporte, entrenamiento, entrega, instalación e impuestos (si aplica)"/>
    <x v="19"/>
    <m/>
    <x v="1"/>
    <x v="113"/>
  </r>
  <r>
    <n v="144"/>
    <x v="3"/>
    <x v="0"/>
    <x v="133"/>
    <x v="41"/>
    <s v="Con función para calzar y quitar zapatos y también función para quitar prensa de vestir, material en madera lacada, en una punta función de calzador y en el otro gancho. Incluye transporte, entrenamiento, entrega, instalación e impuestos (si aplica)"/>
    <x v="19"/>
    <m/>
    <x v="1"/>
    <x v="114"/>
  </r>
  <r>
    <n v="145"/>
    <x v="3"/>
    <x v="0"/>
    <x v="134"/>
    <x v="41"/>
    <s v="Elevador de asiento de inodoro, con soportes al piso con  chupas  de  adhesión  al  piso,  ajustable  en  altura,  apoyabrazos  acolchado. Incluye transporte, entrenamiento, entrega, instalación e impuestos (si aplica)"/>
    <x v="19"/>
    <m/>
    <x v="1"/>
    <x v="115"/>
  </r>
  <r>
    <n v="146"/>
    <x v="3"/>
    <x v="0"/>
    <x v="135"/>
    <x v="41"/>
    <s v="Elaborado en plástico y metal de alta resistencia, altura ajustable, descansabrazos abatibles para facilitar el acceso, con apoyo fiable y seguridad. . Incluye transporte, entrenamiento, entrega, instalación e impuestos (si aplica)"/>
    <x v="19"/>
    <m/>
    <x v="1"/>
    <x v="116"/>
  </r>
  <r>
    <n v="147"/>
    <x v="3"/>
    <x v="0"/>
    <x v="136"/>
    <x v="41"/>
    <s v="Marco fijo en tubo de aluminio con acabado en pintura electrostática tubo de aluminio con acabado en pintura electrostática, de alta resistencia al peso hasta de 100 kg patas graduables en altura por medio de pines antioxidantes con apoyabrazos y recatones antideslizantes alta calidad en pintura, tornillos, soldaduras y acabados. Liviano y fácil de limpiar, balde (tipo cilindro protector de salpicaduras) con tapa tipo inodoro. Incluye transporte, entrenamiento, entrega, instalación e impuestos (si aplica)"/>
    <x v="19"/>
    <m/>
    <x v="1"/>
    <x v="117"/>
  </r>
  <r>
    <n v="148"/>
    <x v="3"/>
    <x v="0"/>
    <x v="137"/>
    <x v="41"/>
    <s v="Dispositivo de inmovilización lumbar. Confeccionado en material elástico con láminas metálicas moldeables posteriores. Incluye transporte, entrenamiento, entrega, instalación e impuestos (si aplica)"/>
    <x v="19"/>
    <m/>
    <x v="1"/>
    <x v="118"/>
  </r>
  <r>
    <n v="149"/>
    <x v="3"/>
    <x v="0"/>
    <x v="138"/>
    <x v="41"/>
    <s v="caja tipo Lego Classic, Caja Creativa con piezas plásticas en gran variedad de colores. Incluye transporte, entrenamiento, entrega, instalación e impuestos (si aplica)"/>
    <x v="19"/>
    <m/>
    <x v="1"/>
    <x v="119"/>
  </r>
  <r>
    <n v="150"/>
    <x v="3"/>
    <x v="0"/>
    <x v="139"/>
    <x v="41"/>
    <s v="Elaboradas en madera, pintura no tóxica, seguro para niños y jóvenes. Presentación en diferentes colores de alto contraste; presenta opciones de diferente complejidad acorde a habilidad cognitiva y manual del usuario. Incluye mínimo 100 bloques. (Fichas resistentes)  Incluye transporte, entrenamiento, entrega, instalación e impuestos (si aplica)"/>
    <x v="19"/>
    <m/>
    <x v="1"/>
    <x v="120"/>
  </r>
  <r>
    <n v="151"/>
    <x v="3"/>
    <x v="0"/>
    <x v="140"/>
    <x v="41"/>
    <s v="Elaborado en material resistente, no tóxico de alta calidad, seguro para niños y jóvenes. Presentación en bloques magnéticos para construcciones, Piezas Magnéticas en 3D Imantados. Incluye transporte, entrenamiento, entrega, instalación e impuestos (si aplica)"/>
    <x v="19"/>
    <m/>
    <x v="1"/>
    <x v="121"/>
  </r>
  <r>
    <n v="152"/>
    <x v="3"/>
    <x v="0"/>
    <x v="141"/>
    <x v="41"/>
    <s v="Se otorgará bajo prescripción médica y/o del especialista teniendo en cuenta algunas características del contexto ambiental y la infraestructura en la que vive la persona con discapacidad. Sistema de acople de silla de ruedas (para la visita de las instalaciones se debe mostrar su funcionalidad), sobre medidas a la necesidad del usuario, adaptación en aluminio y coll rolled, 10-20, con manillares anatómicos, acondicionados según la necesidad del usuario, regulable en altura trípode con rodachines para su instalación, con ruedas de apoyo para su instalación, sistema de cambios importados, llanta de 20&quot; inflables, sistema de acople a la silla de ruedas con freno importado de alta seguridad. Incluye transporte, entrenamiento, entrega, instalación e impuestos (si aplica)"/>
    <x v="19"/>
    <m/>
    <x v="1"/>
    <x v="122"/>
  </r>
  <r>
    <n v="153"/>
    <x v="3"/>
    <x v="0"/>
    <x v="142"/>
    <x v="41"/>
    <s v="Medidor o indicador con pito o música (Con pila recargable VALIDAR) o repuesto de batería. Incluye transporte, entrenamiento, entrega, instalación e impuestos (si aplica)"/>
    <x v="19"/>
    <m/>
    <x v="1"/>
    <x v="123"/>
  </r>
  <r>
    <n v="154"/>
    <x v="3"/>
    <x v="0"/>
    <x v="143"/>
    <x v="41"/>
    <s v=" Cartillas didácticas de autocuidado para habilidades adaptativas y de aprendizaje; tapete de textura, libros en alto relieve y braille básico. Incluye transporte, entrenamiento, entrega, instalación e impuestos (si aplica)"/>
    <x v="19"/>
    <m/>
    <x v="1"/>
    <x v="124"/>
  </r>
  <r>
    <n v="155"/>
    <x v="3"/>
    <x v="0"/>
    <x v="144"/>
    <x v="41"/>
    <s v="Estimulación de funciones cognitivas: Incluye diez libros: 1. Lenguaje, 2. Cálculo, 3. Gnosias, 4. Atención, 5. Memoria, 6. Esquema corporal, 7. Percepción espacial y lateralidad, 8. Orientación, 9. Praxis y 10. Funciones ejecutivas.Cada uno en formato de 21 x 29.7 cms, encuadernación grapa, páginas 64 cada libro. De acuerdo a la necesidad crònologica. Incluye transporte, entrenamiento, entrega, instalación e impuestos (si aplica)"/>
    <x v="19"/>
    <m/>
    <x v="1"/>
    <x v="125"/>
  </r>
  <r>
    <n v="156"/>
    <x v="3"/>
    <x v="0"/>
    <x v="145"/>
    <x v="41"/>
    <s v="Recargable tipo con batería y dispositivo sonoro. Incluye transporte, entrenamiento, entrega, instalación e impuestos (si aplica)"/>
    <x v="19"/>
    <m/>
    <x v="1"/>
    <x v="126"/>
  </r>
  <r>
    <n v="157"/>
    <x v="3"/>
    <x v="0"/>
    <x v="146"/>
    <x v="41"/>
    <s v=" lámpara portátil orientable rectangular, pantalla giratoria con Ángulo de luz máximo (led amplio espectro). Incluye transporte, entrenamiento, entrega, instalación e impuestos (si aplica)"/>
    <x v="19"/>
    <m/>
    <x v="1"/>
    <x v="127"/>
  </r>
  <r>
    <n v="158"/>
    <x v="3"/>
    <x v="0"/>
    <x v="147"/>
    <x v="41"/>
    <s v="para adaptación y agarre de elementos delgados de uso diario, liviano, cilíndrico en madera lacada. Incluye transporte, entrenamiento, entrega, instalación e impuestos (si aplica)"/>
    <x v="19"/>
    <m/>
    <x v="1"/>
    <x v="128"/>
  </r>
  <r>
    <n v="159"/>
    <x v="3"/>
    <x v="0"/>
    <x v="148"/>
    <x v="41"/>
    <s v="Manilla en tela impermeable con relleno de pequeñas bolitas de acero y velcro de ajuste de forma rectangular para contrastar el temblor en mano. Incluye transporte, entrenamiento, entrega, instalación e impuestos (si aplica)"/>
    <x v="19"/>
    <m/>
    <x v="1"/>
    <x v="129"/>
  </r>
  <r>
    <n v="160"/>
    <x v="3"/>
    <x v="0"/>
    <x v="149"/>
    <x v="41"/>
    <s v="En lona o material impermeable ajustable a silla y usuario (acolchada). Incluye transporte, entrenamiento, entrega, instalación e impuestos (si aplica)"/>
    <x v="19"/>
    <m/>
    <x v="1"/>
    <x v="130"/>
  </r>
  <r>
    <n v="161"/>
    <x v="3"/>
    <x v="0"/>
    <x v="150"/>
    <x v="41"/>
    <s v="Plantillas según prescripción médica sobre medida. Incluye transporte, entrenamiento, entrega, instalación e impuestos (si aplica)"/>
    <x v="19"/>
    <m/>
    <x v="1"/>
    <x v="131"/>
  </r>
  <r>
    <n v="162"/>
    <x v="3"/>
    <x v="0"/>
    <x v="151"/>
    <x v="41"/>
    <s v=" Plantilla para fascitis plantar o espolón calcáneo. Incluye transporte, entrenamiento, entrega, instalación e impuestos (si aplica)"/>
    <x v="19"/>
    <m/>
    <x v="1"/>
    <x v="132"/>
  </r>
  <r>
    <n v="163"/>
    <x v="3"/>
    <x v="0"/>
    <x v="152"/>
    <x v="41"/>
    <s v="Plantillas tipo tulis alto impacto: soportan el mayor peso corporal y permiten adaptación a cualquier zapato. Alto impacto sobre medidas en silicona o convencional, según prescriptos por el médico. Incluye transporte, entrenamiento, entrega, instalación e impuestos (si aplica)"/>
    <x v="19"/>
    <m/>
    <x v="1"/>
    <x v="133"/>
  </r>
  <r>
    <n v="164"/>
    <x v="3"/>
    <x v="0"/>
    <x v="153"/>
    <x v="41"/>
    <s v="Elaborada sobre medidas en aluminio, estructura metálica de alta resistencia, lámina alfajor antideslizante metálico de 1/8&quot;, bordes de seguridad y soportes  de base de alta resistencia y durabilidad. Altura desde 10 a 25 centímetros. Fácilmente ajustable de 3 a 5 pies con botón de bloqueo del mecanismo.  Incluye transporte, entrenamiento, entrega, instalación e impuestos (si aplica)"/>
    <x v="19"/>
    <m/>
    <x v="1"/>
    <x v="134"/>
  </r>
  <r>
    <n v="165"/>
    <x v="3"/>
    <x v="0"/>
    <x v="154"/>
    <x v="41"/>
    <s v="Para invidente o baja visión de pulso metálico o cuero de acuerdo al gusto (Dama o caballero) del usuario con juego de pilas adicional. Incluye transporte, entrenamiento, entrega, instalación e impuestos (si aplica)"/>
    <x v="19"/>
    <m/>
    <x v="1"/>
    <x v="135"/>
  </r>
  <r>
    <n v="166"/>
    <x v="3"/>
    <x v="0"/>
    <x v="155"/>
    <x v="41"/>
    <s v="Fabricadas teniendo en cuenta las necesidades del usuario y  especificaciones dadas según orden medica y/o del especialista_x000a_ - Marco plegable en tubo de aluminio reforzado de alta resistencia, doble cruceta reforzada, con el fin de soportar más de 150 Kg. de peso. Sobre medidas._x000a_ - Apoya brazos y apoya pies removibles, elevables y regulables en altura cinturón pélvico a 90 grados de hebilla metálica._x000a_ - Tapicería en lona reforzada y acolchada impermeable._x000a_ - Ruedas traseras inflables de 24&quot; con ejes de desmontaje rápido con tapa hongo de fácil operación. Ruedas 8x2&quot; para gran capacidad de peso. Con aro_x000a_ impulsor._x000a_ - Ruedas delanteras macizas de 6&quot; a 8&quot;, frenos importados, con bolsillo posterior._x000a_ - Incluye: Faja lumbar para cuidador, esta debe ser de línea blanda con dispositivo de inmovilización, confeccionada en material elástico. Incluye transporte, entrenamiento, entrega, instalación e impuestos (si aplica)"/>
    <x v="19"/>
    <m/>
    <x v="1"/>
    <x v="136"/>
  </r>
  <r>
    <n v="167"/>
    <x v="3"/>
    <x v="0"/>
    <x v="156"/>
    <x v="41"/>
    <s v="Fabricadas teniendo en cuenta las necesidades del usuario según orden médica y/o del especialista._x000a_-Marco rígido en tubo de aluminio de alta resistencia ultraliviano, con acabado en Pintura Electrostática y peso aproximado de 14 Kg._x000a_ - Espaldar Abatible de fácil operación, RIGIDO O ACOLCHADO EN LONA de acuerdo a las necesidades del usuario_x000a_ -Ruedas traseras tipo SPINERGY o similar de  18 a 20 RADIOS DE COLORES Ultra Livianas. Sistema de corazas importadas anti pinchaduras semi neumáticas, ejes de desmontaje Rápido con tapa Hongo de fácil operación._x000a_-Ruedas delanteras macisas Soft-roll rin aluminio de diámetro de 5 a 6 pulgadas x 1,5 de ancho o (dependiendo la necesidad del usuario). Ruedas 6X1 ¼&quot; Inflables para aliviar la presión del terreno._x000a_-Tenedores ultralivianos con rodamientos incrustados._x000a_-Tenedores ultralivianos de un solo brazo con rodamientos incrustados._x000a_ - CAMBER FIJO: 0, 3, 6 GRADOS. Aros impulsores en ALUMINIO con 6 puntos de agarre._x000a_- Cinturón de posicionamiento de dos puntos con hebilla metálica_x000a_-Piernera unificada ancha con sistema de velcro (15 cm) en lona para soporte miembros inferiores_x000a_ - Tapizado en lona Huracán de alta resistencia reforzado Y ALCOLCHADO_x000a_ -Tornillos pasantes de Seguridad, Cobertura sobre los tornillos._x000a_ - Apoyapiés unipodal con plataforma de aluminio con regulación tibio tarsal y ajustables en altura y profundidad._x000a_-Frenos convencionales, de tijera en Aluminio o Retráctil._x000a_- Manijas de empuje cortas retractiles._x000a_-Láminas Protectores laterales de Ropa en aluminio, removibles con pestaña._x000a_ - Contramarcado con logotipo de la Alcaldía Local full color. Placa numerada de identificación. Incluye transporte, entrenamiento, entrega, instalación e impuestos (si aplica)"/>
    <x v="19"/>
    <m/>
    <x v="1"/>
    <x v="137"/>
  </r>
  <r>
    <n v="168"/>
    <x v="3"/>
    <x v="0"/>
    <x v="157"/>
    <x v="41"/>
    <s v="Fabricadas teniendo en cuenta las necesidades del usuario y específicamente las medidas de acuerdo con orden médica y/o del especialista._x000a_ - Peso aproximado: 16 Kg._x000a_ - Resistente al peso hasta 150 kg. (Reforzada, por peso del usuario, debe tener doble cruceta)_x000a_ - Marco liviano fabricado en su totalidad en aluminio, resistente al agua, anticorrosivo, acabado en Pintura Electrostática y horneada de alta resistencia. _x000a_ - Estructura totalmente plegable para fácil transporte y almacenamiento._x000a_ - Con espaldar rígido acolchado o contención regulable de acuerdo a las necesidades específicas del usuario._x000a_ - Tapicería en lona de alta resistencia o cordobán reforzado, impermeable y lavable, reforzada, con bolsillo trasero._x000a_ - Descansabrazos de alta calidad en el acolchado, removibles y/o abatibles, graduables en altura con pin de seguridad._x000a_ - Descansa pies removibles y/o abatibles y graduables en altura, con pin de seguridad, con plataforma plásticas abatibles, piernera unificada ancha con sistema de velcro (15 cm) en lona para soporte miembros inferiores, frenos zincados y/o grafilados._x000a_ - Sistema tensor graduable en espaldar y asiento._x000a_ - Ruedas traseras neumáticas,  rin en aluminio de 24 pulgadas, inflables, según la necesidad del usuario, con desmontaje rápido, aros impulsores en aluminio, con topes o prolongaciones, manzanas en aluminio y cobertura en  caucho según necesidad del usuario con radios metálicos, con o sin topes, sistema anti vuelco bilateral. Ejes de desmontaje rápido con tapa hongo de fácil operación._x000a_ - Ruedas delanteras macizas en goma antideslizante de 6 x 1.5 pulgadas, con tenedores de acero cromados y balineras._x000a_ - Tornillos pasantes de Seguridad, cobertura sobre los tornillos._x000a_- Frenos aluminio importados manilar largo de fácil manipulación. Mini bomba de aire (presión máxima 8b, soporte de montaje incluido, palanca de bloqueo de pulgar)._x000a_ - Contramarcado con logotipo de la Alcaldía Local full color. Placa numerada de identificación para control de producto. Cintas reflectivas en el Espaldar._x000a_ - Correaje abdominal (sistema de sujeción abdominal -- tipo fajilla en material resistente, transpirable y que acompaña el movimiento respiratorio)_x000a_ - Accesorios de Posicionamiento: Cinturón con hebilla metálica pélvico de 45 o 90 grados, arnés de seguridad de liberación rápida y soporte para bala de oxígeno (de acuerdo con la necesidad del usuario). Incluye transporte, entrenamiento, entrega, instalación e impuestos (si aplica)_x000a_NOTA: EL VALOR DE LOS DISPOSITIVOS QUE CONTENGAN ACCESORIOS SERÁ TENIDO EN CUENTA DE ACUERDO CON EL NUMERO DE ACCESORIOS REQUERIDOS SEGÚN NECESIDAD DEL USUARIO"/>
    <x v="19"/>
    <m/>
    <x v="1"/>
    <x v="138"/>
  </r>
  <r>
    <n v="169"/>
    <x v="3"/>
    <x v="0"/>
    <x v="158"/>
    <x v="41"/>
    <s v="Fabricada teniendo en cuenta las necesidades del usuario y especificaciones dadas según orden médica y/o del especialista_x000a_ - Marco PLEGABLE en tubo de ALUMINIO, con acabado en Pintura Electrostática. Peso aproximado 12Kg.  - Resistente al peso hasta más de 150 kg. (Reforzada, por peso del usuario, debe tener doble cruceta)_x000a_ - Ruedas traseras rines en aluminio de 24- 25&quot; inflables, corazas importadas 24X1, 25X1&quot;, manzanas de aluminio._x000a_ - Ruedas delanteras macizas de 4&quot;, 5&quot;, 6&quot; o 8&quot;._x000a_ - Tenedores de ALUMINIO, Sistema de Ajuste y Graduación de la Vertical._x000a_ - Ejes de desmontaje Rápido con tapa Hongo de fácil operación (ruedas traseras)._x000a_ - GRADUACIÓN DE CENTRO DE GRAVEDAD Y ALTURA DE LA SILLA._x000a_ - Aros impulsores en ALUMINIO Anodizado con 6 puntos de agarre._x000a_ - Tapizado en lona de alta resistencia reforzado._x000a_ - Tornillos pasantes de Seguridad, Cobertura sobre los tornillos._x000a_ - Apoyapiés Monobloque Removible o de Plataformas independientes. Graduación de Altura.  - Espaldar en lona o rígido acolchado o de contención regulable según necesidad del usuario._x000a_ - Apoyabrazos Removibles, con Pin Seguro._x000a_-Cinturón de posicionamiento de dos puntos con hebilla metálica_x000a_ - Frenos Aluminio Manilar Corto, con barra de contacto en acero grafilado._x000a_ - PUEDE LLEVAR Ruedas Antivuelco Removibles. Soporte para Bala de oxígeno. Ruedas traseras 24X1&quot; anti-pinchadura&quot;. Ruedas 8x2&quot; para gran capacidad de peso. Ruedas delanteras Soft-roll rin aluminio de 4x1, 5, 5x1, 5 o 6x1, 5&quot;de alto rendimiento. Ruedas 6X1 ¼&quot;, 8x11/4&quot; Inflables para aliviar la presión del terreno._x000a_ Ruedas 8x2&quot; Inflables para aliviar la presión del terreno. Y sobrepeso. Laminas protectoras laterales en aluminio, Removibles. Taloneras independientes_x000a_ en cada pie. Arnés Torácico de sujeción. Apoyabrazos Abatibles, Graduables en altura. Apoyabrazos con Base abullonada ancha, para gran confort. Apoyapiés_x000a_ elevables de 0 a 90 grados._x000a_ - Contramarcado con logotipo de la Alcaldía Local full color. Placa numerada de identificación. Incluye transporte, entrenamiento, entrega, instalación e impuestos (si aplica)_x000a_NOTA: EL VALOR DE LOS DISPOSITIVOS QUE CONTENGAN ACCESORIOS SERÁ TENIDO EN CUENTA DE ACUERDO AL NUMERO DE ACCESORIOS REQUERIDOS SEGÚN NECESIDAD DEL USUARIO"/>
    <x v="19"/>
    <m/>
    <x v="1"/>
    <x v="139"/>
  </r>
  <r>
    <n v="170"/>
    <x v="3"/>
    <x v="0"/>
    <x v="159"/>
    <x v="41"/>
    <s v="18-22 kg. Bolsillo en el espaldar._x000a_ - ACCESORIOS DE POSICIONAMIENTO: Arnés Torácico Ajustable, de fácil postura, Cinturón Pélvico sencillo, Cinturón pélvico cuatro puntos, y accesorios de seguridad requeridos según necesidad grado y tipo de discapacidad._x000a_ Abductor de Cadera con Velcro. Correas en muslos, Banda posterior en Gemelos, Correas cala pies, Banda Cefálica._x000a_ - Contramarcado con logotipo de la Alcaldía Local full color. Placa numerada de identificación. Incluye transporte, entrenamiento, entrega, instalación e impuestos (si aplica)_x000a_ NOTA: EL VALOR DE LOS DISPOSITIVOS QUE CONTENGAN ACCESORIOS SERÁN TENIDO EN CUENTA DE ACUERDO AL NÚMERO DE ACCESORIOS REQUERIDOS SEGÚN NECESIDAD DEL USUARIO"/>
    <x v="19"/>
    <m/>
    <x v="1"/>
    <x v="140"/>
  </r>
  <r>
    <n v="171"/>
    <x v="3"/>
    <x v="0"/>
    <x v="160"/>
    <x v="41"/>
    <s v="18-22 kg. Bolsillo en el espaldar._x000a_ - ACCESORIOS DE POSICIONAMIENTO: Arnés Torácico Ajustable, de fácil postura, Cinturón Pélvico sencillo, Cinturón pélvico cuatro puntos, y accesorios de seguridad requeridos según necesidad grado y tipo de discapacidad._x000a_ Abductor de Cadera con Velcro. Correas en muslos, Banda posterior en Gemelos, Correas cala pies, Banda Cefálica._x000a_ - Contramarcado con logotipo de la Alcaldía Local full color. Placa numerada de identificación. Incluye transporte, entrenamiento, entrega, instalación e impuestos (si aplica)_x000a_ NOTA: EL VALOR DE LOS DISPOSITIVOS QUE CONTENGAN ACCESORIOS SERÁN TENIDO EN CUENTA DE ACUERDO AL NÚMERO DE ACCESORIOS REQUERIDOS SEGÚN NECESIDAD DEL USUARIO"/>
    <x v="19"/>
    <m/>
    <x v="1"/>
    <x v="141"/>
  </r>
  <r>
    <n v="172"/>
    <x v="3"/>
    <x v="0"/>
    <x v="161"/>
    <x v="41"/>
    <s v="16-22 kg. Bolsillo en el espaldar. Soporte para Bala de Oxígeno._x000a_ - ACCESORIOS DE POSICIONAMIENTO: Arnés Torácico Ajustable, de fácil postura, Cinturón Pélvico sencillo, Cinturón pélvico cuatro puntos,y accesorios de seguridad requeridos según necesidad grado y tipo de discapacidad. Abductor de cadera con Velcro o con Soporte metálico. Correas en muslos, Banda posterior en Gemelos, Correas cala pies, Banda Cefálica. Soporte lateral de tronco, acolchados, graduables en altura y ancho. Abatibles de fácil operación. Apoyabrazos abatibles, con Graduación de altura. Base abullonada de apoyabrazos ancha y extralarga en Poliuretano. Ruedas traseras de 12, 20&quot; Inflables. Ruedas traseras Inflables o macizas de 24, 25, 26&quot; con Aro Impulsor. Aros Impulsores de 24&quot; con cobertura de caucho para facilitar el agarre. Aros impulsores tipo Náutico con topes para facilitar la impulsión de la silla. Sistema de frenos para cuidador mediante manilar de fácil operación. Alta eficiencia. Ruedas delanteras Inflables 8x11/4, 8x2&quot; para aliviar la presión del terreno. Ruedas delanteras macizas 8x2&quot;para sobre peso. Incluye transporte, entrenamiento, entrega, instalación e impuestos (si aplica)_x000a_ NOTA: EL VALOR DE LOS DISPOSITIVOS QUE CONTENGAN ACCESORIOS SERÁ TENIDO EN CUENTA DE ACUERDO AL NÚMERO DE ACCESORIOS REQUERIDOS SEGÚN NECESIDAD DEL USUARIO"/>
    <x v="19"/>
    <m/>
    <x v="1"/>
    <x v="141"/>
  </r>
  <r>
    <n v="173"/>
    <x v="3"/>
    <x v="0"/>
    <x v="162"/>
    <x v="41"/>
    <s v="Fabricadas teniendo en cuenta las necesidades del usuario y específicamente medidas otorgadas por el equipo profesional del BAT, así como la altura del cuidador para movilizar la silla. - Marco plegable en tubo de aluminio resistente al peso hasta 100kg, anticorrosivo y resistente al agua, tornillos de ajuste adecuado en orificios y recubiertos, plegable, en pintura electrostática y horneada de alta resistencia. - Tapizado en lona reforzada impermeable y acolchada con bolsillo trasero, espaldar a necesidad del usuario. - Apoyabrazos de alta calidad en acolchado, removible y abatible, elevables y con pin de seguridad. - Apoyapiés removibles, elevables regulables en altura con pin de seguridad, piernera unificada ancha con sistema de velcro en lona para soportes inferiores. - Arnés y/o cinturón de seguridad, frenos importados, zincados. - Ruedas traseras neumáticas de 12&quot;, 16&quot; o 18&quot;. - Ejes de desmontaje rápido con tapa hongo de fácil operación, ruedas delanteras macizas de 6&quot; a 8&quot; sobre medidas, con ruedas antivuelco, soporte para bala de oxígeno. Según necesidad del usuario. Frenos Aluminio Manilar largo de fácil manipulación, con barra de contacto en acero grafilado. - Incluye: Faja lumbar para cuidador, esta debe ser de línea blanda con dispositivo de inmovilización, confeccionada en material elástico. Incluye transporte, entrenamiento, entrega, instalación e impuestos (si aplica)"/>
    <x v="19"/>
    <m/>
    <x v="1"/>
    <x v="142"/>
  </r>
  <r>
    <n v="174"/>
    <x v="3"/>
    <x v="0"/>
    <x v="163"/>
    <x v="41"/>
    <s v="Silla Ducha Con Brazos Con Espaldar Kp1 3520l Impormedical X 1,Diseñada para brindar seguridad y comodidad a personas con movilidad reducida durante el baño. Cuenta con estructura en aluminio resistente a la corrosión, asiento y espaldar en polietileno de alta densidad, y apoyabrazos removibles que facilitan el ingreso y salida del usuario. Su diseño incluye tapones antideslizantes y sistema de ajuste en altura y profundidad para adaptarse a diferentes necesidades. Incluye transporte, entrenamiento, entrega, instalación e impuestos (si aplica)"/>
    <x v="19"/>
    <m/>
    <x v="1"/>
    <x v="143"/>
  </r>
  <r>
    <n v="175"/>
    <x v="3"/>
    <x v="0"/>
    <x v="164"/>
    <x v="41"/>
    <s v="Según necesidades del usuario Marco plegable en Aluminio y base removible con acabado en anodizado o pintura electrostática._x000a_ - Apoyabrazos fijos al marco._x000a_ - Cuatro ruedas giratorias de 3&quot; y frenos en las posteriores._x000a_ - Antibacterial._x000a_ - Asiento y espaldar de soporte en poliuretano fijo a la estructura._x000a_ - Vasenilla tipo pato plástica extraíble._x000a_ - Apoyapies de estructura abatible, con cobertura plástica._x000a_ - Diseñada especialmente para ambientes de alta humedad._x000a_ - Marcadas con placa.  Incluye transporte, entrenamiento, entrega, instalación e impuestos (si aplica)"/>
    <x v="19"/>
    <m/>
    <x v="1"/>
    <x v="144"/>
  </r>
  <r>
    <n v="176"/>
    <x v="3"/>
    <x v="0"/>
    <x v="165"/>
    <x v="41"/>
    <s v="- con sistema de basculamiento entre 90° a 160°, acabado pintura electrostática,_x000a_ - Descansa Pies graduables en altura, movibles, con o sin descansabrazos, (abatibles con pin de seguridad),_x000a_ - Ruedas de 3 pulgadas plásticas con freno._x000a_ - Antibacterial._x000a_ - Bandas de sujeción pélvica y miembros inferiores de acuerdo a necesidad del paciente, malla protectora en pantorrilla_x000a_ Incluye transporte, entrenamiento, entrega, instalación e impuestos (si aplica)"/>
    <x v="19"/>
    <m/>
    <x v="1"/>
    <x v="145"/>
  </r>
  <r>
    <n v="177"/>
    <x v="3"/>
    <x v="0"/>
    <x v="166"/>
    <x v="41"/>
    <s v="silla de ruedas de desmontaje rápido, sobre medidas a necesidad del usuario, marco plegable en aluminio recubierto en pintura electrostática, apoya brazos removibles, abatibles y regulables en altura, apoya pies removibles, regulables en altura y/o correas para apoyapiés. Cinturón pélvico de 45, 60 y/o 90 grados en hebilla metálica. Tapizado en lona reforzada y acolchada en asiento con mínimo 3 cm de espesor, material antifluido. Piernera. Ruedas traseras de 16&quot; inflables, ruedas delanteras macizas de 6&quot; a 8&quot; labradas, corazas, esto según la necesidad del usuario. Frenos importados. Incluye transporte, entrenamiento, entrega, instalación e impuestos (si aplica)"/>
    <x v="19"/>
    <m/>
    <x v="1"/>
    <x v="146"/>
  </r>
  <r>
    <n v="178"/>
    <x v="3"/>
    <x v="0"/>
    <x v="167"/>
    <x v="41"/>
    <s v="Tabla para transferencia deslizante. Facilita el traspaso de una persona de una superficie a otra. Datos Técnicos: Ancho 51 cm. Largo alto 21 cm. Resistencia de 110 kg. Incluye transporte, entrenamiento, entrega, instalación e impuestos (si aplica)"/>
    <x v="19"/>
    <m/>
    <x v="1"/>
    <x v="147"/>
  </r>
  <r>
    <n v="179"/>
    <x v="4"/>
    <x v="0"/>
    <x v="168"/>
    <x v="42"/>
    <s v="Alcohol antiseptico 70%. MAS DE 3.600 ML"/>
    <x v="20"/>
    <m/>
    <x v="1"/>
    <x v="148"/>
  </r>
  <r>
    <n v="180"/>
    <x v="4"/>
    <x v="0"/>
    <x v="169"/>
    <x v="43"/>
    <s v="Atomizador de liquido traslucido de 300  ml o superior"/>
    <x v="1"/>
    <m/>
    <x v="1"/>
    <x v="149"/>
  </r>
  <r>
    <n v="181"/>
    <x v="4"/>
    <x v="0"/>
    <x v="170"/>
    <x v="0"/>
    <s v="Botas de seguridad (Tallas 39 -42), Botas de seguridad bajo la Norma NTC ISO20345- Calzado eléctricamente aislante (dieléctrico)- CAPELLADA: Corte elaborado en cuero Mocasín, cuero semi graso, calibre 1,8 -2,0 mm.- SUELA: Poliuretano (PU), Liviana, confortable, caracterizada por ser Resistente a Hidrocarburos (R.H.) y Dieléctrica (D.E.)- PUNTERA DE SEGURIDAD: Composite, Plástica, Dieléctrica y extra-liviana, resistente al impacto noma EN 12568"/>
    <x v="21"/>
    <m/>
    <x v="1"/>
    <x v="150"/>
  </r>
  <r>
    <n v="182"/>
    <x v="4"/>
    <x v="0"/>
    <x v="171"/>
    <x v="0"/>
    <s v="Botas impermeables Tallas 36 a la 42  Exterior de: 100.0% Cloruro de polivinilo; Suela de: 100.0% Cloruro de polivinilo; Interior de: 100.0% Poliéster"/>
    <x v="1"/>
    <m/>
    <x v="1"/>
    <x v="151"/>
  </r>
  <r>
    <n v="183"/>
    <x v="4"/>
    <x v="0"/>
    <x v="172"/>
    <x v="44"/>
    <s v="Botiquín tipo A de primeros auxilios:_x000a__x000a_- Los elementos con lo que debe contar son los estipulados en la resolución 705 de 2007 de la Secretaría Distrital de Salud_x000a_1)_x000d_4 GASA ESTÉRIL 7.5X7.5 POR 5 UND_x000d_2)_x000d_1 ESPARADRAPO DE TELA 4&quot; X5 YARDAS_x000d_3)_x000d_1 BAJALENGUAS PAQ X 20 UND_x000d_4)_x000d_1 GUANTE VINILO CAJA POR 100UNIDADES_x000d_5)_x000d_1 VENDA ELÁSTICA 2&quot; X 5 YARDAS_x000d_6)_x000d_1 VENDA ELÁSTICA 3&quot; X 5 YARDAS_x000d_7)_x000d_1 VENDA ELÁSTICA 5&quot; X 5 YARDAS_x000d_8)_x000d_1 VENDA DE ALGODÓN 3&quot; X 5 YARDAS_x000d_9)_x000d_1 VENDA DE ALGODÓN 5&quot; X 5 YARDAS_x000d_10)_x000d_1 YODOPOVIDONA SOLUCIÓN 120ML_x000d_11)_x000d_2 SOLUCIÓN SALINA 250ML_x000d_12)_x000d_1 TERMOMETRO DIGITAL_x000d_13)_x000d_1 ALCOHOL ANTISÉPTICO FRASCO X 300ML"/>
    <x v="1"/>
    <m/>
    <x v="1"/>
    <x v="152"/>
  </r>
  <r>
    <n v="184"/>
    <x v="4"/>
    <x v="0"/>
    <x v="173"/>
    <x v="45"/>
    <s v="Botiquín tipo A de primeros auxilios:_x000a__x000a_- Los elementos con lo que debe contar son los estipulados en la resolución 705 de 2007 de la Secretaría Distrital de Salud._x000a_1)1 GASA LIMPIA PAQ X 100 UND2)20 GASA ESTÉRIL 7.5X7.5 POR 5 UND. 3)4 COMPRESA ABDOMINAL4)1 ESPARADRAPO DE TELA 4′′ X5 YARDAS5)1 BAJALENGUAS PAQ X 20 UND6)2 VENDA ELÁSTICA 2′′ X 5 YARDAS7)2 VENDA ELÁSTICA 3′′ X 5 YARDAS8)2 VENDA ELÁSTICA 5′′ X 5 YARDAS9)2 VENDA DE ALGODÓN 3′′ X 5 YARDAS10)2 VENDA DE ALGODÓN 5′′ X 5 YARDAS11)1 YODOPOVIDONA ESPUMA 120ML12)5 SOLUCIÓN SALINA 250ML13)1 GUANTE LATEX POR CAJA DE 100 O DE VINILO SEGÚN DISPONIBILIDAD.14)1 TERMOMETRO DIGITAL15)1 ALCOHOL ANTISÉPTICO FRASCO X 300ML16)1 LINTERNA DINAMO17)1 TIJERA UNIVERSAL PARA TRAUMA18)1 CUELLO PARA INMOVILIZACIÓN CERVICAL USO ADULTO MUL 1 KIT X 3 PIEZAS19)INMOVILIZADORES EN CARTÓN PLAST BRAZO PIERNA TOBILLO20)1 VASOS PAQUETE X 25 UND21)1 ACIDO ACETIL SALICILICO TAB X 10 UND22)2 ACETAMINOFÉN 500 MG TAB X 10 UND.23)1 HIDROXIDO DE ALUMINIO TFRASCO24)2 BARRERA PLÁSTICA DE PROTECCIÓN PARA RCP TIPO LLAVER"/>
    <x v="1"/>
    <m/>
    <x v="1"/>
    <x v="153"/>
  </r>
  <r>
    <n v="185"/>
    <x v="4"/>
    <x v="0"/>
    <x v="174"/>
    <x v="0"/>
    <s v="Brazalete Brigadista, elaborado en lona tipo morral y vinilo, con banda reflectiva. Cinta elástica negra que permite graduarlo al brazo"/>
    <x v="1"/>
    <m/>
    <x v="1"/>
    <x v="154"/>
  </r>
  <r>
    <n v="186"/>
    <x v="4"/>
    <x v="0"/>
    <x v="175"/>
    <x v="0"/>
    <s v="CAMILLA:: Higiénica, traslucida, material polietileno de alta densidad.Tamaño: 184 cm. x 45 cm x 6.5cm Peso: 7 Kg ,Soporta carga: mínimo 130 Kg.Inmovilizador: 8 correas de nylon de 2” con velcro y cintas reflectiva. Almohadilla para sostener y proteger cabeza. Colores: Anaranjado o amarillo."/>
    <x v="1"/>
    <m/>
    <x v="1"/>
    <x v="155"/>
  </r>
  <r>
    <n v="187"/>
    <x v="4"/>
    <x v="0"/>
    <x v="176"/>
    <x v="0"/>
    <s v="Casco de Seguridad, peso de 1 kg y sus medidas son 29 cm x 28 cm x 38 cm,"/>
    <x v="1"/>
    <m/>
    <x v="1"/>
    <x v="156"/>
  </r>
  <r>
    <n v="188"/>
    <x v="4"/>
    <x v="0"/>
    <x v="177"/>
    <x v="0"/>
    <s v="Bultos de cemento x 50 Kg"/>
    <x v="1"/>
    <m/>
    <x v="1"/>
    <x v="157"/>
  </r>
  <r>
    <n v="189"/>
    <x v="4"/>
    <x v="0"/>
    <x v="178"/>
    <x v="0"/>
    <s v="Chaleco reflectivo- color NARANJA Ecierre con velcro"/>
    <x v="1"/>
    <m/>
    <x v="1"/>
    <x v="158"/>
  </r>
  <r>
    <n v="190"/>
    <x v="4"/>
    <x v="0"/>
    <x v="179"/>
    <x v="46"/>
    <s v="Delantal en Tela Antifluido Cuerpo Entero Unisex"/>
    <x v="1"/>
    <m/>
    <x v="1"/>
    <x v="159"/>
  </r>
  <r>
    <n v="191"/>
    <x v="4"/>
    <x v="0"/>
    <x v="180"/>
    <x v="0"/>
    <s v="Extintor multipropósitos de 10 Lbs polvo ABC"/>
    <x v="1"/>
    <m/>
    <x v="1"/>
    <x v="160"/>
  </r>
  <r>
    <n v="192"/>
    <x v="4"/>
    <x v="0"/>
    <x v="181"/>
    <x v="47"/>
    <s v="Gafas Antiempañante Lente Claro Protección frontal y lateral Marco y patillas flexibles de nylon Dupont Lente de policarbonato 100%, Patilla telescópica ajustable a 4 posiciones de largo Brazo extensible, Filtros UV, UVA, UVB Anti-rayones (HC), Talla Unica, lente transparente, marco transparente, banda elastica ajustable"/>
    <x v="1"/>
    <m/>
    <x v="1"/>
    <x v="158"/>
  </r>
  <r>
    <n v="193"/>
    <x v="4"/>
    <x v="0"/>
    <x v="182"/>
    <x v="20"/>
    <s v="Caja de Guantes de Nitrilo x 100 unidades ajustables desechables, Calibre 3 o superior, antialergico multiusos resistente a solventes."/>
    <x v="10"/>
    <m/>
    <x v="1"/>
    <x v="161"/>
  </r>
  <r>
    <n v="194"/>
    <x v="4"/>
    <x v="0"/>
    <x v="183"/>
    <x v="48"/>
    <s v="Detergente liquido multiusos x garrafa (20 litros)"/>
    <x v="22"/>
    <m/>
    <x v="1"/>
    <x v="162"/>
  </r>
  <r>
    <n v="195"/>
    <x v="4"/>
    <x v="0"/>
    <x v="184"/>
    <x v="0"/>
    <s v="Linterna Manual Con Dinamo Sin Pilas Ni Cables, luz: Blanco Tipo de alimentación: dínamo. Tipo de luz: led Potencia: 500lm. Alcance de proyección: 15m. Es recargable. Material: plástico"/>
    <x v="1"/>
    <m/>
    <x v="1"/>
    <x v="163"/>
  </r>
  <r>
    <n v="196"/>
    <x v="4"/>
    <x v="0"/>
    <x v="185"/>
    <x v="0"/>
    <s v="Manta térmica de Supervivencia 130x210cm, Diseñado para retener hasta el 90% del calor corporal, bloquea completamente la lluvia, la nieve, la humedad. Material polietileno"/>
    <x v="1"/>
    <m/>
    <x v="1"/>
    <x v="164"/>
  </r>
  <r>
    <n v="197"/>
    <x v="4"/>
    <x v="0"/>
    <x v="186"/>
    <x v="0"/>
    <s v="Motobomba diesel 14 Hp 4x4 pulgadas alto caudal con un tubo de succión rígido con filtro de bola o cheque para retener la columna de agua, 2 mangueras doble chaqueta estructural para drenar agua con rosca NH de 2 pulgadas y media. "/>
    <x v="1"/>
    <m/>
    <x v="1"/>
    <x v="165"/>
  </r>
  <r>
    <n v="198"/>
    <x v="4"/>
    <x v="0"/>
    <x v="187"/>
    <x v="0"/>
    <s v="Motosierra a gasolina de 45 cc , Motor 45cc. Espada 18&quot;. Potencia 2.35 HP. Deposito de combustible 550 ml. Deposito de aceite 260 ml. con repuesto de espada de 24&quot;. Cadena. Forro plástico para la espada"/>
    <x v="1"/>
    <m/>
    <x v="1"/>
    <x v="166"/>
  </r>
  <r>
    <n v="199"/>
    <x v="4"/>
    <x v="0"/>
    <x v="188"/>
    <x v="0"/>
    <s v="Overol drill enterizo tallas. M, L y XL "/>
    <x v="1"/>
    <m/>
    <x v="1"/>
    <x v="167"/>
  </r>
  <r>
    <n v="200"/>
    <x v="4"/>
    <x v="0"/>
    <x v="189"/>
    <x v="0"/>
    <s v="Pala hoyadora o paladraga con mango en madera de 100 cms "/>
    <x v="1"/>
    <m/>
    <x v="1"/>
    <x v="168"/>
  </r>
  <r>
    <n v="201"/>
    <x v="4"/>
    <x v="0"/>
    <x v="190"/>
    <x v="0"/>
    <s v="Pica zapapico con cabo de 5 libras de madera, hierro macizo. de 90 cms de largo "/>
    <x v="1"/>
    <m/>
    <x v="1"/>
    <x v="169"/>
  </r>
  <r>
    <n v="202"/>
    <x v="4"/>
    <x v="0"/>
    <x v="191"/>
    <x v="0"/>
    <s v="Rollo cinta de peligro x 500 metros"/>
    <x v="1"/>
    <m/>
    <x v="1"/>
    <x v="170"/>
  </r>
  <r>
    <n v="203"/>
    <x v="4"/>
    <x v="0"/>
    <x v="192"/>
    <x v="0"/>
    <s v="Silbato metálico pequeño"/>
    <x v="1"/>
    <m/>
    <x v="1"/>
    <x v="171"/>
  </r>
  <r>
    <n v="204"/>
    <x v="4"/>
    <x v="0"/>
    <x v="193"/>
    <x v="0"/>
    <s v="Sistema de Perifoneo (megáfonos o Altavoz compactos, Corneta 230 mm Diámetro 350mm Batería recargable de 1500 mAh Voltaje de carga 110-240v Tiempo de trabajo de 8 a 10 horas Rango de alcance 700 m a 1 km Peso 1.3 kg 2 sonidos de alerta"/>
    <x v="1"/>
    <m/>
    <x v="1"/>
    <x v="172"/>
  </r>
  <r>
    <n v="205"/>
    <x v="4"/>
    <x v="0"/>
    <x v="194"/>
    <x v="0"/>
    <s v="Taladro percutor inalámbrica, , Voltaje: 20 V Velocidad: 0-500 / 0-1750 RPM Par de torsión: 65 Nm Mandril: 13 mm Capacidad: Madera (25 mm) Metal (13 mm) Hormigón (6,5 mm) Impactos por minuto: 0-8500 / 0-29750 IPM"/>
    <x v="1"/>
    <m/>
    <x v="1"/>
    <x v="173"/>
  </r>
  <r>
    <n v="206"/>
    <x v="4"/>
    <x v="0"/>
    <x v="195"/>
    <x v="49"/>
    <s v="Tapabocas Desechable Hipoalergico de papel Filtro Industrial- Tres Capas Tipo Quirurgico Azul x 50 Unidades empaque plastico individual"/>
    <x v="10"/>
    <m/>
    <x v="1"/>
    <x v="174"/>
  </r>
  <r>
    <n v="207"/>
    <x v="5"/>
    <x v="0"/>
    <x v="196"/>
    <x v="50"/>
    <s v="Afinador: Aproximadamente 250/150/85 horas (retroiluminación: apagada/suave/automática, entrada A4 continua, utilizando pilas de zinc-carbono)_x000a_Metrónomo: Aproximadamente 200/130/75 horas (retroiluminación: apagado/suave/automático, tempo 120, 4 tiempos, volumen máximo, con pilas de zinc-carbono)_x000a_Dimensiones (An x Pr x Al): 107 mm x 72 mm x 18 mm_x000a_Peso: 79 g (pilas incluidas)"/>
    <x v="1"/>
    <m/>
    <x v="1"/>
    <x v="175"/>
  </r>
  <r>
    <n v="208"/>
    <x v="5"/>
    <x v="0"/>
    <x v="197"/>
    <x v="50"/>
    <s v="Compra: Bombo: 22 pulgadas_x000a_Tom de Piso: 16 pulgadas_x000a_Toms: 10, 12, y 14 pulgadas_x000a_Caja: 14 x 5.5 pulgadas_x000a_Platillos: No incluidos     La batería Tama Stagestar SG52KH4-DB es una opción excepcional para bateristas que buscan calidad, durabilidad y un aspecto impresionante en el escenario. Con su acabado en Azul Jue Oscuro y bases incluidas, esta batería cumple con los estándares más altos de rendimiento._x000a_"/>
    <x v="1"/>
    <m/>
    <x v="1"/>
    <x v="176"/>
  </r>
  <r>
    <n v="209"/>
    <x v="5"/>
    <x v="0"/>
    <x v="198"/>
    <x v="50"/>
    <s v="Charango  acústico nacional elaborado en madera tapa en pino y diapasón en granadillo, con boca incrustada en madera."/>
    <x v="1"/>
    <m/>
    <x v="1"/>
    <x v="177"/>
  </r>
  <r>
    <n v="210"/>
    <x v="5"/>
    <x v="0"/>
    <x v="199"/>
    <x v="50"/>
    <s v="Instrumentos de percusión pertenecientes al grupo de los membranófonos. Las Congas son unos tambores largos y estrechos, de una sola membrana._x000a_Materiales: juego de congas_x000a_Conga o segundo: diámetro del parche de 11” a 11.75”_x000a_Altura de 28” a 30”_x000a__x000a_Tumbadora: diámetro del parche de 12” a 12.5”_x000a_Altura de 28” a 30” "/>
    <x v="1"/>
    <m/>
    <x v="1"/>
    <x v="178"/>
  </r>
  <r>
    <n v="211"/>
    <x v="5"/>
    <x v="0"/>
    <x v="200"/>
    <x v="50"/>
    <s v="Aproximadamente de  25 × 28 × 71 cm. ambor alto, estrecho y de una sola cabeza de Cuba. Las congas son dentadas como barriles"/>
    <x v="1"/>
    <m/>
    <x v="1"/>
    <x v="179"/>
  </r>
  <r>
    <n v="212"/>
    <x v="5"/>
    <x v="0"/>
    <x v="201"/>
    <x v="50"/>
    <s v="Cuatro llanero instrumento de madera estandar con 4 cuerdas. "/>
    <x v="1"/>
    <m/>
    <x v="1"/>
    <x v="180"/>
  </r>
  <r>
    <n v="213"/>
    <x v="5"/>
    <x v="0"/>
    <x v="202"/>
    <x v="50"/>
    <s v="Flauta traversa de caña brava con orificio de embocadura y siete perforaciones_x000a__x000a_Dimensiones aproximadas: prof/grosor : 40,0 cm_x000a_diámetro : 2,5 cm"/>
    <x v="1"/>
    <m/>
    <x v="1"/>
    <x v="181"/>
  </r>
  <r>
    <n v="214"/>
    <x v="5"/>
    <x v="0"/>
    <x v="203"/>
    <x v="50"/>
    <s v="Se compone de dos partes: la guacharaca misma, de superficie corrugada y el peine o trinche, hecho de alambre duro y mango de madera, usado para rascar la superficie corrugada de la guacharaca."/>
    <x v="1"/>
    <m/>
    <x v="1"/>
    <x v="182"/>
  </r>
  <r>
    <n v="215"/>
    <x v="5"/>
    <x v="0"/>
    <x v="204"/>
    <x v="50"/>
    <s v="Instrumento de percusión metálico, Incluye una baquetas tipo tenedor_x000a_Materiales: Metálico_x000a_Dimensiones aproximadas: Altura aproximada 30 cms"/>
    <x v="1"/>
    <m/>
    <x v="1"/>
    <x v="183"/>
  </r>
  <r>
    <n v="216"/>
    <x v="5"/>
    <x v="0"/>
    <x v="205"/>
    <x v="50"/>
    <s v="Guitarra acústica basica de madera tamaño estandar "/>
    <x v="1"/>
    <m/>
    <x v="1"/>
    <x v="3"/>
  </r>
  <r>
    <n v="217"/>
    <x v="5"/>
    <x v="0"/>
    <x v="206"/>
    <x v="50"/>
    <s v="Guitarra Electroacústica CX40"/>
    <x v="1"/>
    <m/>
    <x v="1"/>
    <x v="20"/>
  </r>
  <r>
    <n v="218"/>
    <x v="5"/>
    <x v="0"/>
    <x v="207"/>
    <x v="50"/>
    <s v="Es de unos 45 cm de alto por unos 25 de diámetro superior y 10 de diámetro inferior. Se toca con una sola mano, colocado en posición horizontal sobre las piernas del ejecutor sentado, con el parche hacia la derecha o la izquierda, dependiendo de si el tamborero es derecho o zurdo."/>
    <x v="1"/>
    <m/>
    <x v="1"/>
    <x v="184"/>
  </r>
  <r>
    <n v="219"/>
    <x v="5"/>
    <x v="0"/>
    <x v="208"/>
    <x v="50"/>
    <s v="Maracas Madera: Par de maracas de madera colores. Medidas: 8.1 x 2.2 "/>
    <x v="1"/>
    <m/>
    <x v="1"/>
    <x v="185"/>
  </r>
  <r>
    <n v="220"/>
    <x v="5"/>
    <x v="0"/>
    <x v="209"/>
    <x v="50"/>
    <s v="Está compuesto por un conjunto de teclas adyacentes, negras y blancas. El intervalo entre teclas adyacentes es de un semitono, y entre dos teclas corresponde a un tono._x000a_Marca: Genérica. Modelo: Moderno. Cantidad de teclas:61"/>
    <x v="1"/>
    <m/>
    <x v="1"/>
    <x v="186"/>
  </r>
  <r>
    <n v="221"/>
    <x v="5"/>
    <x v="0"/>
    <x v="210"/>
    <x v="50"/>
    <s v="Compra: platillo para bateristas que buscan un sonido oscuro con mucha articulación y color. Con un tono cálido y cuerpo, estos charles ofrecen un sonido limpio y brillante. Perfectos para aquellos que prefieren una combinación de colores tonales más oscuros con carácter y matices únicos."/>
    <x v="1"/>
    <m/>
    <x v="1"/>
    <x v="187"/>
  </r>
  <r>
    <n v="222"/>
    <x v="5"/>
    <x v="0"/>
    <x v="211"/>
    <x v="50"/>
    <s v="Compra: Excelente definición de baqueta con sonido de baqueta seco y con mucho cuerpo. Tonos oscuros y cálidos con cualidades de choque de mala calidad para acentuar.1. Excelente definición de palo, 2. Sonido de palo seco y con cuerpo3. Tonos oscuros y cálidos, Cualidades de choque inútiles"/>
    <x v="1"/>
    <m/>
    <x v="1"/>
    <x v="188"/>
  </r>
  <r>
    <n v="223"/>
    <x v="5"/>
    <x v="0"/>
    <x v="212"/>
    <x v="50"/>
    <s v="La quena consiste básicamente en un tubo de unos 36 cm de largo con seis agujeros a un lado y uno al otro. El caño es totalmente hueco y se sopla por uno de sus extremos._x000a__x000a_Dimensiones aproximadas: Afinada en Sol"/>
    <x v="1"/>
    <m/>
    <x v="1"/>
    <x v="189"/>
  </r>
  <r>
    <n v="224"/>
    <x v="5"/>
    <x v="0"/>
    <x v="213"/>
    <x v="50"/>
    <s v="Medidas 24 × 31 × 31 cm, de madera o metalico. instrumento de percusión también conocido como caja o tarola"/>
    <x v="1"/>
    <m/>
    <x v="1"/>
    <x v="190"/>
  </r>
  <r>
    <n v="225"/>
    <x v="5"/>
    <x v="0"/>
    <x v="214"/>
    <x v="50"/>
    <s v="Instrumento de percusión de cuerpo cilíndrico,_x000a_Materiales: Cuero Madera maciza, parches de cuero de chivo o carnero y tensores. "/>
    <x v="1"/>
    <m/>
    <x v="1"/>
    <x v="191"/>
  </r>
  <r>
    <n v="226"/>
    <x v="5"/>
    <x v="0"/>
    <x v="215"/>
    <x v="50"/>
    <s v="Materiales: Madera maciza. Dimensiones aproximadas: Alto: 65 cms, Diámetro superior: 32 cms, Diámetro inferior: 20 cms. Acabado: Lacado transparente. Color: Natural"/>
    <x v="1"/>
    <m/>
    <x v="1"/>
    <x v="191"/>
  </r>
  <r>
    <n v="227"/>
    <x v="5"/>
    <x v="0"/>
    <x v="216"/>
    <x v="50"/>
    <s v="Instrumento de percusión de doble parche y cuerpo cilíndrico, utilizado principalmente en la música tradicionales de la región Andina_x000a_Materiales: Madera maciza. Dos parches de cuero de chivo o carnero y tensores._x000a_Dimensiones aproximadas: Ancho (Boca) 40 cm; alto 50cm"/>
    <x v="1"/>
    <m/>
    <x v="1"/>
    <x v="192"/>
  </r>
  <r>
    <n v="228"/>
    <x v="5"/>
    <x v="0"/>
    <x v="217"/>
    <x v="50"/>
    <s v="Tiene un promedio de 70 centimetros y el ancho 60 centimetros. Es usual que la tambora tenga variación de tamaño, son instrumentos hechos a mano y únicos con golpeador en madera y tela."/>
    <x v="1"/>
    <m/>
    <x v="1"/>
    <x v="193"/>
  </r>
  <r>
    <n v="229"/>
    <x v="5"/>
    <x v="0"/>
    <x v="218"/>
    <x v="50"/>
    <s v="Tambor Nasa elaborado en madera (tronco de cabuya) y cuero de vaca tensionada con fibras vegetales. Representa el poder del trueno y es usado por los músicos del Pueblo Indígena Nasa para celebrar los rituales del despertar de las semillas, ofrenda a los muertos, la celebración del ritual del viento, entre muchos otros._x000a_Dimensiones aproximadas: Diámetro superior 45 cms., Alto 45 cms.."/>
    <x v="1"/>
    <m/>
    <x v="1"/>
    <x v="194"/>
  </r>
  <r>
    <n v="230"/>
    <x v="5"/>
    <x v="0"/>
    <x v="219"/>
    <x v="50"/>
    <s v="Zampoña en caña ,_x000a_Cantidad de Tubos: 15 tonos (Tubos)_x000a_Dimensiones aproximadas: Afinada en diatónica "/>
    <x v="1"/>
    <m/>
    <x v="1"/>
    <x v="155"/>
  </r>
  <r>
    <n v="231"/>
    <x v="5"/>
    <x v="0"/>
    <x v="220"/>
    <x v="50"/>
    <s v="Zampoña en caña ,_x000a_Cantidad de Tubos:  13 tonos (Tubos)_x000a_Dimensiones aproximadas: Afinada en sol"/>
    <x v="1"/>
    <m/>
    <x v="1"/>
    <x v="195"/>
  </r>
  <r>
    <n v="232"/>
    <x v="5"/>
    <x v="0"/>
    <x v="221"/>
    <x v="50"/>
    <s v="Zampoña en caña de tres (3) cromática_x000a_Cantidad de Tubos: 24 tonos (Tubos)"/>
    <x v="1"/>
    <m/>
    <x v="1"/>
    <x v="37"/>
  </r>
  <r>
    <n v="233"/>
    <x v="5"/>
    <x v="0"/>
    <x v="222"/>
    <x v="50"/>
    <s v="Zampoña en caña ,_x000a_Cantidad de Tubos: 23 tonos (Tubos)_x000a_Dimensiones aproximadas: Afinada en Sol"/>
    <x v="1"/>
    <m/>
    <x v="1"/>
    <x v="196"/>
  </r>
  <r>
    <n v="234"/>
    <x v="5"/>
    <x v="0"/>
    <x v="223"/>
    <x v="50"/>
    <s v="Zampoña en caña ,_x000a_Cantidad de Tubos: 17 tonos (Tubos)_x000a_Dimensiones aproximadas: Afinada en sol"/>
    <x v="1"/>
    <m/>
    <x v="1"/>
    <x v="197"/>
  </r>
  <r>
    <n v="235"/>
    <x v="6"/>
    <x v="0"/>
    <x v="224"/>
    <x v="51"/>
    <s v="Caja de ajedrez incluye un tablero plegable doble y de alta calidad DGT._x000a__x000a_Material: Tablero de madera_x000a_Tamaño: De 45 X 45 mm cuadrado, piezas en plástico de 86mm."/>
    <x v="1"/>
    <m/>
    <x v="1"/>
    <x v="198"/>
  </r>
  <r>
    <n v="236"/>
    <x v="6"/>
    <x v="0"/>
    <x v="225"/>
    <x v="51"/>
    <s v="Tablero marcado con braille en letras y números, tipo caja en PHD inyectado marcado con letras y números. Fichas en polímero sintético resistentes a golpes y rayones de excelente calidad. Las fichas negras tienen el punto para identificación táctil de medidas en cada ficha así: Tablero 45 x 45 cm, escaques (casillas) de 5 cm, Rey 9.5 cm, Dama 7.5 cm, Alfil 6.5 cm, Caballo 6 cm, Torre 4.7 cm, Peón 4.5 cm."/>
    <x v="1"/>
    <m/>
    <x v="1"/>
    <x v="199"/>
  </r>
  <r>
    <n v="237"/>
    <x v="6"/>
    <x v="0"/>
    <x v="226"/>
    <x v="51"/>
    <s v="EN MADERA, 16 FICHAS DE CADA COLOR. TAMAÑO MEDIANO, MEDIDAS APROXIMADAS 40 CMS X 40 CMS"/>
    <x v="1"/>
    <m/>
    <x v="1"/>
    <x v="200"/>
  </r>
  <r>
    <n v="238"/>
    <x v="6"/>
    <x v="0"/>
    <x v="227"/>
    <x v="51"/>
    <s v="Antifaz para proteccíon ocular, durante la practica de Futbol sonoro, elaborado en espuma cubierto en tela, resistente a la friccion, con caucho ajustable que proteja la zona ocular y el espesor de la espuma brinde protección"/>
    <x v="1"/>
    <m/>
    <x v="1"/>
    <x v="66"/>
  </r>
  <r>
    <n v="239"/>
    <x v="6"/>
    <x v="0"/>
    <x v="228"/>
    <x v="51"/>
    <s v="Material pvc resistente y duradero._x000a_Medidas del arco ._x000a_largo 85 cm_x000a_ancho 42_x000a_alto 77 cm._x000a_Incluye:_x000a_1 Arco_x000a_un balón_x000a_una malla._x000a_Medidas del empaque_x000a_48 x 35 x 18 cm."/>
    <x v="1"/>
    <m/>
    <x v="1"/>
    <x v="201"/>
  </r>
  <r>
    <n v="240"/>
    <x v="6"/>
    <x v="0"/>
    <x v="229"/>
    <x v="52"/>
    <s v="Aro Plastico de colores para entrenamiento de aglidad. Psicomotricidad. Medida 61cm"/>
    <x v="1"/>
    <m/>
    <x v="1"/>
    <x v="34"/>
  </r>
  <r>
    <n v="241"/>
    <x v="6"/>
    <x v="0"/>
    <x v="230"/>
    <x v="51"/>
    <s v="Aro ULA ULA para entrenamiento, en material PVC Tubulares medida 60 cm x 7 mm de grueso, diseño plano, ultra resistente, material sólido, de buen peso "/>
    <x v="1"/>
    <m/>
    <x v="1"/>
    <x v="34"/>
  </r>
  <r>
    <n v="242"/>
    <x v="6"/>
    <x v="0"/>
    <x v="231"/>
    <x v="51"/>
    <s v="BALON BASKET BALONCESTO # 3 Balón de goma de baloncesto . fabricado en goma y recomendado para jugar tanto en espacios interiores como en exteriores. Está compuesto por 8 paneles, y cuenta con una cámara interior de butilo. Las medidas de este balón son 69 - 71 cm, y tiene un peso entre 470 y 500 gramos"/>
    <x v="1"/>
    <m/>
    <x v="1"/>
    <x v="34"/>
  </r>
  <r>
    <n v="243"/>
    <x v="6"/>
    <x v="0"/>
    <x v="232"/>
    <x v="51"/>
    <s v="BALON BASKET BALONCESTO # 5 Balón de goma de baloncesto. fabricado en goma y recomendado para jugar tanto en espacios interiores como en exteriores. Está compuesto por 8 paneles, y cuenta con una cámara interior de butilo. Las medidas de este balón son 69 - 71 cm, y tiene un peso entre 470 y 500 gramos"/>
    <x v="1"/>
    <m/>
    <x v="1"/>
    <x v="202"/>
  </r>
  <r>
    <n v="244"/>
    <x v="6"/>
    <x v="0"/>
    <x v="233"/>
    <x v="51"/>
    <s v="BALON BASKET BALONCESTO # 6 Balón de goma de baloncesto. fabricado en goma y recomendado para jugar tanto en espacios interiores como en exteriores. Está compuesto por 8 paneles, y cuenta con una cámara interior de butilo. Las medidas de este balón son 69 - 71 cm, y tiene un peso entre 470 y 500 gramos"/>
    <x v="1"/>
    <m/>
    <x v="1"/>
    <x v="203"/>
  </r>
  <r>
    <n v="245"/>
    <x v="6"/>
    <x v="0"/>
    <x v="234"/>
    <x v="51"/>
    <s v="Cubierta: Caucho, Diseño Giugiaro, 12 paneles, Estructura: Vulcanizado o moldeado, Neumático: Butilo, Tamaños: 7 Adulto, Superficie: Granulada Terreno de Juego: Exteriores Color: Naranja – Marfil"/>
    <x v="1"/>
    <m/>
    <x v="1"/>
    <x v="204"/>
  </r>
  <r>
    <n v="246"/>
    <x v="6"/>
    <x v="0"/>
    <x v="235"/>
    <x v="51"/>
    <s v="Balón elaborado en poliuretano, superficie de juego Grama Artificial, Grama Natural, Tierra, Arenilla y Duras. Diseño moderno, estampado que contrasta y detalles alusivos Construcción laminado y cámara de butilo para mayor retención de aire y proporcionando un gran rebote. El balón se envía inflado con la calibración recomendada de fábrica, (9 a 12 lb).  Impermeable brindando un peso estable para mayor control. • Alta retención de aire, para un mejor desempeño. • Buen rebote. • Resistente. • Total esfericidad. • Alta resistencia. • Calidad certificada. • Peso 410 a 450 g.• Circunferencia 68 a 70 cm."/>
    <x v="1"/>
    <m/>
    <x v="1"/>
    <x v="205"/>
  </r>
  <r>
    <n v="247"/>
    <x v="6"/>
    <x v="0"/>
    <x v="236"/>
    <x v="51"/>
    <s v="Balón sonoro adaptado que permite a las personas con discapacidad visual realizar ejercicio y actividades lúdicas de motricidad y orientación en espacios cerrados y abiertos, con cascabeles repartidos en la superficie del balón en seis (6) cámaras de 60 a 64 cms y con un peso de 540 a 580 grs que facilitan su ubicación y trayectoria."/>
    <x v="1"/>
    <m/>
    <x v="1"/>
    <x v="199"/>
  </r>
  <r>
    <n v="248"/>
    <x v="6"/>
    <x v="0"/>
    <x v="237"/>
    <x v="51"/>
    <s v="Balón Microfútbol posee una cubierta en material PU (poliuretano), con construcción laminado, alta resistencia y flexibilidad, alta retención de aire, válvula de doble seguridad y cumple con especificaciones técnicas internacionales. El balón se envía inflado con la calibración recomendada de fábrica, (6 a 9 lb). Estable en la trayectoria. • Balón más aerodinámico. • Óptimo balance. • Superficies de juego: Madera, Baldosa y Dura • Peso: 420 a 450 g. • Circunferencia: 60 a 62 cm. • Rebote: Máximo 35 cm.|"/>
    <x v="1"/>
    <m/>
    <x v="1"/>
    <x v="206"/>
  </r>
  <r>
    <n v="249"/>
    <x v="6"/>
    <x v="0"/>
    <x v="238"/>
    <x v="52"/>
    <s v="Balón futbol #5 fundamentación, cubierta en cuero PU, cosido a maquina, diseño en cubierta en forma pentagonal y hexagonal, 32 paneles; peso 350 a 390 gramos, circunferencia 63,5 a 66 cm."/>
    <x v="1"/>
    <m/>
    <x v="1"/>
    <x v="207"/>
  </r>
  <r>
    <n v="250"/>
    <x v="6"/>
    <x v="0"/>
    <x v="239"/>
    <x v="52"/>
    <s v="Balón futbol sala 62 a 64 gramos, cubierto en PVC, enmallado en nylon de alta tenacidad y flexibilidad, con diseño en cubierta en forma pentagonal y hexagonal, 32 paneles, peso 400 a 440 gramos, laminado al calor, neumático interno en caucho butilo de dos capas; impermeable y válvula de seguridad."/>
    <x v="1"/>
    <m/>
    <x v="1"/>
    <x v="208"/>
  </r>
  <r>
    <n v="251"/>
    <x v="6"/>
    <x v="0"/>
    <x v="240"/>
    <x v="51"/>
    <s v="Balones medicinales con buen tamaño de acuerdo al peso solicitado, superficie blanda, lo que facilita su lanzamiento, su recepción y el seguimiento de su trayectoria de forma segura. Especialmente indicados para lanzamientos a corta distancia. Una cubierta de piel sintética, cuero y/o materiales que faciliten su agarre, de buena calidad, superficie resistente al desgaste, cuero de alta resistencia"/>
    <x v="1"/>
    <m/>
    <x v="1"/>
    <x v="209"/>
  </r>
  <r>
    <n v="252"/>
    <x v="6"/>
    <x v="0"/>
    <x v="241"/>
    <x v="51"/>
    <s v="Balones medicinales con buen tamaño de acuerdo al peso solicitado, superficie blanda, lo que facilita su lanzamiento, su recepción y el seguimiento de su trayectoria de forma segura. Especialmente indicados para lanzamientos a corta distancia. Una cubierta de piel sintética, cuero y/o materiales que faciliten su agarre, de buena calidad, superficie resistente al desgaste, cuero de alta resistencia"/>
    <x v="1"/>
    <m/>
    <x v="1"/>
    <x v="210"/>
  </r>
  <r>
    <n v="253"/>
    <x v="6"/>
    <x v="0"/>
    <x v="242"/>
    <x v="51"/>
    <s v="Balón competición de voleibol N°4. Cubierta: PVC Suave, Diseño: 18 paneles, Estructura: Cosido, Neumático: Butilo, Tamaños: 4, Superficie: Lisa, Terreno de Juego: Interiores y Exteriores_x000a_Impermeable, pero de &lt; a 260 gramos, circunferencia de 60 a 64 cm."/>
    <x v="1"/>
    <m/>
    <x v="1"/>
    <x v="51"/>
  </r>
  <r>
    <n v="254"/>
    <x v="6"/>
    <x v="0"/>
    <x v="243"/>
    <x v="51"/>
    <s v="Herramienta para trabajos fisioterapéuticos, de yoga y pilates_x000a_Fabricado en PVC de gran resistencia_x000a_Textura antideslizante_x000a_Incluye bomba de aire"/>
    <x v="1"/>
    <m/>
    <x v="1"/>
    <x v="169"/>
  </r>
  <r>
    <n v="255"/>
    <x v="6"/>
    <x v="0"/>
    <x v="244"/>
    <x v="51"/>
    <s v="Balón competición de voleibol N°5, cubierta en PU, laminado al calor, enmallado en nylon, neumático en caucho de butilo de dos capas, impermeable, pero de 260 a 280 gramos, circunferencia de 65 a 67 cm."/>
    <x v="1"/>
    <m/>
    <x v="1"/>
    <x v="3"/>
  </r>
  <r>
    <n v="256"/>
    <x v="6"/>
    <x v="0"/>
    <x v="245"/>
    <x v="51"/>
    <s v="Balón para Waterpolo  numero 5 Nivel: intermedio_x000a_65-67 cm / 410 gramos. Circunferencia y peso cumplen con las normas de la FINA (Federación Internacional de Natación)_x000a_Composición [ES] Capa exterior : 100.0% Caucho sintético Bolsillo : 50.0% Caucho natural, Bolsillo : 50.0% Caucho - Caucho de isobutileno-isopreno (IIR) - Butilo"/>
    <x v="1"/>
    <m/>
    <x v="1"/>
    <x v="189"/>
  </r>
  <r>
    <n v="257"/>
    <x v="6"/>
    <x v="0"/>
    <x v="246"/>
    <x v="51"/>
    <s v="balones cosidos a mano. Esto garantiza una mejor resistencia al desgaste, la conservación de la forma y un mayor rendimiento (agarre y trayectoria especialmente). Para mayores de 14 años. talla 5. "/>
    <x v="1"/>
    <m/>
    <x v="1"/>
    <x v="211"/>
  </r>
  <r>
    <n v="258"/>
    <x v="6"/>
    <x v="0"/>
    <x v="247"/>
    <x v="51"/>
    <s v="balones cosidos a mano. Esto garantiza una mejor resistencia al desgaste, la conservación de la forma y un mayor rendimiento (agarre y trayectoria especialmente) Para niños de 10 a 14 años y niñas de 10 a 18 años. talla 4."/>
    <x v="1"/>
    <m/>
    <x v="1"/>
    <x v="212"/>
  </r>
  <r>
    <n v="259"/>
    <x v="6"/>
    <x v="0"/>
    <x v="248"/>
    <x v="51"/>
    <s v="Material resistente, estructura tubular, comodo en espuma de alta densidad y forro resistente al uso,  El banco para abdominales (o banco abdominal) es una máquina para hacer ejercicio. Como su nombre lo indica, se especializa en el entrenamiento del abdomen. Consiste en un banco con una tabla recta. Sobre ella hay que recostar la espalda para realizar los ejercicios pertinentes._x000a_Beneficios: Fortalece el recto abdominal, Oblicuos y cintura; ayuda a quemar grasa localizada._x000a_Estructura pts de 50 x 100._x000a_Calibre 2,5 mm._x000a_Pintura eletrostatica._x000a_Dimensiones: Largo 1,64, ancho 0,68 alto 0,99"/>
    <x v="1"/>
    <m/>
    <x v="1"/>
    <x v="213"/>
  </r>
  <r>
    <n v="260"/>
    <x v="6"/>
    <x v="0"/>
    <x v="249"/>
    <x v="51"/>
    <s v="Cajón de madera o caja polimétrica de salto en madera, con manijas, de medidas 60cm X 70 cm X 80 cm, para entrenamiento parkourt, de fácil transporte, resistente al peso y uso por los diferentes saltos, con buen terminado, superficie suave para evitar laceraciones, de peso 25 a30 Kg, que pueda resistir hasta 120Kg"/>
    <x v="1"/>
    <m/>
    <x v="1"/>
    <x v="199"/>
  </r>
  <r>
    <n v="261"/>
    <x v="6"/>
    <x v="0"/>
    <x v="250"/>
    <x v="51"/>
    <s v="Tera band rollo 25000*150*0.55mm, Banda color azul, material látex de alta resistencia, tensión alta, medidas: largo 25m, ancho 15 cm, grosor 0.55mm, uso institucional, profesional y doméstico."/>
    <x v="23"/>
    <m/>
    <x v="1"/>
    <x v="214"/>
  </r>
  <r>
    <n v="262"/>
    <x v="6"/>
    <x v="0"/>
    <x v="251"/>
    <x v="51"/>
    <s v="KIT CON 5 BANDAS ELÁSTICAS en LÁTEX 100% AUTÉNTICO Y ECOLÓGICO, Resistente Para Hacer Ejercicios"/>
    <x v="1"/>
    <m/>
    <x v="1"/>
    <x v="215"/>
  </r>
  <r>
    <n v="263"/>
    <x v="6"/>
    <x v="0"/>
    <x v="252"/>
    <x v="51"/>
    <s v="Flotador Tubular Espuma Piscina Tubo Natación Aprox 150cm Larga"/>
    <x v="1"/>
    <m/>
    <x v="1"/>
    <x v="216"/>
  </r>
  <r>
    <n v="264"/>
    <x v="6"/>
    <x v="0"/>
    <x v="253"/>
    <x v="51"/>
    <s v="Barrera ajustable para los diferentes saltos, en material resistente de fácil armado, ajuste rápido y seguro._x000a_* Plegable_x000a_* Material pvc R_x000a_* Tres niveles_x000a_- 32 cm altura maxima_x000a_- 28 cm altura media_x000a_- 25 cm altura baja_x000a_* base de 40 cm"/>
    <x v="1"/>
    <m/>
    <x v="1"/>
    <x v="70"/>
  </r>
  <r>
    <n v="265"/>
    <x v="6"/>
    <x v="0"/>
    <x v="254"/>
    <x v="51"/>
    <s v="Género: Infantil_x000a_Material del marco: Acero_x000a_Número de cambios: 1_x000a_Tipo de freno: V-brake_x000a_Suspensión: Sin suspensión_x000a_Rin R 20_x000a_Manubrio Cross."/>
    <x v="1"/>
    <m/>
    <x v="1"/>
    <x v="217"/>
  </r>
  <r>
    <n v="266"/>
    <x v="6"/>
    <x v="0"/>
    <x v="255"/>
    <x v="51"/>
    <s v="Estructura en hierro de alto tráfico_x000a_Pintura electrostática_x000a_Peso de volante 18 Kg_x000a_4 sistemas multiposición_x000a_Manubrio con diseño de ruta antideslizante_x000a_Freno de seguridad_x000a_Rodachinas para fácil desplazamiento_x000a_Ciclo computador que indica: Velocidad_x000a_Distancia - Calorías – Tiempo_x000a_Compatible con SIGMA y POLAR (No Code)_x000a_Galápago en espuma de alta densidad_x000a_Peso máximo de usuario 120 Kg_x000a_Medidas. Largo.127cm Ancho.51cm Alto.112cm_x000a_SISTEMA DE ARRASTRE: BANDA_x000a_Uso Domestico e institucional."/>
    <x v="1"/>
    <m/>
    <x v="1"/>
    <x v="218"/>
  </r>
  <r>
    <n v="267"/>
    <x v="6"/>
    <x v="0"/>
    <x v="256"/>
    <x v="51"/>
    <s v="Una bicicleta BMX debe ser sobre todo ligera y muy fuerte para poder saltar y resistir el impacto contra el suelo. NO debe tener: frenos accesorios como cubrecadenas, guardabarros, pata de cabra o frenos de disco. El manillar suele estar más elevado y alineado con la horquilla y el telescopio y el largo del tubo superior es un indicador para la talla de tu BXM, Los marcos de las bicis BMX miden cerca de 20 pulgadas, aunque depende mucho de la altura del rider, ya que con un cuadro demasiado corto podría golpearse las rodillas contra el volante. Son bicicletas mas “cortas” ya que así permiten tener equilibrio y facilitan poder girar el manillar._x000a_Materiales: Relación en acero 36t_x000a_Piñón marrón 18t_x000a_Manzana en acero de 36 huecos_x000a_Aros en aluminio color natural, Llantas flip 20x2.125_x000a_Pedales en resina"/>
    <x v="1"/>
    <m/>
    <x v="1"/>
    <x v="219"/>
  </r>
  <r>
    <n v="268"/>
    <x v="6"/>
    <x v="0"/>
    <x v="257"/>
    <x v="51"/>
    <s v="Boccia, Este juego de boccia es una versión más asequible del juego de boccia oficial. Las bolas, resistentes y duraderas, están fabricadas en cuero cordley japonés de primera calidad, que les proporciona un tacto súper agradable. Dureza media. El conjunto lo forman: 12 bolas (6 rojas y 6 azules), 1 bola blanca, 1 metro (2 m de longitud) y 1 bolsa para transportar el conjunto., Medidas bolas: 27 cm (+/- 8 mm) de circunferencia., Peso: 275 g (+/- 12 g)."/>
    <x v="1"/>
    <m/>
    <x v="1"/>
    <x v="220"/>
  </r>
  <r>
    <n v="269"/>
    <x v="6"/>
    <x v="0"/>
    <x v="258"/>
    <x v="51"/>
    <s v="Juego de bolas en cuero sintético japonés de primera calidad, cosido a mano y una bolsa de hombro para su transporte y almacenaje. Las bolas cumplen los estándares de competición internacional (IBC), Peso: 275 gr. (+/-12 gr.), Circunferencia: 270 mm. (+/-8 mm.), 3 años de garantía, Dureza: media "/>
    <x v="2"/>
    <m/>
    <x v="1"/>
    <x v="221"/>
  </r>
  <r>
    <n v="270"/>
    <x v="6"/>
    <x v="0"/>
    <x v="259"/>
    <x v="0"/>
    <s v="COMPRA :_x000a_Rana fabricada en MDF 12_x000a__x000a_-Tapizada en tapete_x000a__x000a_– Sapos y botellas en acero_x000a__x000a_– Tablero para 6 jugadores_x000a__x000a_– 7 Esferas en acero inoxidable_x000a__x000a_– Medidas: Alto 1.10 cm, Ancho 42 cm, Profundidad 42cm"/>
    <x v="1"/>
    <m/>
    <x v="1"/>
    <x v="222"/>
  </r>
  <r>
    <n v="271"/>
    <x v="6"/>
    <x v="0"/>
    <x v="260"/>
    <x v="52"/>
    <s v="Buzo deportivo tipo Chaqueta con capucha y cordones gruesos con refuerzo en broche en puntas y broche a capota, bolsillos laterales con cremallera elaborado en microfibra de poliester de tejido plano 100% repelente al agua.  Incluye tres logos  (tamaño carta) y tres (tipo bolsillo) estampados o sublimados  de imagen institucional de acuerdo al diseño suministrado por la Entidad._x000a__x000a_Puño tipo runner (diseño en dedo tipo miton)"/>
    <x v="1"/>
    <m/>
    <x v="1"/>
    <x v="197"/>
  </r>
  <r>
    <n v="272"/>
    <x v="6"/>
    <x v="0"/>
    <x v="261"/>
    <x v="52"/>
    <s v="Buzo deportivo tipo Hoodie con capucha elaborado en algodón perchado 100%  (algodón perchado) Incluye dos logos estampados o sublimados de imagen institucional de acuerdo al diseño suministrado por la Entidad."/>
    <x v="1"/>
    <m/>
    <x v="1"/>
    <x v="197"/>
  </r>
  <r>
    <n v="273"/>
    <x v="6"/>
    <x v="0"/>
    <x v="262"/>
    <x v="51"/>
    <s v="Video Cámara 4k Dragón touch Visión 3 Pro Acuática, • Cámara de acción 4K con zoom 4X: profesional 4K/30FPS, 2.7K/30fps, video 1080P/60FPS y resolución de foto de 20MP, Esta cámara también cuenta con un rango de zoom de 1.0X a 4.0X._x000a_• Cámara de acción impermeable de 100 pies: se coloca en la funda impermeable para sujetar de forma segura, se puede sumergir por debajo de 30 m. Las cámaras submarinas son ideales para deportes acuáticos como natación, surf, buceo, esnórquel, etc._x000a_• Control remoto inalámbrico y ángulo de visión ajustable: se coloca el control remoto en la muñeca mientras instala la cámara en el casco, palo selfie, etc., Puede elegir ángulos de visión diferentes._x000a_• Versátil y compacto: cuenta con múltiples funciones incluyendo modo de conducción, rotación de imagen, lapso de tiempo, foto de ráfaga, grabación en bucle, movimiento lento, dramashot, balance de blancos._x000a_• Mayor duración de la batería y accesorios de montaje: las cámaras de video de acción 4K vienen con 2 baterías recargables de 1050 mAh, pulsera de control remoto y kit de 18 accesorios, cada batería puede grabar hasta 90 min"/>
    <x v="1"/>
    <m/>
    <x v="1"/>
    <x v="223"/>
  </r>
  <r>
    <n v="274"/>
    <x v="6"/>
    <x v="0"/>
    <x v="263"/>
    <x v="51"/>
    <s v="139 mm para tamaño de tablero: 8&quot;, 8.125&quot;, 8.25&quot;_x000a_Es la última incorporación a la línea Truck o camión. Manteniendo el aspecto clásico, Truck camión aumenta el ángulo de pivote creando un radio de giro más rápido, reduce la altura de la percha y modifica el yugo para mejorar el espacio libre del pivote central en los rectificados. El eje es perfecto para la mayoría de las aplicaciones; street, vert, pool, park o cruiser,_x000a__x000a_Características del eje de 149 mm de 5,5&quot;:_x000a__x000a_Ancho del eje: 8.25&quot;_x000a_Ancho de suspensión: 5.5&quot;_x000a_Aluminio de grado 356 T6_x000a_Ejes de acero cromado 4140_x000a_Capos de Hallow de grado 8"/>
    <x v="1"/>
    <m/>
    <x v="1"/>
    <x v="224"/>
  </r>
  <r>
    <n v="275"/>
    <x v="6"/>
    <x v="0"/>
    <x v="264"/>
    <x v="51"/>
    <s v="Camiseta manga larga, cuello redondo, tipo Jersey, con cremallera en la parte delantera, Elaborada en tela liviana. Con acabado antibacterial y control de humedad, con imagen institucional no bordada, debe ser estampada o sublimada."/>
    <x v="1"/>
    <m/>
    <x v="1"/>
    <x v="195"/>
  </r>
  <r>
    <n v="276"/>
    <x v="6"/>
    <x v="0"/>
    <x v="265"/>
    <x v="51"/>
    <s v="Camisa manga larga , con bolsillos frontales con solapa triangular Cuello camisero formal Tipo de cierre: Botones plàsticos frontales - mangas con botones Doble costura industrial - Linea de refuerzo costura frontal superior bolsillos Pinzas traseras para dama y corte liso hombres, poliester, Boton plastico de 4 ojales_x000a_Hilos e Hilazas: Poliester 100%_x000a_100% manejable para estampado y/o bordado_x000a_El tipo de tela indigo permite una mejor transpirabilidad, con logos institucionales bordado, tallas S/8 M/10 L/12 XL/14 XXL/16"/>
    <x v="1"/>
    <m/>
    <x v="1"/>
    <x v="225"/>
  </r>
  <r>
    <n v="277"/>
    <x v="6"/>
    <x v="0"/>
    <x v="266"/>
    <x v="0"/>
    <s v="Camisetas originales de competencia de los equipos de fútbol profesional Colombiano_x000a_"/>
    <x v="1"/>
    <m/>
    <x v="1"/>
    <x v="226"/>
  </r>
  <r>
    <n v="278"/>
    <x v="6"/>
    <x v="0"/>
    <x v="267"/>
    <x v="51"/>
    <s v="Par de canchas de mini tejo en plastilina industrial o greda, elaboradas en estructura metálica con rodachines, con 8 tejos pony en acero 10-20 y pizón. Incluye anotador"/>
    <x v="1"/>
    <m/>
    <x v="1"/>
    <x v="227"/>
  </r>
  <r>
    <n v="279"/>
    <x v="6"/>
    <x v="0"/>
    <x v="268"/>
    <x v="51"/>
    <s v="Canilleras Cobertura en PP con EVA. Con banda Elástica. Talla S: 18.5 X 13.5CM talla M: 21 X 15CM"/>
    <x v="1"/>
    <m/>
    <x v="1"/>
    <x v="228"/>
  </r>
  <r>
    <n v="280"/>
    <x v="6"/>
    <x v="0"/>
    <x v="269"/>
    <x v="51"/>
    <s v="El sistema IMPACT – HIGH son tres cámaras que distribuyen el golpe, haciendo que su efecto llegue disminuido en un 70% a la pierna, dando gran protección y frescura al jugador exigente_x000a_Base de espuma de EVA de doble densidad, especial para un mejor ajuste_x000a_Diseño ágil y antatómico que se ajusta cómodamente a la forma de la pierna_x000a_Banda elástica y cierre de velcro que ayudará a darle el mejor ajuste posible_x000a_Base de EVA en doble densidad para mayor confort_x000a_Orificios de ventilación para una mejor transpiración y comodidad a la hora del juego"/>
    <x v="1"/>
    <m/>
    <x v="1"/>
    <x v="34"/>
  </r>
  <r>
    <n v="281"/>
    <x v="6"/>
    <x v="0"/>
    <x v="270"/>
    <x v="51"/>
    <s v="Cani tobilleras_x000a_Con 4 paneles de de protección_x000a_Tobilleras incluidas en el diseño._x000a_Tallas M y L"/>
    <x v="1"/>
    <m/>
    <x v="1"/>
    <x v="51"/>
  </r>
  <r>
    <n v="282"/>
    <x v="6"/>
    <x v="0"/>
    <x v="271"/>
    <x v="52"/>
    <s v="Careta: que protege la cara con una malla de acero inoxidable en la parte delantera y una barbada de lona o kevlar para la parte inferior y el cuello. Tallas Varias"/>
    <x v="1"/>
    <m/>
    <x v="1"/>
    <x v="229"/>
  </r>
  <r>
    <n v="283"/>
    <x v="6"/>
    <x v="0"/>
    <x v="272"/>
    <x v="0"/>
    <s v="Números, letras y convenciones en Braille, Full color, Macrotipo en cada carta"/>
    <x v="1"/>
    <m/>
    <x v="1"/>
    <x v="52"/>
  </r>
  <r>
    <n v="284"/>
    <x v="6"/>
    <x v="0"/>
    <x v="273"/>
    <x v="51"/>
    <s v="Excelente espuma de impacto impact-dura absorbe los golpes y patadas para que puedas seguir entrenando. El casco integral proporciona una protección completa en las principales zonas de impacto: frente, orejas, barbilla, pómulos. tallas , XS,S,M,L,XL, Adulto."/>
    <x v="1"/>
    <m/>
    <x v="1"/>
    <x v="56"/>
  </r>
  <r>
    <n v="285"/>
    <x v="6"/>
    <x v="0"/>
    <x v="274"/>
    <x v="51"/>
    <s v="Casco Protector: Características: Estructura de poliestireno y estructura externa de ABS, que cumpla con la norma EN1078. Sistema de ajuste para adaptar el casco al perímetro craneal, Ajuste fácil y preciso de la correa de barbilla mediante hebilla y divisores, Espumas de confort y sistema de ajuste de la talla en la nuca"/>
    <x v="1"/>
    <m/>
    <x v="1"/>
    <x v="44"/>
  </r>
  <r>
    <n v="286"/>
    <x v="6"/>
    <x v="0"/>
    <x v="275"/>
    <x v="51"/>
    <s v="Talla única que corresponde a un M: 52-57 cm,_x000a_* Peso. Aprox 380 gramos_x000a_* Material: Poliestireno-Policarbonato_x000a_* Ventilación: 11 salidas de aire_x000a_* Perilla de ajuste_x000a_* Correas graduables_x000a_* Interior acolchonado_x000a_* Correas de color"/>
    <x v="1"/>
    <m/>
    <x v="1"/>
    <x v="230"/>
  </r>
  <r>
    <n v="287"/>
    <x v="6"/>
    <x v="0"/>
    <x v="276"/>
    <x v="51"/>
    <s v="Molde de poliestireno expandido (EPS) con optima resistencia a impactos, la capa interior tiene relleno de material plástico espumado que mejora la seguridad y protección en caso de accidentes leves. Peso ligero de tan solo 225 gramos. Diseño aerodinámico con 18 entradas de aire que mejoran la ventilación y disminuyen la fricción del viento. Forro interno de alta calidad Diseñado con material acolchado para un excelente confort, es transpirable, durable y se puede desmontar para limpiarlo con facilidad. Visera desmontable para protección solar ideal para ciclismo de montaña o ruta"/>
    <x v="1"/>
    <m/>
    <x v="1"/>
    <x v="56"/>
  </r>
  <r>
    <n v="288"/>
    <x v="6"/>
    <x v="0"/>
    <x v="277"/>
    <x v="52"/>
    <s v="chaquetilla que cubre el ronco, los brazos y el cuello. Generalmente son de kevlar que es el material de los chalecos antibalas. Tallas Varias"/>
    <x v="1"/>
    <m/>
    <x v="1"/>
    <x v="231"/>
  </r>
  <r>
    <n v="289"/>
    <x v="6"/>
    <x v="0"/>
    <x v="278"/>
    <x v="51"/>
    <s v="_x000a_Colchoneta ideal para el entrenamiento en interiores y exteriores, cuenta con cremallera para facilitar su limpieza._x000a_Cordobán impermeable._x000a_Ideal para trabajos en el piso._x000a_Medidas 100cm x 50cm Espesor 4cm._x000a_2. Aguantan trabajo pesado._x000a_3. No se deslizan con tu sudor, ni con agua._x000a_4. ENROLLABLE._x000a_5. Con cremallera de excelente calidad._x000a_6. Doble costura, con hilo muy resistente._x000a_7. Fabricadas por confeccionistas expertos._x000a_8. Reforzada en las 4 esquinas._x000a_9. Diseño Versátil y elegante._x000a_10. 6 meses de garantía en la costura._x000a_11. Fácil de transportar o de guardar._x000a_12. Viene con su correa cosida al forro para mayor seguridad."/>
    <x v="1"/>
    <m/>
    <x v="1"/>
    <x v="232"/>
  </r>
  <r>
    <n v="290"/>
    <x v="6"/>
    <x v="0"/>
    <x v="279"/>
    <x v="51"/>
    <s v="Esterilla o colchoneta de entrenamiento con manijas, bomba eléctrica,  hecha de material de doble pared (también conocido como material de punto de caída) y una lona de PVC duradera. Mejor estanqueidad y durabilidad, ya que los refuerzos deben ser fabrica_x000a_Tamaño: 16.40 x3.28 x0.33_x000a_Material: PU"/>
    <x v="1"/>
    <m/>
    <x v="1"/>
    <x v="233"/>
  </r>
  <r>
    <n v="291"/>
    <x v="6"/>
    <x v="0"/>
    <x v="280"/>
    <x v="51"/>
    <s v="Colchoneta Profesional :_x000a_diseñada para proporcionar una absorción de impactos reduciendo la probabilidad de lesiones deportivas._x000a_Material: espuma interior de alta densidad (cassata)._x000a_Forrada en cordobán impermeable._x000a_Ideal para trabajos en el piso_x000a_Medidas: Largo; 100 cm. Ancho; 47 cm. Grosor; 3 cm._x000a_Uso profesional - Tráfico pesado"/>
    <x v="1"/>
    <m/>
    <x v="1"/>
    <x v="234"/>
  </r>
  <r>
    <n v="292"/>
    <x v="6"/>
    <x v="0"/>
    <x v="281"/>
    <x v="51"/>
    <s v="Conos de 23 cm con agujero Especificaciones: 23 cm de alto, color: Naranja Neón, con perforación en la parte alta"/>
    <x v="1"/>
    <m/>
    <x v="1"/>
    <x v="8"/>
  </r>
  <r>
    <n v="293"/>
    <x v="6"/>
    <x v="0"/>
    <x v="282"/>
    <x v="51"/>
    <s v="Conos de 30 cm con agujero Especificaciones: 30cm de alto, color: Naranja Neón, con perforación en la parte alta"/>
    <x v="1"/>
    <m/>
    <x v="1"/>
    <x v="22"/>
  </r>
  <r>
    <n v="294"/>
    <x v="6"/>
    <x v="0"/>
    <x v="283"/>
    <x v="51"/>
    <s v="Costales o sacos elaborados en lona gruesa o fique aptos para soportar hasta 70kg de peso"/>
    <x v="1"/>
    <m/>
    <x v="1"/>
    <x v="235"/>
  </r>
  <r>
    <n v="295"/>
    <x v="6"/>
    <x v="0"/>
    <x v="284"/>
    <x v="51"/>
    <s v="Cronómetro con 10 de memorias con cordón de cuello en nylon para permitir la facilidad de transporte. Pantalla LCD y  alarma."/>
    <x v="1"/>
    <m/>
    <x v="1"/>
    <x v="1"/>
  </r>
  <r>
    <n v="296"/>
    <x v="6"/>
    <x v="0"/>
    <x v="285"/>
    <x v="51"/>
    <s v="Cubos Didacticos De Emociones Niños _x000a_Juego educativo de rapidez donde los niños deben armar con cubos la expresión emocional indicada en una tarjeta antes de que se acabe el tiempo."/>
    <x v="1"/>
    <m/>
    <x v="1"/>
    <x v="236"/>
  </r>
  <r>
    <n v="297"/>
    <x v="6"/>
    <x v="0"/>
    <x v="286"/>
    <x v="0"/>
    <s v="Cubo para yoga en Fomi- Largo: 22 cm, Ancho: 15 cm, y grosor: 7 cm"/>
    <x v="1"/>
    <m/>
    <x v="1"/>
    <x v="237"/>
  </r>
  <r>
    <n v="298"/>
    <x v="6"/>
    <x v="0"/>
    <x v="287"/>
    <x v="51"/>
    <s v="CUBO RUBIK TEXTURIZADO_x000a_Tamaño: 6 x 6 x 6 cm, Cada cara está representada por un color y una textura diferente. 3 columnas x 3 filas"/>
    <x v="1"/>
    <m/>
    <x v="1"/>
    <x v="238"/>
  </r>
  <r>
    <n v="299"/>
    <x v="6"/>
    <x v="0"/>
    <x v="288"/>
    <x v="0"/>
    <s v="Tamaño: 6 x 6 x 6 cm, Cada cara está representada por un color y una textura diferente. 3 columnas x 3 filas"/>
    <x v="1"/>
    <m/>
    <x v="1"/>
    <x v="37"/>
  </r>
  <r>
    <n v="300"/>
    <x v="6"/>
    <x v="0"/>
    <x v="289"/>
    <x v="51"/>
    <s v="Material: Plástico y mango siliconado para mayor comodidad y agarre. - Tamaño 3mt - Mango. - Cuerda en Polipropileno. - Disponible en varios colores "/>
    <x v="1"/>
    <m/>
    <x v="1"/>
    <x v="239"/>
  </r>
  <r>
    <n v="301"/>
    <x v="6"/>
    <x v="0"/>
    <x v="290"/>
    <x v="51"/>
    <s v="Fabricado en dril, material liviano, resistente, color blanco con cinturón. Talla. Adulto"/>
    <x v="1"/>
    <m/>
    <x v="1"/>
    <x v="240"/>
  </r>
  <r>
    <n v="302"/>
    <x v="6"/>
    <x v="0"/>
    <x v="290"/>
    <x v="51"/>
    <s v="Fabricado en dril, material liviano, resistente, color blanco con cinturón. Talla. Niño"/>
    <x v="1"/>
    <m/>
    <x v="1"/>
    <x v="56"/>
  </r>
  <r>
    <n v="303"/>
    <x v="6"/>
    <x v="0"/>
    <x v="291"/>
    <x v="51"/>
    <s v="JUEGO DOMINÓ_x000a_Juego de 28 fichas rectangulares de material firme blancas con los puntos negros._x000a_Descripción:_x000a_Color: crema_x000a_Medidas aproximadas de la caja_x000a_alto 4,3 cm_x000a_fondo 6,5 cm_x000a_ancho 18, 5 cm._x000a__x000a_Medidas aproximadas de las fichas_x000a_4,5 cm x 2,3 cm x 6 mm"/>
    <x v="1"/>
    <m/>
    <x v="1"/>
    <x v="228"/>
  </r>
  <r>
    <n v="304"/>
    <x v="6"/>
    <x v="0"/>
    <x v="292"/>
    <x v="51"/>
    <s v="Dominó de plástico resistente, Cantidad de piezas según denominación mayor, Presentación en caja plástica color Negra, Tamaño de cada pieza: 2,5 cm x 5 cm en Relieve, Domino Hecho en plástico resistente con escrituras en braille cien por ciento. Es un juego de mesa en el que se emplean unas fichas rectangulares, divididas en dos cuadrados, cada uno de los cuales lleva marcados de uno a seis o nueve puntos, o no lleva ninguno. El juego completo de fichas de dominó consta de 55 piezas, en cada una de las cuales se representa un par de valores posibles; las piezas están gravadas completamente en braille. En cada pieza están gravados los números braille, Este juego sirve al ciego para ejercitar la memoria y estimular el tacto."/>
    <x v="1"/>
    <m/>
    <x v="1"/>
    <x v="47"/>
  </r>
  <r>
    <n v="305"/>
    <x v="6"/>
    <x v="0"/>
    <x v="293"/>
    <x v="51"/>
    <s v="Conos domo con base, Estaca para cancha sintética (Domo + tubo) Material: Polietileno de Alta Medidas Domo: Base 30 cts. X 15 cts. de Alto Peso: 206 Gramos"/>
    <x v="1"/>
    <m/>
    <x v="1"/>
    <x v="241"/>
  </r>
  <r>
    <n v="306"/>
    <x v="6"/>
    <x v="0"/>
    <x v="294"/>
    <x v="51"/>
    <s v="Peso 6 LIBRAS C/U_x000a_PESO TOTAL 12 LIBRAS LAS DOS UNIDADES_x000a__x000a_PESO DE REFERENCIA INTERNACIONAL LIBRA 453.59 GRAMOS_x000a__x000a_Consigue un entrenamiento total con estas herramientas de fuerza._x000a_Tonifica y fortalece los músculos de la parte superior del cuerpo bíceps, tríceps, pectoral, hombro y espalda._x000a_Fabricada en hierro fundido recubierta con vinilo de alta resistencia."/>
    <x v="21"/>
    <m/>
    <x v="1"/>
    <x v="21"/>
  </r>
  <r>
    <n v="307"/>
    <x v="6"/>
    <x v="0"/>
    <x v="295"/>
    <x v="51"/>
    <s v="Volante en hierro._x000a_Pintura electrostática._x000a_Resistencia magnética._x000a_Control de resistencia manual._x000a_Inclinación ajustable en 3 niveles._x000a_Manubrio con agarre multifuncional._x000a_Tracción por medio de banda._x000a_Monitor a color LCD con marcación de: Velocidad, distancia, quema de calorías, pulsaciones._x000a_Peso máximo del usuario: 90 kg._x000a_Peso de la volante: 10 kg._x000a_Medidas: Profundidad; 105 cm. Ancho; 58 cm. Alto; 168 cm."/>
    <x v="1"/>
    <m/>
    <x v="1"/>
    <x v="242"/>
  </r>
  <r>
    <n v="308"/>
    <x v="6"/>
    <x v="0"/>
    <x v="296"/>
    <x v="52"/>
    <s v="Escalera de agilidad y Coordinación en PVC, 10 peldaños, 4,5 mts."/>
    <x v="1"/>
    <m/>
    <x v="1"/>
    <x v="54"/>
  </r>
  <r>
    <n v="309"/>
    <x v="6"/>
    <x v="0"/>
    <x v="297"/>
    <x v="51"/>
    <s v="Cuero resistente con relleno de espuma densa para mayor comodidad y durabilidad. Las almohadillas están unidas por una costura de material fuerte con asas reforzadas y correas de velcro que mantienen las almohadillas bloqueadas. Tamaño  aproximada : Alto 40 cm Ancho 20 cm Grosor 10 cm. talla única."/>
    <x v="1"/>
    <m/>
    <x v="1"/>
    <x v="243"/>
  </r>
  <r>
    <n v="310"/>
    <x v="6"/>
    <x v="0"/>
    <x v="298"/>
    <x v="51"/>
    <s v="Diseñado para ayudar al desarrollo de la parte superior del cuerpo, diseño redondeado cómodo._x000a__x000a_Espuma Flotación  Entrena Natación- Color: Bicolor (Blanco/Azul)._x000a_- Peso: 0,069g._x000a_- Medidas Pull Buoy: 11 cm Ancho X 22 cm Largo X 11,54 cm Alto_x000a_- Suave y duradera._x000a_- No se desliza tan fácilmente._x000a_- Tamaño perfecto tanto para jóvenes como para adultos._x000a_- Hipo alérgico y no tóxico._x000a_- No contiene residuos químicos en su proceso de fabricación._x000a_- No absorbe agua, alargando la vida del producto y la higiene."/>
    <x v="1"/>
    <m/>
    <x v="1"/>
    <x v="236"/>
  </r>
  <r>
    <n v="311"/>
    <x v="6"/>
    <x v="0"/>
    <x v="299"/>
    <x v="51"/>
    <s v="Estacas para entrenamiento de fútbol set de 6 unidades poste en PVC y resorte con punta metálica medidas del bastón 140 cm y la punta resortada 20 cm. "/>
    <x v="1"/>
    <m/>
    <x v="1"/>
    <x v="244"/>
  </r>
  <r>
    <n v="312"/>
    <x v="6"/>
    <x v="0"/>
    <x v="300"/>
    <x v="52"/>
    <s v="Longitud de 110 cm y un peso máximo de 500 g. Su hoja es de sección rectangular. Desarrollada como arma de práctica y deportiva, ligera y flexible con su punta roma. Metalica "/>
    <x v="1"/>
    <m/>
    <x v="1"/>
    <x v="245"/>
  </r>
  <r>
    <n v="313"/>
    <x v="6"/>
    <x v="0"/>
    <x v="301"/>
    <x v="51"/>
    <s v="Tipo de inflable: Flotador_x000a_Diseño del inflable: chaleco_x000a_Largo x Ancho: 31 cm x 34 cm_x000a_Diámetro: 25 cm"/>
    <x v="1"/>
    <m/>
    <x v="1"/>
    <x v="34"/>
  </r>
  <r>
    <n v="314"/>
    <x v="6"/>
    <x v="0"/>
    <x v="302"/>
    <x v="51"/>
    <s v="Futbolín de excelentes acabados. MDF._x000a_-Tamaño Base: 51 x 25 cms._x000a_-Juego de competencia para todas las edades"/>
    <x v="1"/>
    <m/>
    <x v="1"/>
    <x v="246"/>
  </r>
  <r>
    <n v="315"/>
    <x v="6"/>
    <x v="0"/>
    <x v="303"/>
    <x v="51"/>
    <s v="CAMPO DE VISIÓN: Campo visual estándar, 100°-120°._x000a_AJUSTABLE: 2 ajustes: correa y puente (S,M,L), elástico ancho con ranuras numeradas._x000a_ESTABILIDAD: Ofrecen buena estabilidad gracias a los lentes pequeños._x000a_HERMETISMO: Sellados flexibles que se adaptan a todo tipo de cara, evitando las filtraciones de agua._x000a_LIMITACIÓN DE EMPAÑE: Tratamiento antiempañante._x000a_PROTECCIÓN SOLAR: Componente anti-UV._x000a_PRUEBAS: Las gafas se ajustan al Reglamento EPI 2016/425."/>
    <x v="1"/>
    <m/>
    <x v="1"/>
    <x v="247"/>
  </r>
  <r>
    <n v="316"/>
    <x v="6"/>
    <x v="0"/>
    <x v="304"/>
    <x v="51"/>
    <s v="Golpeadores de mano, Manoplas para entrenamiento de boxeo._x000a_Mitones con punto de golpe._x000a_Calidad para entrenamiento de golpe y velocidad._x000a_Relleno de espuma densa para la protección y absorción de impactos._x000a_Malla dorsal en cada dedo para ajuste seguro._x000a_Talla adulto._x000a_Contiene:_x000a_- 2 unidades (1 Par) de manoplas"/>
    <x v="21"/>
    <m/>
    <x v="1"/>
    <x v="248"/>
  </r>
  <r>
    <n v="317"/>
    <x v="6"/>
    <x v="0"/>
    <x v="305"/>
    <x v="51"/>
    <s v="Concebido para jugadoras o jugadores de waterpolo o de hockey subacuático Gorro cómodo e indispensable para el entrenamiento de waterpolo o de hockey subacuático. Aporta seguridad para el jugador."/>
    <x v="1"/>
    <m/>
    <x v="1"/>
    <x v="25"/>
  </r>
  <r>
    <n v="318"/>
    <x v="6"/>
    <x v="0"/>
    <x v="306"/>
    <x v="51"/>
    <s v="En 100 % silicona, Impermeables, Con textura interior en puntos relajantes• Material expandible y ajustable para niños y adulto"/>
    <x v="1"/>
    <m/>
    <x v="1"/>
    <x v="16"/>
  </r>
  <r>
    <n v="319"/>
    <x v="6"/>
    <x v="0"/>
    <x v="307"/>
    <x v="52"/>
    <s v="Guante arquero training tallas del 8 al 11, palma de látex natural, con puntos de flexión para los dedos para mejor agarre."/>
    <x v="21"/>
    <m/>
    <x v="1"/>
    <x v="155"/>
  </r>
  <r>
    <n v="320"/>
    <x v="6"/>
    <x v="0"/>
    <x v="308"/>
    <x v="51"/>
    <s v="Relleno espumoso confeccionado por látex o poliuretano que es cubierto por forro de nailon ._x000a__x000a_Nota: Construcción de cuero Skintex Premium._x000a_Panel de malla específico colocado debajo del puño para una gran regulación térmica._x000a_Espuma de triple densidad_x000a_Palma reforzada para una absorción máxima._x000a_Pulgar completo al 100% para una mejor prevención de lesiones._x000a_Costuras reforzadas para una calidad duradera._x000a_Gran recinto de velcro con elástico._x000a_Puños largos que mejoran la protección de la muñeca. Peso 12 onzas (para entrenamiento y sparring) para adulto."/>
    <x v="21"/>
    <m/>
    <x v="1"/>
    <x v="59"/>
  </r>
  <r>
    <n v="321"/>
    <x v="6"/>
    <x v="0"/>
    <x v="309"/>
    <x v="51"/>
    <s v="Un guante: de cuero o de un tejido reforzado para proteger la mano armada._x000a_Suele llevar una prolongación que cubre el antebrazo para evitar que el arma entre_x000a_por la manga. Tallas Varias"/>
    <x v="24"/>
    <m/>
    <x v="1"/>
    <x v="51"/>
  </r>
  <r>
    <n v="322"/>
    <x v="6"/>
    <x v="0"/>
    <x v="310"/>
    <x v="51"/>
    <s v="Guante bicolor, tela diferentes medidas, especial para el billar, resistente, costura reforzada "/>
    <x v="1"/>
    <m/>
    <x v="1"/>
    <x v="35"/>
  </r>
  <r>
    <n v="323"/>
    <x v="6"/>
    <x v="0"/>
    <x v="311"/>
    <x v="51"/>
    <s v="Guantes: en BMX Race se utilizan guantes completos, acolchados y con protecciones, semejantes a los utilizados en motocross y mountain bike en su modalidad de descenso._x000a_Marca reconocida en el mercado.                                     Material: Licra, Nylon y Poliester._x000a__x000a_Colores Disponibles: Rosa, gris y negro._x000a__x000a_Ancho: 8 cm"/>
    <x v="21"/>
    <m/>
    <x v="1"/>
    <x v="249"/>
  </r>
  <r>
    <n v="324"/>
    <x v="6"/>
    <x v="0"/>
    <x v="312"/>
    <x v="51"/>
    <s v="Guantines taekwondo Con más protección para el alto rendimiento. Composición: cuero, esponja y Textil elástica Color: Blanco Tamaño: XS – S – M – L_x000a_están compuestos de cuero, almohadillas protectoras de EVA y paño de rizo para ofrecerte la protección más fuerte. Piel sintética de alta calidad, resistente al desgaste, ligera y transpirable. El acolchado EVA puede proteger toda la parte posterior de la mano y liberar el impacto de los dedos Diseño ajustado que absorbe el sudor: malla elástica entre los dedos, cómoda y transpirable. El paño de rizo en el pulgar puede ayudarte a absorber el sudor durante el ejercicio sin distraer durante el entrenamiento Transpirabilidad y agarre: diseño de palma, paño respirable, adecuado para entrenamiento de verano. El paño de rizo transpirable entre los dedos absorbe el sudor rápidamente, diseño de palma hueca de alta elasticidad, agarre cilíndrico, agarre mejorado y antideslizante Velcro de muñeca: el velcro de muñeca mágico ajustable puede ser adecuado para tamaños de muñeca de diferentes edades y géneros."/>
    <x v="21"/>
    <m/>
    <x v="1"/>
    <x v="51"/>
  </r>
  <r>
    <n v="325"/>
    <x v="6"/>
    <x v="0"/>
    <x v="313"/>
    <x v="51"/>
    <s v="Dimensiones_x000a_4x4x29_x000a_Cuerpo plástico, mango de polipropileno y varilla de acero.;Longitud de la manguera: 11 cm.;Presión máxima: 14.5 PSI.;Fácil de transportar y almacenar.;Color: Amarillo."/>
    <x v="1"/>
    <m/>
    <x v="1"/>
    <x v="34"/>
  </r>
  <r>
    <n v="326"/>
    <x v="6"/>
    <x v="0"/>
    <x v="314"/>
    <x v="51"/>
    <s v="Bandas de Resistencia con Herradura reforzada, debe contener como mínimo:_x000a_- 5 Bandas de resistencia._x000a_- 2 Asas de espuma._x000a_- 2 Correas de tobillo._x000a_- 1 Anclaje de puerta._x000a_- 1 Manual de instrucciones (inglés)._x000a_- 1 Bolsa de transporte."/>
    <x v="25"/>
    <m/>
    <x v="1"/>
    <x v="156"/>
  </r>
  <r>
    <n v="327"/>
    <x v="6"/>
    <x v="0"/>
    <x v="315"/>
    <x v="51"/>
    <s v="Juego Didáctico – Objetivo: El objetivo del juego es ofrecer un momento de diversión en un ambiente de sana competencia y socialización con actividades autoctonas de Colombia (Bolos, Cucunubá y Rana)."/>
    <x v="1"/>
    <m/>
    <x v="1"/>
    <x v="250"/>
  </r>
  <r>
    <n v="328"/>
    <x v="6"/>
    <x v="0"/>
    <x v="316"/>
    <x v="51"/>
    <s v="_x000a_Incluye tablero de madera con platina de acero para 6 y/o 8 puestos de juego, 32 fichas imantadas, dados en pasta._x000a_Medidas: 50 x 50 cm"/>
    <x v="1"/>
    <m/>
    <x v="1"/>
    <x v="251"/>
  </r>
  <r>
    <n v="329"/>
    <x v="6"/>
    <x v="0"/>
    <x v="317"/>
    <x v="0"/>
    <s v="Incluye tablero de dardos de fibra suave y 6 pelotas con velcro. Medidas: 37 cm x 37 cm x 5,5 cm"/>
    <x v="1"/>
    <m/>
    <x v="1"/>
    <x v="252"/>
  </r>
  <r>
    <n v="330"/>
    <x v="6"/>
    <x v="0"/>
    <x v="318"/>
    <x v="51"/>
    <s v="Juego Didáctico Torre 3 Columnas Montessori - Aprende y Diviértete Encajando_x000a__x000a_El Juego Didáctico Torre 3 Columnas de madera es ideal para acompañar el desarrollo temprano de los niños. Diseñado con colores vibrantes y formas variadas, este juguete Montessori fomenta el aprendizaje a través del juego, ayudando a los más pequeños a mejorar su coordinación y motricidad fina. Sus columnas con barreras al encajar las figuras permite desarrollar las habilidades de los pequeños._x000a__x000a_    Material: Madera natural de alta calidad con pintura no tóxica, segura para niños._x000a_    Diseño atractivo: Colores vivos y piezas fáciles de manipular para manos pequeñas."/>
    <x v="26"/>
    <m/>
    <x v="1"/>
    <x v="253"/>
  </r>
  <r>
    <n v="331"/>
    <x v="6"/>
    <x v="0"/>
    <x v="319"/>
    <x v="51"/>
    <s v="Juego de Cuatro Columnas Montessori - Figuras Geométricas para encajar _x000a__x000a_El Juego de Cuatro Columnas - Figuras Geométricas es ideal para introducir a los más pequeños en el mundo de las formas y colores. Diseñado especialmente para la estimulación temprana, este juguete fomenta el desarrollo de habilidades motoras finas mientras los niños se divierten encajando y clasificando las piezas. Un juguete seguro y educativo para los más pequeños._x000a__x000a_    Material: Madera natural de alta calidad con pintura no tóxica, segura para los niños y respetuosa con el medio ambiente._x000a_    Diseño amigable: Colores vivos y piezas grandes, fáciles de manipular para manos pequeñas."/>
    <x v="26"/>
    <m/>
    <x v="1"/>
    <x v="174"/>
  </r>
  <r>
    <n v="332"/>
    <x v="6"/>
    <x v="0"/>
    <x v="320"/>
    <x v="52"/>
    <s v="Kimono para taekwondo en dril color blanco con cinturón. Talla Adulto"/>
    <x v="1"/>
    <m/>
    <x v="1"/>
    <x v="254"/>
  </r>
  <r>
    <n v="333"/>
    <x v="6"/>
    <x v="0"/>
    <x v="320"/>
    <x v="52"/>
    <s v="Kimono para taekwondo en dril color blanco con cinturón. Talla. Niño"/>
    <x v="1"/>
    <m/>
    <x v="1"/>
    <x v="211"/>
  </r>
  <r>
    <n v="334"/>
    <x v="6"/>
    <x v="0"/>
    <x v="321"/>
    <x v="51"/>
    <s v="Kit elaborado en madera con acabado natural. Compuesto de una coca, un yoyo y un trompo._x000a__x000a_Dimensiones:_x000a__x000a_1) Coca: (15×4 ,6 cm y piola de 70 cm)_x000a_2) Yoyo: (5,2 x3,7 cm y piola de 100 cm)_x000a_3) Trompo: 3,7 x 5,2cm y piola de 140 cm)_x000a__x000a_El juego esta compuesto por los juegos clásicos que siempre representarán una buena opción para la distracción y el disfrute del tiempo libre."/>
    <x v="27"/>
    <m/>
    <x v="1"/>
    <x v="255"/>
  </r>
  <r>
    <n v="335"/>
    <x v="6"/>
    <x v="0"/>
    <x v="322"/>
    <x v="52"/>
    <s v="Kit de protección antifracturante de material balístico (Casco, protección de muñecas, rodilleras y coderas (JUNIOR)"/>
    <x v="27"/>
    <m/>
    <x v="1"/>
    <x v="196"/>
  </r>
  <r>
    <n v="336"/>
    <x v="6"/>
    <x v="0"/>
    <x v="322"/>
    <x v="52"/>
    <s v="Kit de protección antifracturante de material balístico (Casco, protección de muñecas, rodilleras y coderas (ADULTO)"/>
    <x v="27"/>
    <m/>
    <x v="1"/>
    <x v="37"/>
  </r>
  <r>
    <n v="337"/>
    <x v="6"/>
    <x v="0"/>
    <x v="323"/>
    <x v="51"/>
    <s v="Conjunto completo para árbitro de boccia de Handi Life Sport, incluye, Pala de árbitro. Metro., Calibradores de medición (14 cm y 29 cm), Bolsa para almacenaje y transporte, paletas azules-rojas para señalización "/>
    <x v="27"/>
    <m/>
    <x v="1"/>
    <x v="256"/>
  </r>
  <r>
    <n v="338"/>
    <x v="6"/>
    <x v="0"/>
    <x v="324"/>
    <x v="51"/>
    <s v="RODAMIENTOS CON DISCOS METÁLICOS TIPO &quot;608 ZZ&quot;_x000a_2 compartimentos porta-bolas de acero para asegurar una buena protección contra el polvo (no hermético)."/>
    <x v="28"/>
    <m/>
    <x v="1"/>
    <x v="257"/>
  </r>
  <r>
    <n v="339"/>
    <x v="6"/>
    <x v="0"/>
    <x v="325"/>
    <x v="51"/>
    <s v="El Griptape o Grip (o lija) es un tipo de papel de lija grueso autoadhesivo que se pega a la parte superior del skate. Como el nombre sugiere, te da agarre en tu skate para rodar y hacer trucos."/>
    <x v="9"/>
    <m/>
    <x v="1"/>
    <x v="258"/>
  </r>
  <r>
    <n v="340"/>
    <x v="6"/>
    <x v="0"/>
    <x v="326"/>
    <x v="51"/>
    <s v="Maleta deportiva grande 65x35x30 en Lona impermeable, con un Compartimiento principal espacioso sin bolsillos internos, en cremallera gruesa para mayor resistencia. Bolsillos laterales con cremallera y malla -2 bolsillos frontales grande y pequeño, Para 70 LITROS"/>
    <x v="1"/>
    <m/>
    <x v="1"/>
    <x v="168"/>
  </r>
  <r>
    <n v="341"/>
    <x v="6"/>
    <x v="0"/>
    <x v="327"/>
    <x v="51"/>
    <s v="_x000a_Par de mallas para futbol 11, corriente tipo cabaña, calibre # 5 nacional (Fabricada en cordón de naylon de 5mm) con medidas oficiales (7,30 m ancho X 2,40 m alto X 1,50 cm profundidad superior X 1,50 cm profundidad inferior) y estructuras oficiales, con excelentes características de larga duración, ideal en terreno de juego múltiple (interior y exterior) y color nailon (blanco)."/>
    <x v="24"/>
    <m/>
    <x v="1"/>
    <x v="259"/>
  </r>
  <r>
    <n v="342"/>
    <x v="6"/>
    <x v="0"/>
    <x v="328"/>
    <x v="52"/>
    <s v="Mallas microfútbol cabaña nylon #2a impermeabilizada par"/>
    <x v="21"/>
    <m/>
    <x v="1"/>
    <x v="260"/>
  </r>
  <r>
    <n v="343"/>
    <x v="6"/>
    <x v="0"/>
    <x v="329"/>
    <x v="52"/>
    <s v="Medidas reglamentarias, longitud de 9 mts x 1 mts, soportes superiores en guaya de acero, tejido grueso tipo malla de fútbol, recubrimiento superior y lateral."/>
    <x v="1"/>
    <m/>
    <x v="1"/>
    <x v="197"/>
  </r>
  <r>
    <n v="344"/>
    <x v="6"/>
    <x v="0"/>
    <x v="330"/>
    <x v="51"/>
    <s v="Par de mallas para microfútbol, futbol de salón o futsal inmunizada tipo cabaña (Mayor protección y resistencia contra los rayos solares y cambios climáticos), calibre # 5 (Fabricada en cordón de nylon de 5mm) con medidas oficiales (3m ancho X 2m alto X 90cm profundidad superior X 90cm profundidad inferior) y estructuras oficiales, con excelentes características de larga duración, ideal para entrenamiento o uso profesional, en terreno de juego múltiple (interior y exterior) y color nailon (negro)."/>
    <x v="24"/>
    <m/>
    <x v="1"/>
    <x v="37"/>
  </r>
  <r>
    <n v="345"/>
    <x v="6"/>
    <x v="0"/>
    <x v="331"/>
    <x v="51"/>
    <s v="Mancuernas, Pesas Encauchadas De 2 Lbs, 5Lbs, 7 Lbs, 10 Lbs X 2 Unds, Agarre ergonómico. Facil uso y/o manejo_x000a_una adición excelente y práctica para el entrenamiento físico, la construcción muscular y la pérdida de grasa en casa o el gimnasio._x000a_-Suave y fácil de agarrar: las mancuernas están hechas de material sólido GOMA para una durabilidad de alta calidad. Están recubiertos para garantizar un agarre fácil, suave y cómodo._x000a_-Construye tu músculo: ideal para aumentar tu fuerza y tonificar los músculos."/>
    <x v="1"/>
    <m/>
    <x v="1"/>
    <x v="261"/>
  </r>
  <r>
    <n v="346"/>
    <x v="6"/>
    <x v="0"/>
    <x v="332"/>
    <x v="53"/>
    <s v="Material: Zamac (Metálico)_x000a_Color: Dorada_x000a_Tamaño: 5 centímetros_x000a_Cinta: Varios colores (Estampado Campeón y Subcampeón)_x000a_Marcacion: 25mm_x000a_Tipo de Marcacion: Resinado_x000a_Empaque: Bolsa Plástica"/>
    <x v="1"/>
    <m/>
    <x v="1"/>
    <x v="43"/>
  </r>
  <r>
    <n v="347"/>
    <x v="6"/>
    <x v="0"/>
    <x v="333"/>
    <x v="51"/>
    <s v="Mesa referencia comercial de 274 cm de largo x 153 cm de ancho x 76 cm de alto. Ideal para todos los espacios_x000a_Plagable con ruedas para transportar incluida red, par de raquetas y bolas x 3"/>
    <x v="1"/>
    <m/>
    <x v="1"/>
    <x v="262"/>
  </r>
  <r>
    <n v="348"/>
    <x v="6"/>
    <x v="0"/>
    <x v="334"/>
    <x v="51"/>
    <s v="LA MINI MESA DE PING PONG MIDE +/- 152 CM DE LARGO X +/- 76 CM DE ANCHO X +/- 76 CM DE ALTO. TABLERO EN 12 MM REFORZADO EN 15 MM_x000a_INCLUYE MALLA , RAQUETAS, BOLAS x 3"/>
    <x v="1"/>
    <m/>
    <x v="1"/>
    <x v="31"/>
  </r>
  <r>
    <n v="349"/>
    <x v="6"/>
    <x v="0"/>
    <x v="335"/>
    <x v="51"/>
    <s v="MESAS DE BOLIRANA  (COMPRA)_x000a_mesas de bolirana que cumplan con las siguientes especificaciones mínimas:_x000a_• Medidas 120 x 45 cm_x000a_• 8 balines o esferas_x000a_• Tablero en base de Madera_x000a_• Publicidad institucional_x000a_MANUAL"/>
    <x v="1"/>
    <m/>
    <x v="1"/>
    <x v="37"/>
  </r>
  <r>
    <n v="350"/>
    <x v="6"/>
    <x v="0"/>
    <x v="336"/>
    <x v="51"/>
    <s v="MINITRAMPOLIN   EVOLUTION – NV06 0127: El complemento ideal para tu entrenamiento.Accesorio de gimnasio con el que puedes fortalecer y tonificar tus músculos, además puedes relajar tus músculos, mejorar tu flexibilidad y obtener mejores resultados en tu rutina de ejercicio. Características del Step mini trampolín_x000a_Accesorio tipo trampolín._x000a_Color negroy azul._x000a_Hecho en polipropileno de alta resistencia._x000a_Pesa 10 kg._x000a_Sus dimensiones son 94x94x22 cm._x000a_Ideal para trabajo de tonificación y estiramiento."/>
    <x v="1"/>
    <m/>
    <x v="1"/>
    <x v="263"/>
  </r>
  <r>
    <n v="351"/>
    <x v="6"/>
    <x v="0"/>
    <x v="337"/>
    <x v="52"/>
    <s v="Números de identificación para corredores, material sintético biodegradable con impresión resistente al agua y al sudor, con numeración serial. Mediano 1: 21.5 cms x 14 cms (tamaño media carta, corte vertical) impresión de logos y textos en full color (Opcional alta resolución)."/>
    <x v="1"/>
    <m/>
    <x v="1"/>
    <x v="264"/>
  </r>
  <r>
    <n v="352"/>
    <x v="6"/>
    <x v="0"/>
    <x v="338"/>
    <x v="51"/>
    <s v="Oximetro de pulso, para comprobar frecuencia de pulso, niveles de saturación de oxígeno arterial. Con un solo botón permite una fácil operación, portátil de pequeño tamaño fácil de manejar y transportar, adecuado para uso diario, de uso familiar, clínico, pediátrico entre otros con pantalla anti-rayones con espejo de diseño, capacidad para amplia gama de tamaño de un dedo para niños o adultos, con función resistente al agua, valor de visualización SPO2, grafico de barras fuerte anti-interferencia, bajo la perfusión ≤ 3% consumo de energía lowe, función de desconexión automática, con anti-choque eléctrico por equipo alimentado internamente, con anti-choque eléctrico grado-tipo BF equipo, con EMC clase tipo B I; de funcionamiento continuo, grado recinto de entrada, protección  IP22, para almacenamiento en rango de temperaturas de trabajo 5° C a 40°C, rango de temperaturas de almacenamiento -10°C a 50°C, Humedad relativa 15% a 80% sin condensación"/>
    <x v="1"/>
    <m/>
    <x v="1"/>
    <x v="265"/>
  </r>
  <r>
    <n v="353"/>
    <x v="6"/>
    <x v="0"/>
    <x v="339"/>
    <x v="52"/>
    <s v="La paleta de velocidad doble para entrenamiento, material: poliuretano.Composición: 100% Poliuretano_x000a_Peso: 0.340 kg_x000a_Dimensiones: 39 cm × 19 cm× 5 cm_x000a_Color: Azul, Rojo y Negro"/>
    <x v="1"/>
    <m/>
    <x v="1"/>
    <x v="51"/>
  </r>
  <r>
    <n v="354"/>
    <x v="6"/>
    <x v="0"/>
    <x v="340"/>
    <x v="52"/>
    <s v="Pantalón de Sudadera tipo Jogger elaborado en Burda Lycrada, Pretina alta con caucho cosido en la cintura, Cordón de ajuste, Cremalleras selladas vulcanizadas, 3 bolsillos, dos delanteros con cremallera uno trasero sin cremallera. Incluye estampado o sublimado de imagen institucional de acuerdo al diseño suminsitrado por la Entidad."/>
    <x v="1"/>
    <m/>
    <x v="1"/>
    <x v="34"/>
  </r>
  <r>
    <n v="355"/>
    <x v="6"/>
    <x v="0"/>
    <x v="341"/>
    <x v="51"/>
    <s v="Cuero sintético, cocido industrial, acolchado en espuma comprimida eva para dispersión del impacto, medida aproximada 40 de alto X 20 de ancho X 10 de grosor. "/>
    <x v="1"/>
    <m/>
    <x v="1"/>
    <x v="26"/>
  </r>
  <r>
    <n v="356"/>
    <x v="6"/>
    <x v="0"/>
    <x v="342"/>
    <x v="51"/>
    <s v="Fabricada en esponja y polietileno, mejora velocidad y agresividad de golpe, Composición: 50% piel sintética, 30% espuma, 20% polietileno Medidas producto: 60cm x 40 cm x 15 cm, alta resistencia."/>
    <x v="1"/>
    <m/>
    <x v="1"/>
    <x v="211"/>
  </r>
  <r>
    <n v="357"/>
    <x v="6"/>
    <x v="0"/>
    <x v="343"/>
    <x v="51"/>
    <s v="Características del producto: *Material impermeable y altamente resistente. *Agarre para la cintura. *Puntos de apoyo para generar la resistencia. *Fácil de guardar. Ideal para entrenamiento funcional. Elaborado en nylon de máxima resistencia."/>
    <x v="1"/>
    <m/>
    <x v="1"/>
    <x v="266"/>
  </r>
  <r>
    <n v="358"/>
    <x v="6"/>
    <x v="0"/>
    <x v="344"/>
    <x v="51"/>
    <s v="PARQUÉS INCLUSIVO_x000a_Tablero con casillas en alto relieve.  Tamaño de 35 x 35 x 0,5 cm. 4 juegos de fichas con marca en relieve para identificar los distintos colores. Dados en alto contraste y relieve."/>
    <x v="1"/>
    <m/>
    <x v="1"/>
    <x v="267"/>
  </r>
  <r>
    <n v="359"/>
    <x v="6"/>
    <x v="0"/>
    <x v="345"/>
    <x v="51"/>
    <s v="Bota a Elección entre Urbana o platino en cualquier color desde talla 30 hasta 42. Se entrega con chasis para rueda 80, 84 o máximo 90mm, Se entrega con rueda entre 80 y 90mm, según la edad de la persona, con Balineras abec11. El patín se entrega Armado y listo para ser usado"/>
    <x v="1"/>
    <m/>
    <x v="1"/>
    <x v="268"/>
  </r>
  <r>
    <n v="360"/>
    <x v="6"/>
    <x v="0"/>
    <x v="346"/>
    <x v="51"/>
    <s v="Patines ajustables 3 tallas: XS (27 a 30) S (31 a 34) M (35 a 35) y L (39 a 42)._x000a_- Diámetro de ruedas: XS (27 a 30 - 3 ruedas de 76mm) S (31 a 34 - 4 ruedas de 80mm) M (35 a 38 - 4 ruedas de 84mm) y L (39 a 42 - 4 ruedas de 90mm)._x000a_- Bota interna: Con 2cm de acolchado._x000a_- Bota externa: Elaborada en PVC de alta resistencia con triple ajuste, cordones, hebilla y velcro._x000a_- Chasis: En aluminio solido con perforación adicional en el centro, para aumentar el diámetro de ruedas, a 3 ruedas de 110mm._x000a_- Ruedas: En goma con 82A de dureza, en alta densidad y rebote (ideales para asfalto y pista)._x000a_- Rodamientos: ABEC 11 en metal/carbón."/>
    <x v="1"/>
    <m/>
    <x v="1"/>
    <x v="31"/>
  </r>
  <r>
    <n v="361"/>
    <x v="6"/>
    <x v="0"/>
    <x v="347"/>
    <x v="52"/>
    <s v="Patines de entrenamiento para patinaje artístico bota alta con tacón, capellada y bota en vinilo sintético (cuatro ruedas en silicona de 54 mm con dureza 86a y rodamiento básico), chasis en fibra de vidrio y amortiguadores. (Color blanco, sin motivos y/o diseños) "/>
    <x v="21"/>
    <m/>
    <x v="1"/>
    <x v="269"/>
  </r>
  <r>
    <n v="362"/>
    <x v="6"/>
    <x v="0"/>
    <x v="348"/>
    <x v="51"/>
    <s v="PELOTA PARA PERROS_x000a_Pelota masajeadora en caucho macizo tamaño mediano para estimular el juego y ejercicio para mascotas. Diámetro de 8.3 Cm. Elaborado en GOMA ATOXICA ORIGINAL QUE NO HA SIDO RECICLADA."/>
    <x v="1"/>
    <m/>
    <x v="1"/>
    <x v="174"/>
  </r>
  <r>
    <n v="363"/>
    <x v="6"/>
    <x v="0"/>
    <x v="349"/>
    <x v="51"/>
    <s v="PELOTA ESTABDAR DIAMETRO APROXIMADO ENTRE 6,35 CM Y 6,67 CMS DE COLOR AMARILLO x 3 pelotas"/>
    <x v="27"/>
    <m/>
    <x v="1"/>
    <x v="34"/>
  </r>
  <r>
    <n v="364"/>
    <x v="6"/>
    <x v="0"/>
    <x v="350"/>
    <x v="51"/>
    <s v="Composition Tejido principal : 70.0% Acrilonitrilo butadieno estireno (ABS), Tejido principal : 20.0% Otras fibras, Tejido principal : 10.0% Otras fibras "/>
    <x v="29"/>
    <m/>
    <x v="1"/>
    <x v="270"/>
  </r>
  <r>
    <n v="365"/>
    <x v="6"/>
    <x v="0"/>
    <x v="351"/>
    <x v="51"/>
    <s v="Las peras de boxeo y punchings son considerados elementos esenciales para el entrenamiento de boxeo, ya que su uso favorece la coordinación de movimientos e incrementa tanto la velocidad, como la fuerza con la que se llevan a cabo los golpeos. RDX Pera de Boxeo con Giratorio, Cuero Maya Hide, Bolsa de Velocidad MMA con Vejiga Extra"/>
    <x v="1"/>
    <m/>
    <x v="1"/>
    <x v="271"/>
  </r>
  <r>
    <n v="366"/>
    <x v="6"/>
    <x v="0"/>
    <x v="352"/>
    <x v="51"/>
    <s v="Peto en tela Poli - Algodón - LISA SUPER DEPORTIVA, con caucho en laterales, logotipos estampados en pecho (2), espalda (1) logotipo y (1) media carta policromía._x000a_COLORES VARIADOS_x000a_JUEGO X 10"/>
    <x v="30"/>
    <m/>
    <x v="1"/>
    <x v="272"/>
  </r>
  <r>
    <n v="367"/>
    <x v="6"/>
    <x v="0"/>
    <x v="353"/>
    <x v="51"/>
    <s v="Un (1) Silbato; fox 40 clásico canadiense, Silbato o pito Marca Tipo FOX 40 CLASSIC usado por los oficiales de NCAA, NBA, NFL, CFL, FIBA, NHL, FIFA y FINA. Para los partidos de baloncesto, futbol, natación, voleibol, para las fuerzas militares, armar tu kit de emergencias, camping, etc. Este silbato tiene un sonido agudo y alto volumen"/>
    <x v="1"/>
    <m/>
    <x v="1"/>
    <x v="273"/>
  </r>
  <r>
    <n v="368"/>
    <x v="6"/>
    <x v="0"/>
    <x v="354"/>
    <x v="51"/>
    <s v="PLÁSTICO PARA PISTA DE JABÓN_x000a_Plástico Negro 10 Mts De Ancho Calibre 6 X 10 Mts Largo"/>
    <x v="1"/>
    <m/>
    <x v="1"/>
    <x v="19"/>
  </r>
  <r>
    <n v="369"/>
    <x v="6"/>
    <x v="0"/>
    <x v="355"/>
    <x v="51"/>
    <s v="Cono platillo en PVC de 6 cms en diferentes colores. X 50 und"/>
    <x v="2"/>
    <m/>
    <x v="1"/>
    <x v="25"/>
  </r>
  <r>
    <n v="370"/>
    <x v="6"/>
    <x v="0"/>
    <x v="356"/>
    <x v="52"/>
    <s v="Protector bucal Doble &quot;Taekwondo&quot; para Niño. Material Plastico. Tallas Varias. "/>
    <x v="1"/>
    <m/>
    <x v="1"/>
    <x v="273"/>
  </r>
  <r>
    <n v="371"/>
    <x v="6"/>
    <x v="0"/>
    <x v="357"/>
    <x v="52"/>
    <s v="Protector de cabeza de alta resistencia, Relleno en Espuma, cierre con velcro en menton. Talla. Adulto"/>
    <x v="1"/>
    <m/>
    <x v="1"/>
    <x v="26"/>
  </r>
  <r>
    <n v="372"/>
    <x v="6"/>
    <x v="0"/>
    <x v="357"/>
    <x v="52"/>
    <s v="Protector de cabeza de alta resistencia, Relleno en Espuma, cierre con velcro en menton. Talla Junior"/>
    <x v="1"/>
    <m/>
    <x v="1"/>
    <x v="211"/>
  </r>
  <r>
    <n v="373"/>
    <x v="6"/>
    <x v="0"/>
    <x v="358"/>
    <x v="51"/>
    <s v="Colores: Negro con Blanco_x000a_Tallas: S, M, L, XL_x000a_Composición: 25% EVA (espuma), 15% Polietileno (general), 25% Caucho (ajustes), 35% Cuero Sintético (general)_x000a_Medidas producto: S, M, L, X_x000a_Peso bruto: 708 grm_x000a_Tamaño empaque: 43 cmr x 14 cmr x 4 cmr_x000a_Tipo empaque: Bolsa de Plástico_x000a_Tamaño empaque principal: 40 cmr x 43 cmr x 61 cmr"/>
    <x v="24"/>
    <m/>
    <x v="1"/>
    <x v="25"/>
  </r>
  <r>
    <n v="374"/>
    <x v="6"/>
    <x v="0"/>
    <x v="359"/>
    <x v="52"/>
    <s v="Protector de Antebrazo para Taekwondo, con 1 una banda elastica interna de sujecion fija y 2 bandas elasticas externas superior e inferior con velcro para mayor ajuste. Tallas Varias."/>
    <x v="21"/>
    <m/>
    <x v="1"/>
    <x v="59"/>
  </r>
  <r>
    <n v="375"/>
    <x v="6"/>
    <x v="0"/>
    <x v="360"/>
    <x v="51"/>
    <s v="Peto electrónico con sensores en las zonas válidas de puntuación. Con las especificaciones de la Federación Nacional de Taekwondo, reglamento vigente, Para competiciones y entrenamiento. Composición: : Espuma P.U. EVA. Sensor incorporado. Modelo patentado. Color: Azul o Rojo (no reversible) Talla: XXXS (00) – XXS (0) -XS (1) – S (2) – M (3) – L (4) – XL (5)"/>
    <x v="1"/>
    <m/>
    <x v="1"/>
    <x v="274"/>
  </r>
  <r>
    <n v="376"/>
    <x v="6"/>
    <x v="0"/>
    <x v="361"/>
    <x v="51"/>
    <s v="Protector de pie Electrónico GEN2 para usar con pechera Electrónico GEN2._x000a_Composición: cuero sintético, espuma, tejidos elásticos y sensores._x000a_Color: Blanco Tallas: XXS – XS – S – M – L – XL – XXL – XXXL -XXXXL"/>
    <x v="21"/>
    <m/>
    <x v="1"/>
    <x v="245"/>
  </r>
  <r>
    <n v="377"/>
    <x v="6"/>
    <x v="0"/>
    <x v="362"/>
    <x v="51"/>
    <s v="Protector de pie entrenamiento. Composición: Cuero sintético de alta calidad, espuma, tejidos elásticos y sensores. Color: Blanco. Tamaño: XXS, XS, S, M, L, XL, XXL, XXXL, XXXXL."/>
    <x v="21"/>
    <m/>
    <x v="1"/>
    <x v="25"/>
  </r>
  <r>
    <n v="378"/>
    <x v="6"/>
    <x v="0"/>
    <x v="363"/>
    <x v="51"/>
    <s v="Protector que cubra la cabeza del deportista, elaborado en espuma y tela, que sea de facil ajuste, graduable, "/>
    <x v="1"/>
    <m/>
    <x v="1"/>
    <x v="245"/>
  </r>
  <r>
    <n v="379"/>
    <x v="6"/>
    <x v="0"/>
    <x v="364"/>
    <x v="51"/>
    <s v="Protector Inguinal para Taekwondo con banda elastica de sujeción de alta resistencia._x000a_Mujer y niña_x000a_Tallas Varias."/>
    <x v="1"/>
    <m/>
    <x v="1"/>
    <x v="275"/>
  </r>
  <r>
    <n v="380"/>
    <x v="6"/>
    <x v="0"/>
    <x v="365"/>
    <x v="51"/>
    <s v="Protector Inguinal  para Taekwondo con banda elastica de sujeción de alta resistencia. Hombre y niño._x000a_ Tallas Varias."/>
    <x v="1"/>
    <m/>
    <x v="1"/>
    <x v="51"/>
  </r>
  <r>
    <n v="381"/>
    <x v="6"/>
    <x v="0"/>
    <x v="366"/>
    <x v="52"/>
    <s v="Protector Inguinal Niña para Taekwondo con banda elastica de sujeción de alta resistencia. Tallas Varias."/>
    <x v="1"/>
    <m/>
    <x v="1"/>
    <x v="36"/>
  </r>
  <r>
    <n v="382"/>
    <x v="6"/>
    <x v="0"/>
    <x v="367"/>
    <x v="52"/>
    <s v="Protector Inguinal Niño para Taekwondo con banda elastica de sujeción de alta resistencia. Tallas Varias."/>
    <x v="1"/>
    <m/>
    <x v="1"/>
    <x v="276"/>
  </r>
  <r>
    <n v="383"/>
    <x v="6"/>
    <x v="0"/>
    <x v="368"/>
    <x v="51"/>
    <s v="Protector pecho doble cara (Rojo - Azul) con hombro, Material Imitacion Cuero  grueso.Muy resistente y ligero. Atadura de cuerda. Máxima comodidad en entrenamientos y competiciones._x000a_Talla - Niño"/>
    <x v="1"/>
    <m/>
    <x v="1"/>
    <x v="155"/>
  </r>
  <r>
    <n v="384"/>
    <x v="6"/>
    <x v="0"/>
    <x v="368"/>
    <x v="51"/>
    <s v="Protector pecho doble cara (Rojo - Azul) con hombro, Material Imitacion Cuero grueso.Muy resistente y ligero. Atadura de cuerda. Máxima comodidad en entrenamientos y competiciones.  Talla - Adulto"/>
    <x v="1"/>
    <m/>
    <x v="1"/>
    <x v="197"/>
  </r>
  <r>
    <n v="385"/>
    <x v="6"/>
    <x v="0"/>
    <x v="369"/>
    <x v="51"/>
    <s v="Raqueta tenis de mesa 3 estrellas, mango de madera y cauchos en goma "/>
    <x v="1"/>
    <m/>
    <x v="1"/>
    <x v="34"/>
  </r>
  <r>
    <n v="386"/>
    <x v="6"/>
    <x v="0"/>
    <x v="370"/>
    <x v="51"/>
    <s v="Acondicionamiento Físico - Máquinas Abdominales_x000a_Material en caucho con eje central en hierro._x000a_Manilares en espuma y pedales plásticos._x000a_Medidas de la rueda:_x000a_- Diámetro de la rueda:18,5 cm_x000a_- Diámetro de la empuñadura:3,2 cm_x000a_- Largo de la empuñadura:10 cm_x000a_- largo total del producto armado: 29 cm_x000a_Peso máximo soportado por la rueda: - 130 kg"/>
    <x v="1"/>
    <m/>
    <x v="1"/>
    <x v="36"/>
  </r>
  <r>
    <n v="387"/>
    <x v="6"/>
    <x v="0"/>
    <x v="371"/>
    <x v="51"/>
    <s v="Set X4 Ruedas Skate Llantas 52mm 98a Espaciadores Abec11:                                                                                       Descripción_x000a_- Llanta Repuesto para tabla de skate original marca xiaoluhu_x000a_- Material: poliuretano rígido_x000a_- 4 UNIDADES._x000a_- 52mm Diámetro._x000a_- 35mm de grosor._x000a_-dureza 98a_x000a_- rodamientos abec11_x000a_-espaciadores acero 6mm"/>
    <x v="31"/>
    <m/>
    <x v="1"/>
    <x v="277"/>
  </r>
  <r>
    <n v="388"/>
    <x v="6"/>
    <x v="0"/>
    <x v="372"/>
    <x v="51"/>
    <s v="Recomendado para boxeo, golpes de puño._x000a_saco de box relleno en aserrín bolsa interna._x000a_El saco cuenta con 4 correas de alta resistencia y 2 argollas para sujetar con un peso de 60 Lbs o 30kg_x000a_Incluye accesorios mosquetón y chazo para colgar el saco_x000a_Recomendaciones: es importante usar un vendaje apropiado, así como protecciones para las manos para evitar lesiones en mano y muñeca."/>
    <x v="1"/>
    <m/>
    <x v="1"/>
    <x v="278"/>
  </r>
  <r>
    <n v="389"/>
    <x v="6"/>
    <x v="0"/>
    <x v="373"/>
    <x v="51"/>
    <s v="Saco Boxeo_x000a_El Saco hecho en lona Brigadier o en lona de poliuretano._x000a_Este saco es de 100 lbs o 50 kgs aproximado._x000a_Recomendación para el relleno:_x000a_Aserrín pulverizado el cual queda pesando 40 kg Aproximado_x000a_Algodón industrial con un peso de 20 kg Aproximado_x000a_El Saco de boxeo es esencial para el entrenamiento del deporte Boxeo y las artes Marciales Mixtas._x000a__x000a_Sus medidas son de 1 mt x 30 cm  de diámetro aproximado solo el cuerpo, viene con reatas de 45 cm de largo e incluye el mosquetón y el chazo para colgar."/>
    <x v="1"/>
    <m/>
    <x v="1"/>
    <x v="279"/>
  </r>
  <r>
    <n v="390"/>
    <x v="6"/>
    <x v="0"/>
    <x v="374"/>
    <x v="52"/>
    <s v="Saco (Almohadilla) de entrenamiento de taekwondo, Color Rojo y Negro, Ancho 20cm, Altura: 10cm, Largo: 40cm. Material: Cuero. Con Mago y sujecion en brazo con correa."/>
    <x v="1"/>
    <m/>
    <x v="1"/>
    <x v="62"/>
  </r>
  <r>
    <n v="391"/>
    <x v="6"/>
    <x v="0"/>
    <x v="375"/>
    <x v="51"/>
    <s v="Equipo para moldear brazos, bíceps, tríceps y pecho. Contiene como mínimo:_x000a_2 barras de acero cromado con agarres antideslizantes de 1 Kg cada una = 2 Kg_x000a_1 barra armable de acero cromado de 169 cm = 5 Kg_x000a_6 seguros roscados para barra de 1 pulgada, de 0.5 Kg cada uno = 3 Kg_x000a_14 discos en hierro color negro:_x000a_4 discos de 5 Kg = 20 Kg_x000a_6 discos de 2.5 Kg = 15 Kg._x000a_4 discos de 1.25 Kg = 5 Kg_x000a_Peso total discos: 40 Kg_x000a_Peso Total del Juego = 50 Kg_x000a_Organizador tipo maletín con rodachines para facilitar su desplazamiento._x000a_Uso: Doméstico Premium, Institucional y profesional."/>
    <x v="25"/>
    <m/>
    <x v="1"/>
    <x v="280"/>
  </r>
  <r>
    <n v="392"/>
    <x v="6"/>
    <x v="0"/>
    <x v="376"/>
    <x v="51"/>
    <s v="_x000a_Sudadera en tela anti fluidos “Orión”, forrada en malla, chaqueta con cremallera de 75 cms en nylon, (2) bolsillos laterales con cremallera en nylon, 1 bolsillo interno, cordón autoajustable con dos tancas, (2) logotipos bordados y/o estampado en el pecho  tamaño bolsillo, (1) logotipo del programa en la manga tamaño bolsillo, en la espalda (1) logotipo de Bogotá Vigente, tamaño media carta y un logotipo tamaño media carta con el nombre de la localidad; pantalón forrado en malla, pretina con caucho cordón 3 cms, (2) bolsillos laterales con cremallera en nylon, bota recta, (1) logotipo estampado y/o bordado tamaño bolsillo en pierna. (Talla S,M,L Y XL.)"/>
    <x v="32"/>
    <m/>
    <x v="1"/>
    <x v="37"/>
  </r>
  <r>
    <n v="393"/>
    <x v="6"/>
    <x v="0"/>
    <x v="377"/>
    <x v="51"/>
    <s v="Diseño de Sudadera de acuerdo al manual de imagen de la SDG, completa Buso con capota con cordon,  pantalón con bolsillos de cremallera y cordon para ajuste,  Talla S, M, L, XL, XXL Material: algodón perchado,  diferentes colores, logos institucionales de acuerdo a manual de imagen 3 (tres) en la chaqueta en el frente y espalda,  2 (DOS) en la pierna"/>
    <x v="32"/>
    <m/>
    <x v="1"/>
    <x v="197"/>
  </r>
  <r>
    <n v="394"/>
    <x v="6"/>
    <x v="0"/>
    <x v="378"/>
    <x v="51"/>
    <s v="Tabla estrategica y/o tabla estartegica de Futbol tamaño oficio con gancho metalico superior, en acrilico, impresa a doble cara. Incluye piezas magneticas"/>
    <x v="1"/>
    <m/>
    <x v="1"/>
    <x v="36"/>
  </r>
  <r>
    <n v="395"/>
    <x v="6"/>
    <x v="0"/>
    <x v="379"/>
    <x v="51"/>
    <s v="._x000a_COMPOSICIÓN: Tabla de espuma de polietileno de 33 kg/m², con agarraderas en la parte superior._x000a_Medida: 42X28X3.5cm"/>
    <x v="1"/>
    <m/>
    <x v="1"/>
    <x v="281"/>
  </r>
  <r>
    <n v="396"/>
    <x v="6"/>
    <x v="0"/>
    <x v="380"/>
    <x v="51"/>
    <s v="Legítimo Pino Canadiense._x000a_- ¡LLANTAS BLANCAS, 100% pOLIURETANO._x000a_- 7 CAPAS de ABEDUL._x000a_- Dureza Superior a 86A_x000a_- Lija NEGRA, abrasiva alta adherencia._x000a_- Horma cóncava y ondulada._x000a_- Elevadores en pasta._x000a_- Truck aleación en aluminio._x000a_- Rodamientos Abec 5 sellados._x000a__x000a_MEDIDAS:_x000a_- Entre 75 - 80cm largo x +/- 20cm de ancho._x000a_- Medidas de ruedas entre 54 mm. y 60 mm."/>
    <x v="1"/>
    <m/>
    <x v="1"/>
    <x v="212"/>
  </r>
  <r>
    <n v="397"/>
    <x v="6"/>
    <x v="0"/>
    <x v="381"/>
    <x v="51"/>
    <s v="Tablero para baloncesto en acrilico de 0.90 x 1.20 mt 10 mm_x000a_Tablero con diámetro de aro: 45 cm, altura de aro 2,30 metros hasta 3.05 metros,_x000a_Material del aro: acero de alta resistencia 16 mm con aro removible, material de los tableros acrílico, colgante para colocar sobre el tablero original, red del aro en nylon a prueba de agua, estructura en Angulo de 2. 5 pulgadas."/>
    <x v="33"/>
    <m/>
    <x v="1"/>
    <x v="57"/>
  </r>
  <r>
    <n v="398"/>
    <x v="6"/>
    <x v="0"/>
    <x v="382"/>
    <x v="51"/>
    <s v="PISO TIPO KONKER PARA BREAK-DANCE ANTIDESLIZANTE Y PORTATIL, DE ALTA ELASTICIDAD, COMODIDAD Y GRAN SENSIBILIDAD; RESISTENTE AL DESGASTE , DISEÑADO PARA BAILAR Y REALIZAR FIGURAS DE BAILE, MEDIDAS 2.50 m X 2.50 m."/>
    <x v="1"/>
    <m/>
    <x v="1"/>
    <x v="282"/>
  </r>
  <r>
    <n v="399"/>
    <x v="6"/>
    <x v="0"/>
    <x v="383"/>
    <x v="51"/>
    <s v="Tapete De Danza 6.6x3.9´ Vevor Antideslizante En Pv"/>
    <x v="1"/>
    <m/>
    <x v="1"/>
    <x v="283"/>
  </r>
  <r>
    <n v="400"/>
    <x v="6"/>
    <x v="0"/>
    <x v="384"/>
    <x v="0"/>
    <s v="Material: Cloruro de polivinilo (PVC)_x000a_Color: Multi color_x000a_Forma: Rectangular_x000a_Ocho (8) tapetes ortopédicos con textura de masaje_x000a_Dimensiones de cada alfombrilla sensorial: 10.2 x 10.2 pulgadas"/>
    <x v="1"/>
    <m/>
    <x v="1"/>
    <x v="231"/>
  </r>
  <r>
    <n v="401"/>
    <x v="6"/>
    <x v="0"/>
    <x v="385"/>
    <x v="51"/>
    <s v="Suelo sistema de puzzle. Reversible Densidad: 115 kg/m3. Peso: 2,6 kg por pieza. Recomendado para artes martiales: Taekwondo, Karate, Full contact, Kick Boxing. También para gimnasia, salas infantiles y salas polivalentes. Composición: E.V.A. (Etileno-Vinilo-Acetato) – Colores: Reversible Rojo-Azul – Tallas: 100 x 100 x 2,3 cms."/>
    <x v="1"/>
    <m/>
    <x v="1"/>
    <x v="263"/>
  </r>
  <r>
    <n v="402"/>
    <x v="6"/>
    <x v="0"/>
    <x v="386"/>
    <x v="51"/>
    <s v="Set de temperas x 6 unidades (colores variados) c/Tarro de 20ml. Mezclador y Pincel pequeño incluidos."/>
    <x v="1"/>
    <m/>
    <x v="1"/>
    <x v="22"/>
  </r>
  <r>
    <n v="403"/>
    <x v="6"/>
    <x v="0"/>
    <x v="387"/>
    <x v="51"/>
    <s v="Tiza para billar, azul, verde, por 12 unidades, billar, billar pool"/>
    <x v="1"/>
    <m/>
    <x v="1"/>
    <x v="284"/>
  </r>
  <r>
    <n v="404"/>
    <x v="6"/>
    <x v="0"/>
    <x v="388"/>
    <x v="51"/>
    <s v="kit Pesas Tobilleras (2 kilos) X un par Graduable._x000a__x000a_-Kit incluye 2 pesas que puedes usar en los tobillos, también puedes usar en las muñecas o en la cintura. cada una de 1 kilos s, para un total de 2 kilos_x000a_-DISPONIBLE COLOR: - NEGRO Y FUCSIA_x000a_-Graduables_x000a_-Correas ajustables en dos secciones de aros dobles metalicos. Todas las tallas. Muñecas y/o Tobillos._x000a_-Medidas ; 17cm x 38cm"/>
    <x v="1"/>
    <m/>
    <x v="1"/>
    <x v="34"/>
  </r>
  <r>
    <n v="405"/>
    <x v="6"/>
    <x v="0"/>
    <x v="389"/>
    <x v="51"/>
    <s v="kit Pesas Tobilleras 10 libras (5 kilos) X un par Graduable._x000a__x000a_-este kit incluye 2 pesas que puedes usar en los tobillos, también puedes usar en las muñecas o en la cintura. cada una de 2.5 kilos o 5 libras, para un total de 10 libras el kit._x000a_-DISPONIBLE COLOR: - NEGRO Y FUCSIA_x000a_-Graduables_x000a_-correas ajustables a todas las tallas, muñecas y tobillos._x000a_medidas ; 17cm x 38cm"/>
    <x v="1"/>
    <m/>
    <x v="1"/>
    <x v="285"/>
  </r>
  <r>
    <n v="406"/>
    <x v="6"/>
    <x v="0"/>
    <x v="390"/>
    <x v="51"/>
    <s v="Camibuso para natación y pantaloneta en licra, material adecuado para la disciplina, parte de la composición elastano, logos institucionales."/>
    <x v="32"/>
    <m/>
    <x v="1"/>
    <x v="168"/>
  </r>
  <r>
    <n v="407"/>
    <x v="6"/>
    <x v="0"/>
    <x v="391"/>
    <x v="51"/>
    <s v="Trineo de arrastre: 1 bolsa de goma, 1 cinturón con reata y mosquetón para agarre, 3 bolsas para depositar arena de 12 cm 30 cm largo._x000a_Material de alta calidad: hecho de acero de alta calidad con spray de electricidad estática avanzado, nuestro trineo de peso es resistente, antioxidante, impermeable y fácil de limpiar. El recubrimiento en polvo negro proporciona un agarre superior._x000a_Gran capacidad de peso: la capacidad máxima de carga de peso de un trineo de fitness es de 500 libras y se puede ajustar según sea necesario. El soporte para discos de peso está diseñado para adaptarse a placas olímpicas estándar y de 2 pulgadas._x000a_Entrenamiento de fuerza: los arrastres hacia adelante del trineo de peso son excelentes para el desarrollo de velocidad, mientras que los arrastres orientados hacia atrás son una gran manera de construir fuerza de cuádriceps. El trineo de empuje es versátil y puede ejercitar diferentes grupos musculares._x000a_Empuje/tirar/arrastre: los trineos de ejercicio son adecuados para cualquier persona y entrenamiento deportivo profesional. Se pueden utilizar para empujar, tirar y arrastrar en varias formas para aumentar la fuerza muscular y cuádriceps._x000a_Aplicar a diferentes superficies: puedes utilizar el trineo fitness en césped, alfombra, hormigón y todo césped deportivo. Se pueden lograr múltiples ejercicios con un trineo. Es fácil de desmontar para un transporte o almacenamiento rápido."/>
    <x v="1"/>
    <m/>
    <x v="1"/>
    <x v="263"/>
  </r>
  <r>
    <n v="408"/>
    <x v="6"/>
    <x v="0"/>
    <x v="392"/>
    <x v="51"/>
    <s v="Potencia del motor: 1.0 HP_x000a_Velocidad máxima: 8 Km/h_x000a_Tipo de inclinación: Manual_x000a_Área de trote: 76 x 27 cm_x000a_Programas predefinidos: 8_x000a_Pantalla intregrada_x000a_Dimensiones del coche plegado 101 x 51 x 45 cm_x000a_Alto 10o cm aprox"/>
    <x v="1"/>
    <m/>
    <x v="1"/>
    <x v="286"/>
  </r>
  <r>
    <n v="409"/>
    <x v="6"/>
    <x v="0"/>
    <x v="393"/>
    <x v="52"/>
    <s v="Tula balonera en lona con candado, capacidad 15 balones inflados"/>
    <x v="1"/>
    <m/>
    <x v="1"/>
    <x v="54"/>
  </r>
  <r>
    <n v="410"/>
    <x v="6"/>
    <x v="0"/>
    <x v="394"/>
    <x v="51"/>
    <s v="Camiseta manga larga y pantaloneta _x000a__x000a_• Tallas: variadas 12, 14 y 16_x000a_• Colores: variados (diferentes a los jugadores de cada equipo) _x000a_• Tela: Montelin o Montesimone_x000a__x000a__x000a_• Sublimación_x000a_•Camiseta (4 logos en la camiseta, 2 al frente, 1 en cada manga, el número tamaño media carta en espalda y nombre de la localidad debajo de este),_x000a_•Pantaloneta con numeración y logo (número pierna derecha, logo en la pierna izquierda)_x000a_• Numeración: 1_x000a__x000a_Un par de medias Semi - Profesionales_x000a_• Colores: variados"/>
    <x v="1"/>
    <m/>
    <x v="1"/>
    <x v="287"/>
  </r>
  <r>
    <n v="411"/>
    <x v="6"/>
    <x v="0"/>
    <x v="394"/>
    <x v="51"/>
    <s v="Camiseta manga larga y pantaloneta _x000a__x000a_• Tallas: S, M, L y XL_x000a_• Colores: variados (diferentes a los jugadores de cada equipo) _x000a_• Tela: Montelin o Montesimone_x000a_• Sublimación_x000a_•Camiseta (4 logos en la camiseta, 2 al frente, 1 en cada manga, el número tamaño media carta en espalda y nombre de la localidad debajo de este),_x000a_• Pantaloneta con numeración y logo (número pierna derecha, logo en la pierna izquierda)_x000a_• Numeración: 1_x000a__x000a_Un par de medias Semi - Profesionales_x000a_• Colores: variados"/>
    <x v="1"/>
    <m/>
    <x v="1"/>
    <x v="195"/>
  </r>
  <r>
    <n v="412"/>
    <x v="6"/>
    <x v="0"/>
    <x v="395"/>
    <x v="51"/>
    <s v="Uniformes deportivo fondo blanco, terminación cuello, material fast dry,  (Estampado) camiseta manga sisa (2 logos en la camiseta al frente tamaño bolsillo, el número en la espalda tamaño mediacarta y nombre de la localidad debajo de este),  pantaloneta con numeración y logo (numero pierna derecha, logo  en la pierna izquierda) terminado. Marcadas según indicaciones del Manual de Imagen."/>
    <x v="1"/>
    <m/>
    <x v="1"/>
    <x v="288"/>
  </r>
  <r>
    <n v="413"/>
    <x v="6"/>
    <x v="0"/>
    <x v="396"/>
    <x v="51"/>
    <s v="Uniformes deportivo fondo blanco, terminación cuello, material fast dry,  (Estampado) camiseta manga sisa (2 logos en la camiseta al frente tamaño bolsillo, el número en la espalda tamaño mediacarta y nombre de la localidad debajo de este),  pantaloneta con numeración y logo (numero pierna derecha, logo  en la pierna izquierda) terminado. Marcadas según indicaciones del Manual de Imagen."/>
    <x v="1"/>
    <m/>
    <x v="1"/>
    <x v="289"/>
  </r>
  <r>
    <n v="414"/>
    <x v="6"/>
    <x v="0"/>
    <x v="397"/>
    <x v="54"/>
    <s v="Uniformes deportivo fondo blanco, terminación cuello, material fast dry,  (Transfer) camiseta manga sisa (2 logos en la camiseta al frente tamaño bolsillo, el número en la espalda tamaño media carta y nombre de la localidad debajo de este),  pantaloneta con numeración y logo (numero pierna derecha, logo  en la pierna izquierda) terminado. Marcadas según indicaciones del Manual de Imagen."/>
    <x v="1"/>
    <m/>
    <x v="1"/>
    <x v="288"/>
  </r>
  <r>
    <n v="415"/>
    <x v="6"/>
    <x v="0"/>
    <x v="398"/>
    <x v="51"/>
    <s v="Uniformes deportivo fondo blanco, terminación cuello, material fast dry,  (Transfer) camiseta manga sisa (2 logos en la camiseta al frente tamaño bolsillo, el número en la espalda tamaño media carta y nombre de la localidad debajo de este),  pantaloneta con numeración y logo (numero pierna derecha, logo  en la pierna izquierda) terminado. Marcadas según indicaciones del Manual de Imagen."/>
    <x v="1"/>
    <m/>
    <x v="1"/>
    <x v="289"/>
  </r>
  <r>
    <n v="416"/>
    <x v="6"/>
    <x v="0"/>
    <x v="399"/>
    <x v="51"/>
    <s v="Uniforme deportivo, Sublimado, para Futbol, futsal, voleibol, baloncesto, terminación cuello y mangas, material fast dry, montesimone,  (Sublimado)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 modelos acordes a la disciplina."/>
    <x v="1"/>
    <m/>
    <x v="1"/>
    <x v="289"/>
  </r>
  <r>
    <n v="417"/>
    <x v="6"/>
    <x v="0"/>
    <x v="400"/>
    <x v="54"/>
    <s v="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
    <x v="1"/>
    <m/>
    <x v="1"/>
    <x v="288"/>
  </r>
  <r>
    <n v="418"/>
    <x v="6"/>
    <x v="0"/>
    <x v="401"/>
    <x v="51"/>
    <s v="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
    <x v="1"/>
    <m/>
    <x v="1"/>
    <x v="289"/>
  </r>
  <r>
    <n v="419"/>
    <x v="6"/>
    <x v="0"/>
    <x v="402"/>
    <x v="51"/>
    <s v="Uniformes deportivo fondo blanco, terminación cuello y mangas azul, material fast dry,  (Estampado) camiseta manga corta (4 logos en la camiseta, 2 al frente,  1 en  cada manga, el número tamaño media carta en espalda y nombre de la localidad debajo de este),  pantaloneta con numeración y logo (numero pierna derecha, logo  en la pierna izquierda) terminado. Marcadas según indicaciones del Manual de Imagen."/>
    <x v="1"/>
    <m/>
    <x v="1"/>
    <x v="288"/>
  </r>
  <r>
    <n v="420"/>
    <x v="6"/>
    <x v="0"/>
    <x v="402"/>
    <x v="54"/>
    <s v="Uniformes deportivo fondo blanco, terminación cuello y mangas azul, material fast dry,  (Estampado) camiseta manga corta (4 logos en la camiseta, 2 al frente,  1 en  cada manga, el número tamaño media carta en espalda y nombre de la localidad debajo de este),  pantaloneta con numeración y logo (numero pierna derecha, logo  en la pierna izquierda) terminado. Marcadas según indicaciones del Manual de Imagen."/>
    <x v="1"/>
    <m/>
    <x v="1"/>
    <x v="289"/>
  </r>
  <r>
    <n v="421"/>
    <x v="6"/>
    <x v="0"/>
    <x v="403"/>
    <x v="51"/>
    <s v="Licras para patinaje, Tela Poliester, elastano, espandex, Bahia o Flash, Antibacterial, protección a los rayos UV, transporte de humedad y secado rápido, repele el mal olor y es fácil de limpiar. Estampado con la técnica de sublimación de los Logos institucionales y el nombre de la escuela a la que pertenece. "/>
    <x v="1"/>
    <m/>
    <x v="1"/>
    <x v="197"/>
  </r>
  <r>
    <n v="422"/>
    <x v="6"/>
    <x v="0"/>
    <x v="404"/>
    <x v="0"/>
    <s v="Camiseta manga corta y pantaloneta _x000a__x000a_• Tallas: 12, 14 y 16_x000a_• Colores: variados _x000a_• Tela: Montelin o Montesimone_x000a_• Sublimación_x000a_• Camiseta (4 logos en la camiseta, 2 al frente, 1 en cada manga, el número tamaño media carta en espalda y nombre de la localidad debajo de este),_x000a_• Pantaloneta con numeración y logo (número pierna derecha, logo en la pierna izquierda)_x000a_• Numeración: 2 al 20_x000a__x000a_Un par de medias Semi - Profesionales _x000a_• Colores: variados _x000a_"/>
    <x v="1"/>
    <m/>
    <x v="1"/>
    <x v="234"/>
  </r>
  <r>
    <n v="423"/>
    <x v="6"/>
    <x v="0"/>
    <x v="404"/>
    <x v="0"/>
    <s v="Camiseta manga corta y pantaloneta _x000a__x000a_• Tallas: S, M, L y XL_x000a_• Colores: variados _x000a_• Tela: Montelin o Montesimone_x000a_• Sublimación_x000a_• Camiseta (4 logos en la camiseta, 2 al frente, 1 en cada manga, el número tamaño media carta en espalda y nombre de la localidad debajo de este)_x000a_• Pantaloneta con numeración y logo (número pierna derecha, logo en la pierna izquierda)_x000a_• Numeración: 2 al 20_x000a__x000a_Par de medias fútbol de salón_x000a_• Colores: variados "/>
    <x v="1"/>
    <m/>
    <x v="1"/>
    <x v="290"/>
  </r>
  <r>
    <n v="424"/>
    <x v="6"/>
    <x v="0"/>
    <x v="405"/>
    <x v="0"/>
    <s v="Camiseta y pantaloneta _x000a__x000a_• Tallas: 10,12, 14, 16_x000a_• Colores: variados _x000a_• Tela: Montelin o Montesimone_x000a_• Sublimación_x000a_•Marcadas según indicaciones del Manual de Imagen. _x000a_• Numeración: 1 al 10_x000a__x000a_•Par de medias futsal Tallas: variadas_x000a_Semiprofesionales 95% Nylon y 5% Elastano"/>
    <x v="1"/>
    <m/>
    <x v="1"/>
    <x v="234"/>
  </r>
  <r>
    <n v="425"/>
    <x v="6"/>
    <x v="0"/>
    <x v="405"/>
    <x v="0"/>
    <s v="Camiseta y pantaloneta _x000a__x000a_• Tallas:  S M, L y XL_x000a_• Colores: variados _x000a_• Tela: Montelin o Montesimone_x000a_• Sublimación_x000a_•Marcadas según indicaciones del Manual de Imagen. _x000a_• Numeración: 1 al 10_x000a__x000a_•Par de medias futsal Tallas: variadas_x000a_Semiprofesionales 95% Nylon y 5% Elastano"/>
    <x v="1"/>
    <m/>
    <x v="1"/>
    <x v="290"/>
  </r>
  <r>
    <n v="426"/>
    <x v="6"/>
    <x v="0"/>
    <x v="406"/>
    <x v="51"/>
    <s v="Uniforme escuela de Futbol: que contenga: 1. Camiseta Deportiva: En tela Poliéster con gramaje entre 130 y 140 gramos, composición 100% hilaza poliéster texturizado terminado, especial para mejorar la transpiración. Costados en filete sencillo y Ruedo con dobladillado a 2 cms terminado en recubridora. 2. Pantaloneta: En tela Poliéster con gramaje entre 130 y 140 gramos, composición 100% hilaza poliéster texturizado terminado, especial para mejorar la transpiración, largo media pierna, con interior en malla y cordón. Estampado con la técnica de sublimación de los Logos institucionales y el nombre de la escuela a la que pertenece. Previa aprobación de la oficina de prensa. 3. Medias: Media alta debajo de la rodilla, en Nylon con resorte completo. Estampado con la técnica de sublimación de los Logos institucionales y el nombre de la escuela a la que pertenece. Previa aprobación de la oficina de prensa"/>
    <x v="1"/>
    <m/>
    <x v="1"/>
    <x v="234"/>
  </r>
  <r>
    <n v="427"/>
    <x v="6"/>
    <x v="0"/>
    <x v="407"/>
    <x v="52"/>
    <s v="Varilla  slalom plastico con la base para el uso interno en piso duro ó para el uso en pista de hierba artificial. Alto: 1.70 mts"/>
    <x v="1"/>
    <m/>
    <x v="1"/>
    <x v="290"/>
  </r>
  <r>
    <n v="428"/>
    <x v="6"/>
    <x v="0"/>
    <x v="408"/>
    <x v="51"/>
    <s v="Lasso o cuerda para salto en material de cuero y mango en madera ergonómico y ajustable  para adulto. "/>
    <x v="1"/>
    <m/>
    <x v="1"/>
    <x v="291"/>
  </r>
  <r>
    <n v="429"/>
    <x v="6"/>
    <x v="0"/>
    <x v="409"/>
    <x v="51"/>
    <s v="vestido de baño entero en  Poliéster colores firmes, la licra asegura un ajuste cómodo, sublimado, imagen institucional"/>
    <x v="1"/>
    <m/>
    <x v="1"/>
    <x v="34"/>
  </r>
  <r>
    <n v="430"/>
    <x v="6"/>
    <x v="0"/>
    <x v="410"/>
    <x v="0"/>
    <s v="Zapatilla en Material Sintético, con entresuela con tecnología EVA-X y suela de caucho al 100% con tecnología GUM -X._x000a__x000a_Tallas entre 28 a 42"/>
    <x v="21"/>
    <m/>
    <x v="1"/>
    <x v="189"/>
  </r>
  <r>
    <n v="431"/>
    <x v="7"/>
    <x v="0"/>
    <x v="411"/>
    <x v="0"/>
    <s v="Chalecos de color verde unisex impermeables acolchados con bolsillo interno  con logo de la alcaldía y título del proyecto bordado para distinguir a equipo de trabajo. . "/>
    <x v="0"/>
    <n v="2635"/>
    <x v="3"/>
    <x v="292"/>
  </r>
  <r>
    <n v="432"/>
    <x v="7"/>
    <x v="0"/>
    <x v="412"/>
    <x v="55"/>
    <s v="Armario Plastico, 2 puertas, 4 entrepaños desmontables ancho 65 cm, largo 45 cm, alto 182 cms. Se debe entregar e instalar en el sitio designado por el FDLRUU"/>
    <x v="1"/>
    <m/>
    <x v="1"/>
    <x v="283"/>
  </r>
  <r>
    <n v="433"/>
    <x v="7"/>
    <x v="0"/>
    <x v="413"/>
    <x v="56"/>
    <s v="BALANCÍN DISCO PUYA El BALANCÍN DISCO PUYA  de estabilidad y equilibrio añade variedad y funcionalidad incorporando el reto de la inestabilidad a tus sesiones de entrenamiento. Aumenta el balance y la fuerza mientras realizas ejercicios de pie, sentado, de rodillas o acostado. Apto tanto para rehabilitación y terapia física y para atletas expertos. Balancín inflable con puyas de 35cms. Especificaciones:_x000a_Dimensiones: 14 “x 2.5″ x 14 ”_x000a_Peso: 1.22 kg_x000a_Capacidad de peso: 100 Kg_x000a_Se debe entregar e instalar en el sitio designado por el FDLRUU"/>
    <x v="1"/>
    <m/>
    <x v="1"/>
    <x v="56"/>
  </r>
  <r>
    <n v="434"/>
    <x v="7"/>
    <x v="0"/>
    <x v="414"/>
    <x v="57"/>
    <s v="TIPO DE RESISTENCIA MAGNÉTICA._x000a_• CONTROL DE RESISTENCIA MANUAL._x000a_• PANTALLA DE ENTRENAMIENTO_x000a_• SISTEMA DE ARRASTRE DE BANDA._x000a_• ESCUALIZABLE._x000a_• PESO MÁXIMO DE USUARIO: 120 KG._x000a_• MEDIDAS: LARGO 104 CM, ANCHO 51 CM, ALTO 136 CM._x000a_ Se debe entregar e instalar en el sitio designado por el FDLRUU_x000a_"/>
    <x v="1"/>
    <m/>
    <x v="1"/>
    <x v="293"/>
  </r>
  <r>
    <n v="435"/>
    <x v="7"/>
    <x v="0"/>
    <x v="415"/>
    <x v="58"/>
    <s v="Par de Botas Negra de Caucho Caña Alta con puntera"/>
    <x v="21"/>
    <m/>
    <x v="1"/>
    <x v="21"/>
  </r>
  <r>
    <n v="436"/>
    <x v="7"/>
    <x v="0"/>
    <x v="416"/>
    <x v="58"/>
    <s v="Par de Botas Negra de Caucho Caña Alta sin puntera"/>
    <x v="21"/>
    <m/>
    <x v="1"/>
    <x v="294"/>
  </r>
  <r>
    <n v="437"/>
    <x v="7"/>
    <x v="0"/>
    <x v="417"/>
    <x v="58"/>
    <s v="Par de Botas Negra  en cuero con puntera"/>
    <x v="21"/>
    <m/>
    <x v="1"/>
    <x v="257"/>
  </r>
  <r>
    <n v="438"/>
    <x v="7"/>
    <x v="0"/>
    <x v="418"/>
    <x v="58"/>
    <s v="Par de Botas Negra  en cuero sin puntera"/>
    <x v="21"/>
    <m/>
    <x v="1"/>
    <x v="34"/>
  </r>
  <r>
    <n v="439"/>
    <x v="7"/>
    <x v="0"/>
    <x v="419"/>
    <x v="0"/>
    <s v="Botella deportiva con tapa rosca, agarradera integrada y pitillo con protector para mayor higiene. Diseño práctico y cómodo, ideal para hidratarte en cualquier momento. Capacidad: 650 ml / 22 Oz._x000a_Material: RPET_x000a_Medidas: Diámetro: 4.6 cm x Largo: 0 cm x Ancho: 0 cm x Alto: 25.3 cm marcadas según indicaciones del Manual de Imagen. Tampografía a 1 tinta"/>
    <x v="0"/>
    <n v="2795"/>
    <x v="2"/>
    <x v="295"/>
  </r>
  <r>
    <n v="440"/>
    <x v="7"/>
    <x v="0"/>
    <x v="420"/>
    <x v="59"/>
    <s v="Compra:_x000a_Caja organizadora para juguetes y materiales_x000a_- Modo de fijación: Tornillos_x000a_- Cantidad de repisas: 9_x000a_- Material: Madera/plástico_x000a_- Alto: 60 cm"/>
    <x v="19"/>
    <m/>
    <x v="1"/>
    <x v="231"/>
  </r>
  <r>
    <n v="441"/>
    <x v="7"/>
    <x v="0"/>
    <x v="421"/>
    <x v="60"/>
    <s v="Camilla de enfermeria con cabecero  graduable y baranda lateral, en estructura metalica  tubular, cubierta dividida en dos secciones tapizadas en cordoban y espuma de alta densidad.(1.80 mts LARGO X 0.55 mts ANCHO X 0.80 mts ALTO. Fija. Se debe entregar e instalar en el sitio designado por el FDLRUU"/>
    <x v="1"/>
    <m/>
    <x v="1"/>
    <x v="296"/>
  </r>
  <r>
    <n v="442"/>
    <x v="7"/>
    <x v="0"/>
    <x v="422"/>
    <x v="61"/>
    <s v="Caminadora eléctrica programable plegable. Motor de 1.5 HP Continuos. Velocidad 1.0 – 14 Km/h. Monitor LCD con programas preestablecidos. Monitor digital funciones: Velocidad, *Distancia, Tiempo, Calorías, Ritmo cardiaco. Peso máximo de usuario: 100 Kg.  Se debe entregar e instalar en el sitio designado por el FDLRUU Conexión 110 Voltios_x000a_"/>
    <x v="1"/>
    <m/>
    <x v="1"/>
    <x v="297"/>
  </r>
  <r>
    <n v="443"/>
    <x v="7"/>
    <x v="0"/>
    <x v="423"/>
    <x v="62"/>
    <s v="Casillero tipo locker metálico._x000a_Columna de medidas apróximadas o similares a 1.90 x .35 x .38. Lamina CR cal.20. Manija porta candado. Perforado diseño panal. 5 puertas_x000a_ Se debe entregar e instalar en el sitio designado por el FDLRUU"/>
    <x v="1"/>
    <m/>
    <x v="1"/>
    <x v="298"/>
  </r>
  <r>
    <n v="444"/>
    <x v="7"/>
    <x v="0"/>
    <x v="424"/>
    <x v="59"/>
    <s v="Compra:_x000a_Cocina de juguete pequeña_x000a_- Plástico no toxico_x000a_- Set con diferentes elementos de cocina_x000a_"/>
    <x v="19"/>
    <m/>
    <x v="1"/>
    <x v="197"/>
  </r>
  <r>
    <n v="445"/>
    <x v="7"/>
    <x v="0"/>
    <x v="425"/>
    <x v="63"/>
    <s v="COLCHONETA DE 180x120x6 CMS, DE ESPUMA FLEXIBLE, DENSIDAD 30, FORRADA EN LONA 100 % PVC, IMPERMEABLE, FLEXIBLE, ANTIDESLIZANTE, CREMALLERA EN ELE, DOS AGARRADERAS VERTICALES Y DOS RESPIRADORES. Se debe entregar e instalar en el sitio designado por el FDLRUU"/>
    <x v="1"/>
    <m/>
    <x v="1"/>
    <x v="31"/>
  </r>
  <r>
    <n v="446"/>
    <x v="7"/>
    <x v="0"/>
    <x v="426"/>
    <x v="64"/>
    <s v="Contenedor metálico de malla con ruedas y tapas. Largo 240 cms. Alto 110 cms Ancho 180 Aprox.  Se debe entregar e instalar en el sitio designado por el FDLRUU"/>
    <x v="1"/>
    <m/>
    <x v="1"/>
    <x v="299"/>
  </r>
  <r>
    <n v="447"/>
    <x v="7"/>
    <x v="0"/>
    <x v="427"/>
    <x v="65"/>
    <s v="  MEDIDAS APROXIMADAS O SIMILARES A 90 CMS X 2,00 MTS X ,35 CMS  _x000a_5 ENTREPAÑOS_x000a_* Marco en acero durable_x000a_* 100% acero_x000a_* marcos soldadospara más resistencia_x000a_* fácil armado_x000a_* capacidad de peso_x000a_ Se debe entregar e instalar en el sitio designado por el FDLRUU"/>
    <x v="1"/>
    <m/>
    <x v="1"/>
    <x v="300"/>
  </r>
  <r>
    <n v="448"/>
    <x v="7"/>
    <x v="0"/>
    <x v="428"/>
    <x v="0"/>
    <s v="Gorra con laterales en malla con frontal y una imagen full color sublimada, talla única. el arte gráfico debe ser enviado en formato (tif, jpg, psd, pdf, ai,) aprobado previamente por el área de prensa."/>
    <x v="0"/>
    <n v="2795"/>
    <x v="2"/>
    <x v="301"/>
  </r>
  <r>
    <n v="449"/>
    <x v="7"/>
    <x v="0"/>
    <x v="429"/>
    <x v="66"/>
    <s v="Guantes de vaqueta tipo ingeniero reforzado"/>
    <x v="21"/>
    <m/>
    <x v="1"/>
    <x v="302"/>
  </r>
  <r>
    <n v="450"/>
    <x v="7"/>
    <x v="0"/>
    <x v="430"/>
    <x v="66"/>
    <s v="Impermeable 2 prendas PVC con malla interna de poliéster y capucha, pantalón con resorte  calibre 2,5 ó 16, doble vulcanizado color amarillo. Con cierre en cremallera y velcro"/>
    <x v="1"/>
    <m/>
    <x v="1"/>
    <x v="303"/>
  </r>
  <r>
    <n v="451"/>
    <x v="7"/>
    <x v="0"/>
    <x v="431"/>
    <x v="59"/>
    <s v="Compra:_x000a_Kits de construcción (bloques tipo LEGO o encajables):_x000a_- Plástico no toxico_x000a_- Diferentes tamaños y formas_x000a_Minimo 90 piezas"/>
    <x v="19"/>
    <m/>
    <x v="1"/>
    <x v="51"/>
  </r>
  <r>
    <n v="452"/>
    <x v="7"/>
    <x v="0"/>
    <x v="432"/>
    <x v="67"/>
    <s v="Juego de comedor de  10 puestos que contenga: 10 sillas  sin brazos con base metálica con asiento y espaldar en tela de facil limpieza y desinfección, deben ser resistentes y duraderas no plasticas, una Mesa rectangular en  madera con superficie en fórmica o melanina y base metálica con patas ajustables en altura para diez puestos. Se debe entregar e instalar en el sitio designado por el FDLRUU"/>
    <x v="1"/>
    <m/>
    <x v="1"/>
    <x v="304"/>
  </r>
  <r>
    <n v="453"/>
    <x v="7"/>
    <x v="0"/>
    <x v="433"/>
    <x v="59"/>
    <s v="Compra: _x000a_Juegos de mesa (ajedrez, damas, rompecabezas, memoria):_x000a_- Todo en uno_x000a_- piezas en material no toxico_x000a_- Didácticos_x000a_minimo 50x50"/>
    <x v="19"/>
    <m/>
    <x v="1"/>
    <x v="305"/>
  </r>
  <r>
    <n v="454"/>
    <x v="7"/>
    <x v="0"/>
    <x v="434"/>
    <x v="0"/>
    <s v="Kit de formación:_x000a_1. Esfero Ecológico de forma cilíndrica de cartón rígido, tinta negra, tipografía a 1 tinta contramarcado con los logos institucionales y logo del proyecto, previamente aprobado por prensa._x000a_2. Una libreta ecológica tamaño: 14 cm x 21.5 cm cerrado Páginas: 100 cosidas– impresión 1 tintas Papel ecológico. Carátula en cartón colacionado reciclado de 90g. Impresión 4x4 tintas  . Debe incluir la imagen institucional ALRUU  y tres separadores en cartulina reciclada. (el diseño debe ser entregado por el contratista y debe ser aprobado por el área de prensa de la alcaldía local de RUU)._x000a_3. Gorra unisex de color negra con logo de la alcaldía y título del proyecto. _x000a_4. Camiseta unisex en algodón con logo de la alcaldía y título del proyecto bordado, _x000a_5. Botilito plástico con capacidad de 750 ml, con diseño de agarre, con tapa superior a prueba de polvo y derrames, marcado con logo de la alcaldía y titulo del proyecto._x000a_6. Morral en Tela Nylon balístico ultra resistente, 100% impermeable con múltiples compartimientos, anti rasguños y respirable con capacidad de 20 litros, con bolsillo antirrobo ubicado en su espalda, bolsillo reforzado para la laptop o portátil: acolchada y segura, Mango reforzado con doble costura, doble cierre y hebillas resistentes, acolchado en su espalda y tirantes"/>
    <x v="0"/>
    <n v="2786"/>
    <x v="0"/>
    <x v="306"/>
  </r>
  <r>
    <n v="455"/>
    <x v="7"/>
    <x v="0"/>
    <x v="435"/>
    <x v="68"/>
    <s v="Collarin/Recubridora 3 agujas – 5 hilos Cama Plana Distancia entre agujas: 6.4mm. Incluya mecanismos para sesgar/enviar y asentar/dobladillar Máquina completa con mueble, de estructura metálica anti-vibratorio con regulación de altura y ruedas para su debido desplazamiento con freno de anclaje PROCEDENCIA: JAPON, AMERICANO O EUROPEO. Incluye:  ACCESORIOS_x000a_Juego de herramienta y accesorios para uso y reparación. 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_x000a_Asistencia técnica por un año mínimo in situ.  Se debe entregar e instalar en el sitio designado por el FDLRUU_x000a__x000a_"/>
    <x v="1"/>
    <m/>
    <x v="1"/>
    <x v="274"/>
  </r>
  <r>
    <n v="456"/>
    <x v="7"/>
    <x v="0"/>
    <x v="436"/>
    <x v="68"/>
    <s v="Máquina fileteadora, 2 agujas 5 hilos (puntada de seguridad), ajuste pesado, ancho de costura 11 mm., pie tractor, altura bajo el prensatelas 5.5 mm., velocidad máx. 6.500 ppm.Máquina completa con mueble, de estructura metálica anti-vibratorio con regulación de altura y ruedas para su debido desplazamiento con freno de anclaje. Mesa forrada en formica opaca, motor electrónico servo integrado de tracción directa . Con sistema de iluminación led.Construcción según normas técnicas internacionales. PROCEDENCIA: JAPON, AMERICANO O EUROPEO. Incluye: ACCESORIOS Juego de herramienta y accesorios para uso y reparación. MANUALES Catálogo de instrucciones en español e Ingles _x000a_Manual de partes Ambos impresos y magnéticos. CAPACITACIÓN Capacitación al personal técnico del SENA in situ GARANTIAS Garantía de funcionamiento mínimo por un año Garantía de existencia de repuestos mínimo por 3 años_x000a_ASISTENCIA TECNICA Instalación y puesta en funcionamiento in situ Asistencia técnica por un año mínimo in situ.  Se debe entregar e instalar en el sitio designado por el FDLRUU_x000a_"/>
    <x v="1"/>
    <m/>
    <x v="1"/>
    <x v="307"/>
  </r>
  <r>
    <n v="457"/>
    <x v="7"/>
    <x v="0"/>
    <x v="437"/>
    <x v="68"/>
    <s v="Máquina plana electrónica de última tecnología,  doble pespunte, 1 aguja, con transporte con control electrónico, ajuste medio,  sensor del grosor de material que evita roturas de hilo al pasar por desniveles, sistema de tensión especial que ayuda a eliminar enredos de hilos, largo de puntada variable incluso durante la costura, cortahílos de doble acción y dejando cabos muy cortos (menos de 5mm), alza-prensatelas y remate automáticos, lubricación mínima de barra aguja y gancho, largo máx. de puntada 5mm., velocidad máx. 5.000 ppm (cosiendo con un largo de puntada menor a 4mm.Máquina completa con mueble, de estructura metálica anti-vibratorio con regulación de altura y ruedas para su debido desplazamiento con freno de anclaje. Mesa forrada en formica opaca, motor electrónico servo integrado de tracción directa y panel de control integrado en el cabezal. Con sistema de iluminación led.Construcción según normas técnicas internacionales. PROCEDENCIA: JAPON, AMERICANO O EUROPEO Incluye: ACCESORIOS: Juego de herramienta y accesorios para uso y reparación Protector de banda.MANUALES: Catálogo de instrucciones en español e Ingles, Manual de partes Ambos impresos y magnéticos. CAPACITACIÓN: Capacitación al personal técnico del SENA in situ GARANTIAS_x000a_Garantía de funcionamiento mínimo por un año Garantía de existencia de repuestos mínimo por 3 años ASISTENCIA TECNICA Instalación y puesta en funcionamiento in situ Asistencia técnica por un año mínimo in situ.  Se debe entregar e instalar en el sitio designado por el FDLRUU_x000a__x000a__x000a__x000a_"/>
    <x v="1"/>
    <m/>
    <x v="1"/>
    <x v="308"/>
  </r>
  <r>
    <n v="458"/>
    <x v="7"/>
    <x v="0"/>
    <x v="438"/>
    <x v="68"/>
    <s v="Máquina electrónica de 2 agujas de barra escualizable mecánicamente ( distanciaentre agujas stándard 1/4&quot;. ), base plana, doble pespunte, transporte por dientes y aguja, gancho grande, ajuste pesado, lubricación automática, velocidad máx. 3000 ppm. Con cortahilos, remate y alza-prensatelas automáticos.Máquina completa con mueble, de estructura metálica anti-vibratorio con regulación de altura y ruedas para su debido desplazamiento con freno de anclaje Mesa forrada en formica opaca, motor electrónico  direc drive  integrado de tracción directa y panel de control integrado en el cabezal. Con sistema de iluminación led.Construcción según normas técnicas internacionales PROCEDENCIA: JAPON, AMERICANO O EUROPEO. Incluye: ACCESORIOS_x000a_Juego de herramienta y accesorios para uso y reparación Protector de banda._x000a_MANUALES Catálogo de instrucciones en español e Ingles  Manual de partes_x000a_Ambos impresos y magnéticos.CAPACITACIÓN Capacitación al personal CDC in situ GARANTIAS Garantía de funcionamiento mínimo por un año Garantía de existencia de repuestos mínimo por 3 años ASISTENCIA TECNICA Instalación y puesta en funcionamiento in situ Asistencia técnica por un año mínimo in situ.  Se debe entregar e instalar en el sitio designado por el FDLRUU"/>
    <x v="1"/>
    <m/>
    <x v="1"/>
    <x v="309"/>
  </r>
  <r>
    <n v="459"/>
    <x v="7"/>
    <x v="0"/>
    <x v="439"/>
    <x v="68"/>
    <s v="Máquina electrónica de 2 agujas de barra escualizable mecánicamente ( distancia stándard 6.4 mm. ), base plana, doble pespunte, transporte por dientes y aguja, garfio grande, ajuste pesado, lubricación automática, velocidad máx. 3000 ppm. Con cortahilos, remate y alza-prensatelas automáticos._x000a_Máquina completa con mueble, de estructura metálica anti-vibratorio con regulación de altura y ruedas para su debido desplazamiento con freno de anclaje. Mesa forrada en formica opaca, motor electrónico servo integrado de tracción directa y panel de control integrado en el cabezal. Con sistema de iluminación led. Construcción según normas técnicas internacionales._x000a_PROCEDENCIA: JAPON, AMERICANO O EUROPEO. Incluye: _x000a_ACCESORIOS Juego de herramienta y accesorios para uso y reparación_x000a_Protector de banda. MANUALES Catálogo de instrucciones en español e Ingles _x000a_Manual de partes Ambos impresos y magnéticos. CAPACITACIÓN Capacitación al personal CDC in situ GARANTIAS Garantía de funcionamiento mínimo por un año Garantía de existencia de repuestos mínimo por 3 años ASISTENCIA TECNICA Instalación y puesta en funcionamiento in situ Asistencia técnica por un año mínimo in situ.  Se debe entregar e instalar en el sitio designado por el FDLRUU"/>
    <x v="1"/>
    <m/>
    <x v="1"/>
    <x v="274"/>
  </r>
  <r>
    <n v="460"/>
    <x v="7"/>
    <x v="0"/>
    <x v="440"/>
    <x v="68"/>
    <s v="Máquina ZIGZAG , tipo de cabeza seca, puntada en T y patrones de costura de cubierta agrupados en catorce tipos diferentes. El mecanismo de alimentación se controla con un motor paso a paso,  cosido continuo a alta velocidad. Puntadas rectas, costuras en zigzag estándar, pespuntes en zigzag de 2 pasos, pespuntes en zigzag de 3 pasos, puntadas de festón y puntadas ciegas.Velocidad de cosido 4,000sti/minuto, ancho de zigzag 10mm._x000a_Máquina completa con mueble, de estructura metálica anti-vibratorio con regulación de altura y ruedas para su debido desplazamiento con freno de anclajePROCEDENCIA: JAPON, AMERICANO O EUROPEO._x000a_Incluye: ACCESORIOS Juego de herramienta y accesorios para uso y reparación.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 Asistencia técnica por un año mínimo in situ.  Se debe entregar e instalar en el sitio designado por el FDLRUU_x000a_"/>
    <x v="1"/>
    <m/>
    <x v="1"/>
    <x v="310"/>
  </r>
  <r>
    <n v="461"/>
    <x v="7"/>
    <x v="0"/>
    <x v="441"/>
    <x v="69"/>
    <s v="Mesa en madera con superficie en fórmica o melanina,  Ideal para el trabajo de miembro superior y mano. Con altura ajustable. Puntas redondeadas y cuerpo o base metálico. medidas aproximadas de Largo 90 cms, Ancho 60 cms. Escotadura 40 cms.Las mismas especificaciones y se requiere para uso con sillas de ruedas. Se debe entregar e instalar en el sitio designado por el FDLRUU"/>
    <x v="1"/>
    <m/>
    <x v="1"/>
    <x v="311"/>
  </r>
  <r>
    <n v="462"/>
    <x v="7"/>
    <x v="0"/>
    <x v="442"/>
    <x v="69"/>
    <s v="Mesa rectangular en madera base metalica de seis puestos con patas ajustables de fácil limpieza y desinfección,  minimo de seis puestos. Largo 200 cms ,Ancho 90 cms, Alto 70 cms. Se debe entregar e instalar en el sitio designado por el FDLRUU"/>
    <x v="1"/>
    <m/>
    <x v="1"/>
    <x v="312"/>
  </r>
  <r>
    <n v="463"/>
    <x v="7"/>
    <x v="0"/>
    <x v="443"/>
    <x v="66"/>
    <s v="Gafas de Seguridad con lente antifog y filtro UV con protección Lateral que impide el ingreso de partículas"/>
    <x v="1"/>
    <m/>
    <x v="1"/>
    <x v="42"/>
  </r>
  <r>
    <n v="464"/>
    <x v="7"/>
    <x v="0"/>
    <x v="444"/>
    <x v="0"/>
    <s v="Morral en Tela Nylon balístico ultra resistente, 100% impermeable con múltiples compartimientos, anti rasguños y respirable con capacidad de 20 litros, con bolsillo antirrobo ubicado en su espalda, bolsillo reforzado para la laptop o portátil: acolchada y segura, Mango reforzado con doble costura, doble cierre y hebillas resistentes, acolchado en su espalda y tirantes"/>
    <x v="0"/>
    <n v="2786"/>
    <x v="0"/>
    <x v="313"/>
  </r>
  <r>
    <n v="465"/>
    <x v="7"/>
    <x v="0"/>
    <x v="445"/>
    <x v="66"/>
    <s v="Overol en dril 2 prendas con logotipo Imagen Institucional de Bogota estampado en color blanco en el pecho (8 cm de ancho por la proporción cada uno) en la espalda estampado logotipo de Bogotá Vigente y el nombre del convenio en l aparte inferior de la espalda (20 cm de ancho por la proporción).El  estampado es plastisol (aplicar base antes del estampado para garantizar el blanco del logotipo). Cremallera en nylon poliéster para la frontal. cinta reflectiva de 2&quot; en espalda, pecho, brazos y piernas. Tallas a convenir"/>
    <x v="1"/>
    <m/>
    <x v="1"/>
    <x v="54"/>
  </r>
  <r>
    <n v="466"/>
    <x v="7"/>
    <x v="0"/>
    <x v="446"/>
    <x v="56"/>
    <s v="Parque exterior para actividad física en espacios abiertos, de fácil acceso para cualquier persona.  Suministro, transporte e instalación de parque infantil en estructura metálica conformado por: 1 techo en fibra de vidrio, 2 plataformas, 1 escalera curva, 1 escalador de árbol, 1 rodadero en fibra de vidrio de 2,40 m, 1 juego de columpio de 2 puestos. Área requerida 30 m2.Elaborados con materiales de alta calidad que brindan seguridad y larga duración a intemperie, colores variados. El circuito infantil con gran variedad de opciones de diversión con distintos niveles de dificultad con  materiales de alta calidad y resistentes al paso del tiempo que permiten  gran variedad de juego, elaborado bajo conceptos del desarrollo para capacidades físicas como  flexibilidad y resistencia, habilidades sociales.  Se debe entregar e instalar en el sitio designado por el FDLRUU"/>
    <x v="1"/>
    <m/>
    <x v="1"/>
    <x v="314"/>
  </r>
  <r>
    <n v="467"/>
    <x v="7"/>
    <x v="0"/>
    <x v="447"/>
    <x v="59"/>
    <s v="Compra:_x000a_Pelotas de diferentes tamaños_x000a_- Plástico no toxico_x000a_- Set diferentes tamaños y formas_x000a_"/>
    <x v="1"/>
    <m/>
    <x v="1"/>
    <x v="34"/>
  </r>
  <r>
    <n v="468"/>
    <x v="7"/>
    <x v="0"/>
    <x v="448"/>
    <x v="70"/>
    <s v="Enrollable Black Out. Material: El material está fabricado en PVC blanco mate de 200 x 180 aproximadamente.  Se debe entregar e instalar en el sitio designado por el FDLRUU"/>
    <x v="1"/>
    <m/>
    <x v="1"/>
    <x v="37"/>
  </r>
  <r>
    <n v="469"/>
    <x v="7"/>
    <x v="0"/>
    <x v="449"/>
    <x v="59"/>
    <s v="COMPRA: 2MTS X 1.50MTS X 43CMS ALTO_x000a_Lona Verano 100% IMPERMEABLE_x000a_CON COLCHONETA BASE_x000a_Piso en espuma de 5 cm de Grueso Forrada en Lona Verano_x000a_CON COLCHONETA BASE Y PIEZAS DE GIMNASIO DE 30-50CMS"/>
    <x v="1"/>
    <m/>
    <x v="1"/>
    <x v="280"/>
  </r>
  <r>
    <n v="470"/>
    <x v="7"/>
    <x v="0"/>
    <x v="450"/>
    <x v="0"/>
    <s v="Pocillo personalizado para cada beneficiaria con logos institucionales y nombre de la iniciativa"/>
    <x v="0"/>
    <n v="2786"/>
    <x v="0"/>
    <x v="315"/>
  </r>
  <r>
    <n v="471"/>
    <x v="7"/>
    <x v="0"/>
    <x v="451"/>
    <x v="59"/>
    <s v="Compra:_x000a_Puffs o cojines grandes para lectura:_x000a_- Fabricado en materiales de gran calidad y resistencia._x000a_- Incluye relleno de perlas ignífugas de poliestireno expandido de alta recuperación._x000a_- 1 mt de diametro_x000a_"/>
    <x v="1"/>
    <m/>
    <x v="1"/>
    <x v="57"/>
  </r>
  <r>
    <n v="472"/>
    <x v="7"/>
    <x v="0"/>
    <x v="452"/>
    <x v="59"/>
    <s v="Compra:_x000a_Set de títeres o marionetas_x000a_- Plástico y tela no toxico_x000a_- Diferentes personajes_x000a_- 5 piezas"/>
    <x v="1"/>
    <m/>
    <x v="1"/>
    <x v="316"/>
  </r>
  <r>
    <n v="473"/>
    <x v="7"/>
    <x v="0"/>
    <x v="453"/>
    <x v="59"/>
    <s v="Compra:_x000a_Sillas infantiles:_x000a_- Material: Polipropileno (Plástico)_x000a_- Resistencia: entre 10 y 40 kg_x000a_- Protección UV para proteger de luz y agua _x000a_- Aptas para interiores y exteriores"/>
    <x v="1"/>
    <m/>
    <x v="1"/>
    <x v="317"/>
  </r>
  <r>
    <n v="474"/>
    <x v="7"/>
    <x v="0"/>
    <x v="454"/>
    <x v="71"/>
    <s v="Soporte para televison a pared de 85 pulgadas o mas con capacida de 50 kilos, debe entregarse e instalarse en el sitio  designado por el FDLRUU"/>
    <x v="1"/>
    <m/>
    <x v="1"/>
    <x v="31"/>
  </r>
  <r>
    <n v="475"/>
    <x v="7"/>
    <x v="0"/>
    <x v="455"/>
    <x v="0"/>
    <s v="Sudadera completa Unisex: La chaqueta de la sudadera cuenta con cierre con cremallera completa y tirador. _x000a_En los puños lleva rib para garantizar ajuste. Con dos bolsillos frontales con cremallera, uno a cada lado. 2 logos bordados por prenda._x000a_El pantalón se ajusta a la cintura mediante banda elástica y cordón interior. _x000a_Lleva dos bolsillos seguros laterales con cierre de cremallera. _x000a_En la bota del pantalón contará con abertura y cremallera. 2 logos bordados por prenda tejido fleece en el interior. _x000a_Material exterior 100% Poliéster. _x000a_Tallaje según modelo desde la talla XS hasta la  XXL. _x000a_Diseños, colores y logos (bordados), entregados por la Oficina de Prensa de la Alcaldía Local "/>
    <x v="0"/>
    <n v="2795"/>
    <x v="2"/>
    <x v="259"/>
  </r>
  <r>
    <n v="476"/>
    <x v="7"/>
    <x v="0"/>
    <x v="456"/>
    <x v="59"/>
    <s v="Compra:_x000a_Alfombra o tapete de goma (para actividades en el suelo): _x000a_- Dimensiones: 183 x 61 cm. – Grosor 10mm._x000a_- Materiales: PVC"/>
    <x v="1"/>
    <m/>
    <x v="1"/>
    <x v="318"/>
  </r>
  <r>
    <n v="477"/>
    <x v="7"/>
    <x v="0"/>
    <x v="457"/>
    <x v="0"/>
    <s v="tula deportiva  impermeable negro 30 x 40 cm  16 lt  ajustable con tirantes de 2 pulgadas de grosor  estampado en técnica DTG con logo parceros por bogotá tamaño carta parte frontal superior y tres pequeños en parte inferior. según imagen institucional. Poliester - impermeable, Capacidad de 16 litros"/>
    <x v="0"/>
    <n v="2786"/>
    <x v="0"/>
    <x v="319"/>
  </r>
  <r>
    <n v="478"/>
    <x v="7"/>
    <x v="0"/>
    <x v="458"/>
    <x v="54"/>
    <s v="Uniformes instructores  traje de manga larga tipo Lycra, pantalón largo con bolsillos laterales con cremallera (nocturno de IDRD), material muy comodo para practica de cualquier deporte. Elaborado en tela anti fluido de secado rapido con protección UV. Logo representativo FDLK en la espalda y frente. Talla S,M,L Y XL. PREVIA APROBACIÓN POR LA OFICINA DE PRENSA LOCAL."/>
    <x v="1"/>
    <m/>
    <x v="1"/>
    <x v="287"/>
  </r>
  <r>
    <n v="479"/>
    <x v="7"/>
    <x v="0"/>
    <x v="459"/>
    <x v="0"/>
    <s v="USB de 64 GB para cada beneficiaria que incluya la información de las capacitaciones"/>
    <x v="0"/>
    <n v="2786"/>
    <x v="0"/>
    <x v="320"/>
  </r>
  <r>
    <n v="480"/>
    <x v="8"/>
    <x v="0"/>
    <x v="460"/>
    <x v="72"/>
    <s v="Pintura en aerosol base agua multi superficie de rápido secado y excelentes caraterísticas de adherencia, durabilidad y poder de cubrición. Válido para todo tipo de superficies de interor y exterior, como madera, metales, plástico, icopor y paredes de obra. Bajo olor. Ecológico. 400 ML (Diferentes colores)"/>
    <x v="34"/>
    <m/>
    <x v="1"/>
    <x v="321"/>
  </r>
  <r>
    <n v="481"/>
    <x v="8"/>
    <x v="0"/>
    <x v="461"/>
    <x v="72"/>
    <s v="Un spray de pintura de acabado mate. Fabricado con resinas alquídicas modificadas de última generación y desarrollado para desafiar las más altas exigencias del mercado de las bellas artes y el graffiti. Adaptable así mismo a las exigencias en la decoración de interiores y exteriores. Diseñado y formulado con productos de excelente calidad, buscando en todo momento la estabilidad del color, rapidez de secado sin olvidar, el respeto al usuario y al medio ambiente.  CARACTERÍSTICAS (Baja presión - Secado muy rápido - Buen endurecimiento - Flexibilidad excelente - Gran resistencia al rayado una vez polimerizada la película - No contiene plomo ni otros metales pesados - Buen poder de cubrición - Durabilidad del color - Facilidad de aplicación y repintado - Buen comportamiento en la intemperie - Muy buena resistencia a los rayos U.V. 400 ML"/>
    <x v="34"/>
    <m/>
    <x v="1"/>
    <x v="322"/>
  </r>
  <r>
    <n v="482"/>
    <x v="8"/>
    <x v="0"/>
    <x v="462"/>
    <x v="73"/>
    <s v="Azadones de 2,5 Libras con cabo"/>
    <x v="1"/>
    <m/>
    <x v="1"/>
    <x v="323"/>
  </r>
  <r>
    <n v="483"/>
    <x v="8"/>
    <x v="0"/>
    <x v="463"/>
    <x v="72"/>
    <s v="Brocha Gruesa 3&quot; (7.6 cm), mango plástico y/o madera, refuerzo metálico."/>
    <x v="1"/>
    <m/>
    <x v="1"/>
    <x v="324"/>
  </r>
  <r>
    <n v="484"/>
    <x v="8"/>
    <x v="0"/>
    <x v="464"/>
    <x v="74"/>
    <s v="Carretilla de carga manual dos ruedas hasta 350 kilos,  ruedas hierro-caucho, estructura en ángulo con sujeción en dos puntos manilares en tubo. Se debe entregar e instalar en el sitio designado por el FDLRUU"/>
    <x v="1"/>
    <m/>
    <x v="1"/>
    <x v="57"/>
  </r>
  <r>
    <n v="485"/>
    <x v="8"/>
    <x v="0"/>
    <x v="465"/>
    <x v="75"/>
    <s v="Carretilla de plataforma para carga máxima de 150Kg, 4 ruedas , Tamaño extendido: 73x47x81 cm.  Mango rígido,  Tubería y plataforma de acero. Se debe entregar e instalar en el sitio designado por el FDLRUU"/>
    <x v="1"/>
    <m/>
    <x v="1"/>
    <x v="231"/>
  </r>
  <r>
    <n v="486"/>
    <x v="8"/>
    <x v="0"/>
    <x v="466"/>
    <x v="76"/>
    <s v="Cinta Eléctrica de vinilo para uso general, Excelente capacidad dieléctrica, Recomendada para aislamientos menores y Soporte de PVC con adhesivo sintético a base de caucho"/>
    <x v="9"/>
    <m/>
    <x v="1"/>
    <x v="325"/>
  </r>
  <r>
    <n v="487"/>
    <x v="8"/>
    <x v="0"/>
    <x v="467"/>
    <x v="72"/>
    <s v="Rollo de Cinta de Precaución, color amarillo de fondo con texto &quot;PRECAUCIÓN - NO PASE&quot;  70 mm (ANCHO). X 100 metros (LARGO). Material Plástico"/>
    <x v="9"/>
    <m/>
    <x v="1"/>
    <x v="326"/>
  </r>
  <r>
    <n v="488"/>
    <x v="8"/>
    <x v="0"/>
    <x v="468"/>
    <x v="77"/>
    <s v="Compresor de aire de 6 galones, 165 max PSI,  tanque de 6,0 galones (22,7 L) y 2,6 SCFM. "/>
    <x v="1"/>
    <m/>
    <x v="1"/>
    <x v="327"/>
  </r>
  <r>
    <n v="489"/>
    <x v="8"/>
    <x v="0"/>
    <x v="469"/>
    <x v="78"/>
    <s v="Escoba o cepillo Industrial de cerda dura que incluya mango"/>
    <x v="1"/>
    <m/>
    <x v="1"/>
    <x v="328"/>
  </r>
  <r>
    <n v="490"/>
    <x v="8"/>
    <x v="0"/>
    <x v="470"/>
    <x v="78"/>
    <s v="Escoba de cerda suave que incluya mango"/>
    <x v="1"/>
    <m/>
    <x v="1"/>
    <x v="329"/>
  </r>
  <r>
    <n v="491"/>
    <x v="8"/>
    <x v="0"/>
    <x v="471"/>
    <x v="79"/>
    <s v="Espatula N 2  utensilios portátiles de laboratorio disponibles en distintos tamaños y estilos. Han sido diseñadas para romper, raspas, recoger y transferir_x000a_2 Pulgadas"/>
    <x v="1"/>
    <m/>
    <x v="1"/>
    <x v="330"/>
  </r>
  <r>
    <n v="492"/>
    <x v="8"/>
    <x v="0"/>
    <x v="472"/>
    <x v="79"/>
    <s v="Espatula acero inoxidable N 4  utensilios portátiles de laboratorio disponibles en distintos tamaños y estilos. Han sido diseñadas para romper, raspas, recoger y transferir_x000a_4 Pulgadas"/>
    <x v="1"/>
    <m/>
    <x v="1"/>
    <x v="42"/>
  </r>
  <r>
    <n v="493"/>
    <x v="8"/>
    <x v="0"/>
    <x v="473"/>
    <x v="80"/>
    <s v="Extensión polarizada 3 salidas,  longitud: 15 mts (incluída clavija),  clavija polarizada, Material PVC cobre, enchufable, color blanco, 15 metros de largo en cable, extension polarizada, amperaje corriente maxima de 15 A, Ideal para  uso interior."/>
    <x v="1"/>
    <m/>
    <x v="1"/>
    <x v="23"/>
  </r>
  <r>
    <n v="494"/>
    <x v="8"/>
    <x v="0"/>
    <x v="474"/>
    <x v="73"/>
    <s v="Funda para Machete Niquelado de 20&quot;"/>
    <x v="1"/>
    <m/>
    <x v="1"/>
    <x v="331"/>
  </r>
  <r>
    <n v="495"/>
    <x v="8"/>
    <x v="0"/>
    <x v="475"/>
    <x v="17"/>
    <s v="Grapa 1/4"/>
    <x v="35"/>
    <m/>
    <x v="1"/>
    <x v="158"/>
  </r>
  <r>
    <n v="496"/>
    <x v="8"/>
    <x v="0"/>
    <x v="476"/>
    <x v="73"/>
    <s v="Hacha forjada Ojo Plano de 3,5 libras con cabo"/>
    <x v="1"/>
    <m/>
    <x v="1"/>
    <x v="332"/>
  </r>
  <r>
    <n v="497"/>
    <x v="8"/>
    <x v="0"/>
    <x v="477"/>
    <x v="72"/>
    <s v="Linterna de Mano Led Nano, Metálica, Recargable en toma de 110v, (cargador de pared incluido), Luz Blanca, DC 4,2 v 500mA"/>
    <x v="1"/>
    <m/>
    <x v="1"/>
    <x v="333"/>
  </r>
  <r>
    <n v="498"/>
    <x v="8"/>
    <x v="0"/>
    <x v="478"/>
    <x v="81"/>
    <s v="Lámpara recargable con panel solar independiente, diseño tipo cono fácil de transportar, luz LED blanca y luz roja de emergencia, botón de encendido frontal, puerto USB para carga y función power bank, ideal para camping, apagones o actividades al aire libre, estructura liviana y resistente, modos de iluminación ajustables, amigable con el medio ambiente gracias a su carga solar."/>
    <x v="1"/>
    <m/>
    <x v="1"/>
    <x v="334"/>
  </r>
  <r>
    <n v="499"/>
    <x v="8"/>
    <x v="0"/>
    <x v="479"/>
    <x v="82"/>
    <s v="Lona Polietileno multiuso 120cmx180cm"/>
    <x v="1"/>
    <m/>
    <x v="1"/>
    <x v="335"/>
  </r>
  <r>
    <n v="500"/>
    <x v="8"/>
    <x v="0"/>
    <x v="480"/>
    <x v="82"/>
    <s v="Empaque de Lona 92x60cm Blanco Polipropileno. Capacidad 50 kilos"/>
    <x v="1"/>
    <m/>
    <x v="1"/>
    <x v="36"/>
  </r>
  <r>
    <n v="501"/>
    <x v="8"/>
    <x v="0"/>
    <x v="481"/>
    <x v="73"/>
    <s v="Machete Niquelado de 20&quot; "/>
    <x v="1"/>
    <m/>
    <x v="1"/>
    <x v="336"/>
  </r>
  <r>
    <n v="502"/>
    <x v="8"/>
    <x v="0"/>
    <x v="482"/>
    <x v="80"/>
    <s v="Salidas electricas: 6 Salidas; Indicadores: 3 Leds luminosos indicadores de estado; Voltios: 120 voltios; Frecuencia: 60 Hz; Fusible: 10 Amperios; Cable de Poder: Cable encauchetado 3 x 18 con clavija inyectada de 15A -125V; Caracteristicas: Supresor de picos, interruptor ON/OFF."/>
    <x v="1"/>
    <m/>
    <x v="1"/>
    <x v="337"/>
  </r>
  <r>
    <n v="503"/>
    <x v="8"/>
    <x v="0"/>
    <x v="483"/>
    <x v="73"/>
    <s v="Pala Metálica de Jardinería con cabo"/>
    <x v="1"/>
    <m/>
    <x v="1"/>
    <x v="228"/>
  </r>
  <r>
    <n v="504"/>
    <x v="8"/>
    <x v="0"/>
    <x v="483"/>
    <x v="73"/>
    <s v="Pala Redonda No. 2 con cabo"/>
    <x v="1"/>
    <m/>
    <x v="1"/>
    <x v="51"/>
  </r>
  <r>
    <n v="505"/>
    <x v="8"/>
    <x v="0"/>
    <x v="484"/>
    <x v="83"/>
    <s v=" Esta herramienta consta de una parte de acero de unos 60 cm de largo y 5 de grueso, y un mango de madera, perpendicular a la parte metálica; esta parte metálica termina en punta en uno de los extremos y es plano con borde ancho y cortante en el otro."/>
    <x v="1"/>
    <m/>
    <x v="1"/>
    <x v="338"/>
  </r>
  <r>
    <n v="506"/>
    <x v="8"/>
    <x v="0"/>
    <x v="485"/>
    <x v="72"/>
    <s v="Cuñete plástico de 5 galones. Pintura formulada con terpolímero acrílico de última generación, diluible con agua, de acabado mate, Recomendada para proteger y decorar fachadas y muros en obras nuevas."/>
    <x v="36"/>
    <m/>
    <x v="1"/>
    <x v="339"/>
  </r>
  <r>
    <n v="507"/>
    <x v="8"/>
    <x v="0"/>
    <x v="486"/>
    <x v="72"/>
    <s v="Galón Esmalte Tipo 1 color básicos (amarillo, azul, blanco y rojo) galón"/>
    <x v="20"/>
    <m/>
    <x v="1"/>
    <x v="340"/>
  </r>
  <r>
    <n v="508"/>
    <x v="8"/>
    <x v="0"/>
    <x v="487"/>
    <x v="72"/>
    <s v="Pintura Epóxica  (alto trafico) con catalizador de última generación, especial para proteger espacios internos y externos con requerimiento de lavado frecuente."/>
    <x v="20"/>
    <m/>
    <x v="1"/>
    <x v="341"/>
  </r>
  <r>
    <n v="509"/>
    <x v="8"/>
    <x v="0"/>
    <x v="488"/>
    <x v="72"/>
    <s v="Galón Vinilo Tipo 1 Vinilos colores básicos (amarillo blanco, azul y rojo) galón"/>
    <x v="20"/>
    <m/>
    <x v="1"/>
    <x v="342"/>
  </r>
  <r>
    <n v="510"/>
    <x v="8"/>
    <x v="0"/>
    <x v="489"/>
    <x v="73"/>
    <s v="Rastrillos Metálicos de uña larga, curvo X 12 dientes"/>
    <x v="1"/>
    <m/>
    <x v="1"/>
    <x v="343"/>
  </r>
  <r>
    <n v="511"/>
    <x v="8"/>
    <x v="0"/>
    <x v="490"/>
    <x v="84"/>
    <s v="Recogedor plástico, con mango de madera."/>
    <x v="1"/>
    <m/>
    <x v="1"/>
    <x v="344"/>
  </r>
  <r>
    <n v="512"/>
    <x v="8"/>
    <x v="0"/>
    <x v="491"/>
    <x v="85"/>
    <s v="Regulador De Voltaje 2 Kva _x000a_VOLTAJE DE ENTRADA: 90 - 140 VAC_x000a_VOLTAJE DE SALIDA: 120 VAC_x000a_SUPRESOR DE PICOS_x000a_INDICADOR DE CONEXION A LA RED ELECTRICA_x000a_FUSIBLE DE PROTECCION_x000a_TOMA DE PROTECCION RJ45_x000a_8 TOMAS ELECTRICAS_x000a_Se debe entregar e instalar en el sitio designado por el FDLRUU"/>
    <x v="1"/>
    <m/>
    <x v="1"/>
    <x v="345"/>
  </r>
  <r>
    <n v="513"/>
    <x v="8"/>
    <x v="0"/>
    <x v="492"/>
    <x v="72"/>
    <s v="Rodillo anti goteo para fachadas 12&quot; mango plástico."/>
    <x v="1"/>
    <m/>
    <x v="1"/>
    <x v="346"/>
  </r>
  <r>
    <n v="514"/>
    <x v="8"/>
    <x v="0"/>
    <x v="493"/>
    <x v="72"/>
    <s v="Thinner extrafino El diluyente, disolvente o diluente, también conocido como adelgazador o rebajador de pinturas. con ficha técnica y etiquetas de uso"/>
    <x v="20"/>
    <m/>
    <x v="1"/>
    <x v="347"/>
  </r>
  <r>
    <n v="515"/>
    <x v="8"/>
    <x v="0"/>
    <x v="494"/>
    <x v="73"/>
    <s v="Tijeras para podar ramas "/>
    <x v="1"/>
    <m/>
    <x v="1"/>
    <x v="348"/>
  </r>
  <r>
    <n v="516"/>
    <x v="9"/>
    <x v="1"/>
    <x v="495"/>
    <x v="86"/>
    <s v="Convocatoria de 1 grupo de musica  para presentación de 1 hora con al menos tres integrantes residente en la localidad. El grupo será elegidas por los promotores de la propuesta."/>
    <x v="1"/>
    <m/>
    <x v="1"/>
    <x v="349"/>
  </r>
  <r>
    <n v="517"/>
    <x v="9"/>
    <x v="1"/>
    <x v="495"/>
    <x v="86"/>
    <s v="Convocatoria de 1 grupo de danza para presentación de 1 hora con al menos seis integrantes residentes de la localidad. El grupo será elegidas por los promotores de la propuesta."/>
    <x v="1"/>
    <m/>
    <x v="1"/>
    <x v="350"/>
  </r>
  <r>
    <n v="518"/>
    <x v="9"/>
    <x v="1"/>
    <x v="495"/>
    <x v="86"/>
    <s v="Convocatoria de musicos solistas en diferentes generos para presentación de 30 minutos cada uno, residentes en la localidad. Los artistas serán elegidos por los promotores de la propuesta."/>
    <x v="1"/>
    <m/>
    <x v="1"/>
    <x v="351"/>
  </r>
  <r>
    <n v="519"/>
    <x v="9"/>
    <x v="1"/>
    <x v="495"/>
    <x v="86"/>
    <s v="Convocatoria de escritores solistas en diferentes generos para presentación de 10 minutos cada uno, residentes en la localidad. Los artistas serán elegidos por los promotores de la propuesta."/>
    <x v="1"/>
    <m/>
    <x v="1"/>
    <x v="351"/>
  </r>
  <r>
    <n v="520"/>
    <x v="9"/>
    <x v="1"/>
    <x v="496"/>
    <x v="86"/>
    <s v=" Elaboración de mural de 4 x 6 Metros por artista local con  materiales durables en el tiempo incluidos en el valor de la obra "/>
    <x v="1"/>
    <m/>
    <x v="1"/>
    <x v="352"/>
  </r>
  <r>
    <n v="521"/>
    <x v="10"/>
    <x v="1"/>
    <x v="497"/>
    <x v="87"/>
    <s v="Taller para 20 personas y duración de 3 horas. "/>
    <x v="1"/>
    <m/>
    <x v="1"/>
    <x v="353"/>
  </r>
  <r>
    <n v="522"/>
    <x v="10"/>
    <x v="1"/>
    <x v="497"/>
    <x v="87"/>
    <s v="Taller para 35 personas con duración de 3 horas incluidos los materiales"/>
    <x v="1"/>
    <m/>
    <x v="1"/>
    <x v="354"/>
  </r>
  <r>
    <n v="523"/>
    <x v="10"/>
    <x v="1"/>
    <x v="497"/>
    <x v="87"/>
    <s v="Taller con duración de 12 horas para 30 personas en 4 sesiones de 3 horas con insumos y materiales necesarios."/>
    <x v="1"/>
    <m/>
    <x v="1"/>
    <x v="355"/>
  </r>
  <r>
    <n v="524"/>
    <x v="10"/>
    <x v="1"/>
    <x v="497"/>
    <x v="87"/>
    <s v="Taller con duracion de 4 horas para 30 personas en 2 sesiones de 2 horas"/>
    <x v="1"/>
    <m/>
    <x v="1"/>
    <x v="297"/>
  </r>
  <r>
    <n v="525"/>
    <x v="10"/>
    <x v="1"/>
    <x v="497"/>
    <x v="87"/>
    <s v="Taller con una duracion de 6 horas para 30 personas en 2 sesiones de 3 horas"/>
    <x v="1"/>
    <m/>
    <x v="1"/>
    <x v="356"/>
  </r>
  <r>
    <n v="526"/>
    <x v="10"/>
    <x v="2"/>
    <x v="498"/>
    <x v="0"/>
    <s v="Alquiler espacio de formación para las sesiones virtuales del dplomado: espacio físico donde pueden asistir minimo 25 participantes y esté ubicado en un lugar estratégico de la localidad para que sea de fácil acceso para la comunidad. El contratista deberá garantizar un espacio de formación dentro de la localidad y presentarlo al comité técnico de seguimiento para su aprobación, el cual deberá contar con todas las condiciones técnicas, medios audiovisualesm computadores, internet requeridos, para tomar las clases virtuales, servicio de baño y condiciones de aseo e iluminación óptimas, que cumpla con todos los protocolos de bioseguridad y distanciamiento según lo establece el gobierno nacional."/>
    <x v="37"/>
    <n v="2786"/>
    <x v="0"/>
    <x v="61"/>
  </r>
  <r>
    <n v="527"/>
    <x v="11"/>
    <x v="0"/>
    <x v="499"/>
    <x v="0"/>
    <s v="Carnéts en PVC debe contar con foto, nombre completo, No. documento de identidad, cargo, nombre y logos de la entidad (alcaldía y ejecutor) y título del proyecto al cual pertenece con porta carné y cinta para colgar. "/>
    <x v="0"/>
    <n v="2786"/>
    <x v="0"/>
    <x v="357"/>
  </r>
  <r>
    <n v="528"/>
    <x v="11"/>
    <x v="0"/>
    <x v="500"/>
    <x v="88"/>
    <s v="Afiches de 1/2 pliego propalcote 90 gr 4x0 y 1x0, bond_x000a_Acabado brillante"/>
    <x v="38"/>
    <m/>
    <x v="1"/>
    <x v="26"/>
  </r>
  <r>
    <n v="529"/>
    <x v="11"/>
    <x v="0"/>
    <x v="501"/>
    <x v="89"/>
    <s v="Impresos en propalcote de 150 gr. Tamaño pliego a cuatro (4) tintas, acabado brillante_x000a__x000a_Diseño elaborado y suministrado por la Entidad."/>
    <x v="38"/>
    <m/>
    <x v="1"/>
    <x v="358"/>
  </r>
  <r>
    <n v="530"/>
    <x v="11"/>
    <x v="0"/>
    <x v="502"/>
    <x v="89"/>
    <s v="Impresos en propalcote de 150 gr. Tamaño 1/8 de pliego a cuatro (4) tintas, acabado brillante_x000a__x000a_Diseño elaborado y suministrado por la Entidad."/>
    <x v="38"/>
    <m/>
    <x v="1"/>
    <x v="359"/>
  </r>
  <r>
    <n v="531"/>
    <x v="11"/>
    <x v="0"/>
    <x v="503"/>
    <x v="89"/>
    <s v="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
    <x v="1"/>
    <m/>
    <x v="1"/>
    <x v="360"/>
  </r>
  <r>
    <n v="532"/>
    <x v="11"/>
    <x v="0"/>
    <x v="504"/>
    <x v="89"/>
    <s v="Bolsa Ecológica Plana en Tela 100% reciclable y biodegradable con mangos largos, Color Beige Medidas 42,0 x 38,0 x 0,2 cm, estampado a una tinta. Máximo marcaje 280mm x 280 mm. Diseño suministrado por la Entidad."/>
    <x v="1"/>
    <m/>
    <x v="1"/>
    <x v="361"/>
  </r>
  <r>
    <n v="533"/>
    <x v="11"/>
    <x v="0"/>
    <x v="505"/>
    <x v="51"/>
    <s v="Botella en PVC para líquidos con tapa enroscable asegurada al envase, con indicador de medición de líquidos en ml y oz. Capacidad: 500 ml, marcadas según indicaciones del Manual de Imagen. Tampografía a 1 tinta. Diseño suministrado por la Entidad."/>
    <x v="1"/>
    <m/>
    <x v="1"/>
    <x v="362"/>
  </r>
  <r>
    <n v="534"/>
    <x v="11"/>
    <x v="0"/>
    <x v="506"/>
    <x v="89"/>
    <s v="Botones recordatorios con una imagen y los logos institucionales, medidas (Diámetro 5.5 cm). Forma circular a full color, con prendedor."/>
    <x v="1"/>
    <m/>
    <x v="1"/>
    <x v="363"/>
  </r>
  <r>
    <n v="535"/>
    <x v="11"/>
    <x v="0"/>
    <x v="507"/>
    <x v="54"/>
    <s v="Camiseta de Cuello Redondo en Algodón con tres (3) estampados, 1 a full color y dos (2) a una tinta, como Recordatorio para los beneficiarios de los proyectos a cargo de la Alcaldía Local (Talla S,M,L Y XL)"/>
    <x v="1"/>
    <m/>
    <x v="1"/>
    <x v="364"/>
  </r>
  <r>
    <n v="536"/>
    <x v="11"/>
    <x v="0"/>
    <x v="508"/>
    <x v="89"/>
    <s v="Carpetas Porta diploma de dos cuerpos, con bolsillo para acta de grado o fotografías, 4 esquineras para sostener el diploma, costura al borde. Material Externo: Papel de encuadernación, Material Interno: Papel blanco, Colores: Unicolor, Cartón: 2 mm,     Tamaños: Carta - 26x36, Técnica Marca: Repujado"/>
    <x v="1"/>
    <m/>
    <x v="1"/>
    <x v="365"/>
  </r>
  <r>
    <n v="537"/>
    <x v="11"/>
    <x v="0"/>
    <x v="509"/>
    <x v="89"/>
    <s v="Carpeta clásica personalizadas con imágenes representativas de la localidad y logos institucionales de tamaño 23 cm x 29 cm., con bolsillo interno, con lomo, papel Propalcote de 240 gr, tintas 4X0_x000a__x000a_Diseño elaborado y suministrado por la Entidad."/>
    <x v="1"/>
    <m/>
    <x v="1"/>
    <x v="366"/>
  </r>
  <r>
    <n v="538"/>
    <x v="11"/>
    <x v="0"/>
    <x v="510"/>
    <x v="89"/>
    <s v="Impresión de una cartilla de 40 páginas, tamaño ½ carta, carátula en propalcote 240gr, interior en propalcote 125, tintas 4x4 policromía, con información de los proyectos locales."/>
    <x v="1"/>
    <m/>
    <x v="1"/>
    <x v="367"/>
  </r>
  <r>
    <n v="539"/>
    <x v="11"/>
    <x v="0"/>
    <x v="511"/>
    <x v="89"/>
    <s v="Impresión de una cartilla de 12 páginas, tamaño ½ carta, carátula en propalcote 240 gr, interior en propalcote 125, tintas 4x4 policromía, con información de los proyectos locales."/>
    <x v="1"/>
    <m/>
    <x v="1"/>
    <x v="368"/>
  </r>
  <r>
    <n v="540"/>
    <x v="11"/>
    <x v="0"/>
    <x v="512"/>
    <x v="90"/>
    <s v="Tipo:  Chaqueta institucional tipo cortavientos_x000a_Tallas: XS, S, M, L, XL (*)_x000a_Tela: Tela antifluido resistente al agua_x000a_Color: Negro y rojo vivo_x000a_Capota: Capota en el mismo material_x000a_Diseño:    Con Capota y cordones ajustables_x000a_Puños:     Elasticos cerrados Bicolor _x000a_Cintura:    Elasticos Bicolor_x000a_Bolsillos: 2 Laterales con cremallera y uno interno_x000a_Estampados: Con Logo tipo institucional frontal y trasera en técnica DTG, impresión digital directa a la prenda_x000a_Cremalleras americanas en nylon de optima calidad_x000a_Cuello Tipo Alpinista con franja que cubre el cierre frontal de la chaqueta_x000a_Marquilla que identifique la talla, el material de le de la prenda y las indicaciones de cuidado"/>
    <x v="1"/>
    <m/>
    <x v="1"/>
    <x v="9"/>
  </r>
  <r>
    <n v="541"/>
    <x v="11"/>
    <x v="0"/>
    <x v="513"/>
    <x v="54"/>
    <s v="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 &quot;Alcadia de Bogotá&quot;"/>
    <x v="1"/>
    <m/>
    <x v="1"/>
    <x v="369"/>
  </r>
  <r>
    <n v="542"/>
    <x v="11"/>
    <x v="0"/>
    <x v="514"/>
    <x v="89"/>
    <s v="Cuaderno de Trabajo tipo agenda con caratula en tapa dura, argollado, con guardas en policromías, 2 separadores, policromias en propalcote 115 gr con informacion pertinente al proyecto y/o rutas de atencion, interior con 50 hojas tamaño 12,5 x 17,5 cm, (LORD) , en papel ecologico de 75 gr. cuyo interior tendria contenidos diferenciados segun grupos de edades y tematicas a tratar. Diseño suministrado por la Entidad."/>
    <x v="1"/>
    <m/>
    <x v="1"/>
    <x v="370"/>
  </r>
  <r>
    <n v="543"/>
    <x v="11"/>
    <x v="0"/>
    <x v="515"/>
    <x v="89"/>
    <s v="Impresión de Diploma y/o Certificados Nivel Básico en papel opalina de 240 gr, tintas 4X0, tamaño carta. Según diseño suministrado y elaborado por la Entidad."/>
    <x v="1"/>
    <m/>
    <x v="1"/>
    <x v="371"/>
  </r>
  <r>
    <n v="544"/>
    <x v="11"/>
    <x v="0"/>
    <x v="516"/>
    <x v="89"/>
    <s v="Escarapelas en Papel Kimberly. Con forro plástico y Tira 15 mm, con gancho metálico de presión con imagen y color institucional según Manual de Imagen."/>
    <x v="1"/>
    <m/>
    <x v="1"/>
    <x v="372"/>
  </r>
  <r>
    <n v="545"/>
    <x v="11"/>
    <x v="0"/>
    <x v="517"/>
    <x v="89"/>
    <s v="Esfero Ecológico de forma cilíndrica de cartón rígido, tinta negra, tampografía a 1 tinta. Diseño suministrado por la Entidad."/>
    <x v="1"/>
    <m/>
    <x v="1"/>
    <x v="373"/>
  </r>
  <r>
    <n v="546"/>
    <x v="11"/>
    <x v="0"/>
    <x v="518"/>
    <x v="91"/>
    <s v="Formatos de inscripción blanco y negro, entre otros"/>
    <x v="1"/>
    <m/>
    <x v="1"/>
    <x v="374"/>
  </r>
  <r>
    <n v="547"/>
    <x v="11"/>
    <x v="0"/>
    <x v="519"/>
    <x v="54"/>
    <s v="Gorra en poliéster y malla de cinco (5) paneles, cuatro cascos en malla y uno en poliéster fusionado acolchado al frente. Botón forrado. Cierre plástico. Técnica de marca: Estampado ó sublimación en el frente, según Manual de Imagen. Diseño suministrado por la Entidad."/>
    <x v="1"/>
    <m/>
    <x v="1"/>
    <x v="375"/>
  </r>
  <r>
    <n v="548"/>
    <x v="11"/>
    <x v="0"/>
    <x v="520"/>
    <x v="89"/>
    <s v="Impresión digital en Banner de 10 onzas de 4mts X 1.5mts a full color con ojales reforzados metálicos y soportes metálico lateral (varilla). Incluido los cordones de sujeción._x000a__x000a_Diseño elaborado y suministrado por la Entidad."/>
    <x v="1"/>
    <m/>
    <x v="1"/>
    <x v="37"/>
  </r>
  <r>
    <n v="549"/>
    <x v="11"/>
    <x v="0"/>
    <x v="521"/>
    <x v="89"/>
    <s v="Tamaño 90x190 cm., en Tela Banner a dos (2) tintas, incluidos logos e información del proyecto, sistema roll up, incluye maleta de transporte._x000a__x000a_Diseño elaborado y suministrado por la Entidad."/>
    <x v="1"/>
    <m/>
    <x v="1"/>
    <x v="376"/>
  </r>
  <r>
    <n v="550"/>
    <x v="11"/>
    <x v="0"/>
    <x v="522"/>
    <x v="89"/>
    <s v="Pines metalizados tipo prendedor redondo, Diametro 2 cm, con aguja y broche a presión. Acabado Dorado ó Plateado. Fotograbado en Alto Relieve, Acabado Brillante y Fondo Mate (Diseño de acuerdo a los lineamientos del Manual de Imagen de la Secretaria de Gobierno.)"/>
    <x v="1"/>
    <m/>
    <x v="1"/>
    <x v="377"/>
  </r>
  <r>
    <n v="551"/>
    <x v="11"/>
    <x v="0"/>
    <x v="523"/>
    <x v="89"/>
    <s v="Pines metalizado tipo prendedor redondo, Diametro 2 cm, con aguja y broche a presión. 2 Tintas. Con acabado superior resinado (Diseño de acuerdo a los lineamientos del Manual de Imagen de la Secretaria de Gobierno.)"/>
    <x v="1"/>
    <m/>
    <x v="1"/>
    <x v="378"/>
  </r>
  <r>
    <n v="552"/>
    <x v="11"/>
    <x v="0"/>
    <x v="524"/>
    <x v="89"/>
    <s v="Plegable impreso horizontal en propalcote de 250 gr. Tamaño 24 cm X 32,5cm, cuatro (4) tintas, acabado brillante, plegado tipo envolvente horizontal._x000a__x000a_Diseño elaborado y suministrado por la Entidad."/>
    <x v="1"/>
    <m/>
    <x v="1"/>
    <x v="33"/>
  </r>
  <r>
    <n v="553"/>
    <x v="11"/>
    <x v="0"/>
    <x v="525"/>
    <x v="89"/>
    <s v="Plegable impreso en propalcote de 150 gr. Tamaño carta a cuatro (4) tintas, acabado brillante, plegado tipo envolvente._x000a__x000a_Diseño elaborado y suministrado por la Entidad."/>
    <x v="1"/>
    <m/>
    <x v="1"/>
    <x v="379"/>
  </r>
  <r>
    <n v="554"/>
    <x v="11"/>
    <x v="0"/>
    <x v="526"/>
    <x v="89"/>
    <s v="Volantes impresos en Papel Bond. Tamaño 1/2 de carta a cuatro (4) tintas, acabado brillante, impreso a 1 cara_x000a__x000a_Diseño elaborado y suministrado por la Entidad."/>
    <x v="38"/>
    <m/>
    <x v="1"/>
    <x v="54"/>
  </r>
  <r>
    <n v="555"/>
    <x v="11"/>
    <x v="0"/>
    <x v="526"/>
    <x v="89"/>
    <s v="Volantes tamaño media carta papel bond 90 Grs tinta 2x0 para convocatoria e inscripción en componente de formación acorde a lineamientos del area de prensa del Fondo de desarrollo local RUU"/>
    <x v="38"/>
    <n v="2786"/>
    <x v="0"/>
    <x v="380"/>
  </r>
  <r>
    <n v="556"/>
    <x v="12"/>
    <x v="2"/>
    <x v="527"/>
    <x v="0"/>
    <s v="Puntos de inscripción físicos para asesorías._x000a_Espacios físicos donde los asistentes puedan adelantar los procesos de inscripción. Estos deben estar ubicados en puntos estratégicos de cada UPZ de la localidad, facilitando con ello el acceso a los posibles participantes. _x000a_Características: El espacio debe contar con mesa de trabajo, 2 sillas, planillas para registro con protocolos de bioseguridad, de acuerdo a lo establecido por el gobierno nacional"/>
    <x v="18"/>
    <n v="2786"/>
    <x v="0"/>
    <x v="381"/>
  </r>
  <r>
    <n v="557"/>
    <x v="13"/>
    <x v="1"/>
    <x v="528"/>
    <x v="92"/>
    <s v="Evaluación Psicosensométrica consiste en la realización de cuatro exámenes médicos para conductores los cuales son: Visiometría, Audiometría, Psicología y Medicina General según la normatividad"/>
    <x v="39"/>
    <m/>
    <x v="1"/>
    <x v="382"/>
  </r>
  <r>
    <n v="558"/>
    <x v="13"/>
    <x v="1"/>
    <x v="529"/>
    <x v="92"/>
    <s v="Licencia de conducción para automotores de categoría C1. Expedida por el Sistema Integrado de Movilidad-SIM- Tarifa regulada  https://www.ventanillamovilidad.com.co/tramites/expedicion-licencia-conduccion"/>
    <x v="39"/>
    <m/>
    <x v="1"/>
    <x v="383"/>
  </r>
  <r>
    <n v="559"/>
    <x v="13"/>
    <x v="1"/>
    <x v="530"/>
    <x v="92"/>
    <s v="Tramite de inscripción que se realiza previo de la expedición de la licencia de conducción tarifa regulada Secretaría Distrital de Movilidad - SDM (/servicios/entidad/secretaria-distrital-de-movilidad-sdm)"/>
    <x v="39"/>
    <m/>
    <x v="1"/>
    <x v="384"/>
  </r>
  <r>
    <n v="560"/>
    <x v="12"/>
    <x v="1"/>
    <x v="531"/>
    <x v="93"/>
    <s v="Grupo de danzas de mínimo 2 integrantes. Diversidad de géneros de baile. Incluido transporte, sonido, elementos de la presentación). Con presentación de mínimo 20 mínutos"/>
    <x v="40"/>
    <m/>
    <x v="1"/>
    <x v="385"/>
  </r>
  <r>
    <n v="561"/>
    <x v="12"/>
    <x v="1"/>
    <x v="532"/>
    <x v="93"/>
    <s v="Presentación de artes plasticas relacionadas con la actividad a realizar Incluido transporte de las obras a presentar "/>
    <x v="40"/>
    <m/>
    <x v="1"/>
    <x v="385"/>
  </r>
  <r>
    <n v="562"/>
    <x v="12"/>
    <x v="1"/>
    <x v="533"/>
    <x v="94"/>
    <s v="Cabina activa de sonido de 12 pulgadas de alto  entrada de audio analógico aux, lector USB – bluetooth – FM – sd, reproductor de música mp3, control remoto, potencia de salida de 800 a 1200 w en RMS."/>
    <x v="1"/>
    <m/>
    <x v="1"/>
    <x v="386"/>
  </r>
  <r>
    <n v="563"/>
    <x v="12"/>
    <x v="0"/>
    <x v="534"/>
    <x v="95"/>
    <s v=" Agua en botella plastica  con gas de 300 ml"/>
    <x v="1"/>
    <m/>
    <x v="1"/>
    <x v="33"/>
  </r>
  <r>
    <n v="564"/>
    <x v="12"/>
    <x v="0"/>
    <x v="535"/>
    <x v="95"/>
    <s v="Agua en botella plastica  sin gas de 600 ml"/>
    <x v="1"/>
    <m/>
    <x v="1"/>
    <x v="387"/>
  </r>
  <r>
    <n v="565"/>
    <x v="12"/>
    <x v="0"/>
    <x v="535"/>
    <x v="95"/>
    <s v=" Agua en botella plastica  sin gas de 300 ml"/>
    <x v="1"/>
    <m/>
    <x v="1"/>
    <x v="388"/>
  </r>
  <r>
    <n v="566"/>
    <x v="12"/>
    <x v="1"/>
    <x v="536"/>
    <x v="96"/>
    <s v="*Alquiler por sesión_x000a_*Servicio de aseo_x000a_*Desarrollo de sesiones para capacidad entre cincuenta y ochenta personas._x000a_*Incluya mesas, sillas, video beam y sonido basico"/>
    <x v="41"/>
    <m/>
    <x v="1"/>
    <x v="389"/>
  </r>
  <r>
    <n v="567"/>
    <x v="12"/>
    <x v="1"/>
    <x v="537"/>
    <x v="97"/>
    <s v="Una ambulancia medicalizada, de una Institución Médica Privada Reconocida, con el respectivo médico que acompañe todo el evento, máximo durante seis (6) horas en la ciudad de Bogotá. Copia de revisión de ultimo Mantenimiento"/>
    <x v="42"/>
    <m/>
    <x v="1"/>
    <x v="390"/>
  </r>
  <r>
    <n v="568"/>
    <x v="12"/>
    <x v="1"/>
    <x v="538"/>
    <x v="98"/>
    <s v="Paquete recreación básica: Taller de pinturitas y globoflexia, obra de títeres, un personaje gigante, sonido básico, recreación dirigida. 100 niños. 2 Horas"/>
    <x v="1"/>
    <m/>
    <x v="1"/>
    <x v="391"/>
  </r>
  <r>
    <n v="569"/>
    <x v="12"/>
    <x v="1"/>
    <x v="539"/>
    <x v="98"/>
    <s v="Paquete recreación Especializada Grande con las siquientes estaciones: Taller de pintura, Pintucaritas, Globoflexia, Obra de títeres, Representacion de 3 tres personajes, 7 juegos de feria para diferentes edades, Sonido a espacio abierto, Recreación dirigida, Actividad musical recreativa &quot;coreografias&quot;, Decoracion (la feria debe ir delimitada con banderines de colores), 300 niños. 4 Horas"/>
    <x v="43"/>
    <m/>
    <x v="1"/>
    <x v="392"/>
  </r>
  <r>
    <n v="570"/>
    <x v="12"/>
    <x v="1"/>
    <x v="540"/>
    <x v="99"/>
    <s v="Alquiler de backline para Un (1) equipo de bajo, guitarra, batería 5 piezas. Incluye transporte"/>
    <x v="44"/>
    <m/>
    <x v="1"/>
    <x v="393"/>
  </r>
  <r>
    <n v="571"/>
    <x v="12"/>
    <x v="1"/>
    <x v="541"/>
    <x v="86"/>
    <s v="Alquiler de baño portátil por jornada en eventos masivos. Incluye suministro de papel higiénico, bateria, limpieza, disposición para uso, transporte ida y regreso de las unidades, instalación y des instalación. "/>
    <x v="1"/>
    <m/>
    <x v="1"/>
    <x v="394"/>
  </r>
  <r>
    <n v="572"/>
    <x v="12"/>
    <x v="1"/>
    <x v="542"/>
    <x v="86"/>
    <s v="Alquiler de baño portátil con opción de lavamanos para eventos masivos. Incluye suministro de papel higiénico, bateria, limpieza, disposición para uso, transporte ida y regreso de las unidades, instalación y des instalación. "/>
    <x v="1"/>
    <m/>
    <x v="1"/>
    <x v="395"/>
  </r>
  <r>
    <n v="573"/>
    <x v="12"/>
    <x v="1"/>
    <x v="543"/>
    <x v="86"/>
    <s v="Alquiler de baño portátil para personas en condicion de discapacidad para eventos masivos. Incluye suministro de papelhigiénico y transporte de las unidades. Por un Día. Incluye Transporte"/>
    <x v="18"/>
    <m/>
    <x v="1"/>
    <x v="396"/>
  </r>
  <r>
    <n v="574"/>
    <x v="12"/>
    <x v="1"/>
    <x v="544"/>
    <x v="93"/>
    <s v="batucada o comparsa de minímo  15 integrantes, presentaciones de minimo 20 minutos en el espacio del evento. (traslado, montaje y presentación) "/>
    <x v="40"/>
    <m/>
    <x v="1"/>
    <x v="397"/>
  </r>
  <r>
    <n v="575"/>
    <x v="12"/>
    <x v="0"/>
    <x v="545"/>
    <x v="100"/>
    <s v="Bolsa de alta calidad, resistente al peso, punción y desgarro. Biodegradables, fabricada con materiales reciclados. Material: materiales 100% reciclados, biodegradable Medidas: 60 x 80 cm (color Negra)_x000a_ TAMAÑO 60 y/o 65 cm-x-90 y/o 100 cm"/>
    <x v="1"/>
    <m/>
    <x v="1"/>
    <x v="398"/>
  </r>
  <r>
    <n v="576"/>
    <x v="12"/>
    <x v="0"/>
    <x v="546"/>
    <x v="100"/>
    <s v="Bolsa Ecológica Plana en Tela 100% reciclable y biodegradable con mangos largos, Color Beige Medidas 42,0 x 38,0 x 0,2 cm, estampado a una tinta. Máximo marcaje 280mm x 280 mm. Diseño suministrado por la Entidad._x000a_"/>
    <x v="1"/>
    <m/>
    <x v="1"/>
    <x v="281"/>
  </r>
  <r>
    <n v="577"/>
    <x v="12"/>
    <x v="0"/>
    <x v="547"/>
    <x v="101"/>
    <s v="Brocha Gruesa 2&quot; (7.4cm), mango plástico y/o madera, refuerzo metálico."/>
    <x v="1"/>
    <m/>
    <x v="1"/>
    <x v="347"/>
  </r>
  <r>
    <n v="578"/>
    <x v="12"/>
    <x v="1"/>
    <x v="548"/>
    <x v="86"/>
    <s v="Material: Madera de pino estufado (para evitar que se tuerza con la humedad de Bogotá) o Aluminio anodizado (más ligero para transporte frecuente)._x000a__x000a_Altura Total: Ajustable, con un rango de 150 cm a 175 cm, permitiendo que las fotografías queden a la altura de los ojos del público._x000a__x000a_Capacidad de Soporte: Diseñado para sostener marcos de hasta medio pliego (50x70 cm) o un pliego completo sin riesgo de volcamiento._x000a__x000a_Sistema de Ajuste: Regleta inferior móvil con perillas de seguridad para graduar la altura de la obra y soporte superior ajustable (mordaza) para asegurar el marco y evitar que se caiga con el viento o roces accidentales._x000a__x000a_Diseño Plegable: Sistema de bisagras reforzadas y cadena de seguridad en la pata trasera para controlar la apertura y facilitar el almacenamiento en espacios reducidos (como la &quot;chiva fiestera&quot;)._x000a__x000a_Acabado: Madera lijada con sellador transparente o laca mate (negro o natural) para no competir visualmente con la obra expuesta."/>
    <x v="1"/>
    <m/>
    <x v="1"/>
    <x v="399"/>
  </r>
  <r>
    <n v="579"/>
    <x v="12"/>
    <x v="0"/>
    <x v="549"/>
    <x v="102"/>
    <s v="Caja plástica con tapa, transparente, 57x39x28 cm/45 l"/>
    <x v="1"/>
    <m/>
    <x v="1"/>
    <x v="400"/>
  </r>
  <r>
    <n v="580"/>
    <x v="12"/>
    <x v="1"/>
    <x v="550"/>
    <x v="103"/>
    <s v="ALquiler de Carpa estructural lona 100% impermeable; resistente a la intemperie tipo kiosco, Lona alta densidad, alto calibre con microfibras internas para mayor duración calibre 700 a 530 fibras de 10x10 mts con techo blanco con laterales.  Incluye transporte, montaje"/>
    <x v="1"/>
    <m/>
    <x v="1"/>
    <x v="401"/>
  </r>
  <r>
    <n v="581"/>
    <x v="12"/>
    <x v="1"/>
    <x v="551"/>
    <x v="103"/>
    <s v="Alquiler Carpa estructural lona 100% impermeable; resistente a la intemperie tipo kiosco, Lona alta densidad, alto calibre con microfibras internas para mayor duración calibre 700 a 530 fibras de 12x12 mts con techo blanco con laterales. debe tener extintor multiproposito 20 libras. Incluye transporte, montaje y desmontaje"/>
    <x v="1"/>
    <m/>
    <x v="1"/>
    <x v="402"/>
  </r>
  <r>
    <n v="582"/>
    <x v="12"/>
    <x v="1"/>
    <x v="552"/>
    <x v="103"/>
    <s v="Alquiler Carpa estructural lona 100% impermeable; resistente a la intemperie tipo kiosco de 12x6 mts, Lona alta densidad, alto calibre con microfibras internas para mayor duración calibre 700 a 530 fibras con techo blanco con laterales. debe tener extintor multiproposito 20 libras. Incluye transporte, montaje y desmontaje"/>
    <x v="1"/>
    <m/>
    <x v="1"/>
    <x v="403"/>
  </r>
  <r>
    <n v="583"/>
    <x v="12"/>
    <x v="1"/>
    <x v="553"/>
    <x v="103"/>
    <s v="Alquiler Carpa Estructural lona 100% impermeable; resistente a la intemperie de 2x2 mts, Lona alta densidad, alto calibre con microfibras internas para mayor duración calibre 700 a 530 fibrascon laterales. Por un Día Incluye Transporte"/>
    <x v="1"/>
    <m/>
    <x v="1"/>
    <x v="404"/>
  </r>
  <r>
    <n v="584"/>
    <x v="12"/>
    <x v="1"/>
    <x v="554"/>
    <x v="103"/>
    <s v="La carpa closet se concibe como un espacio simbólico y experiencial que invita a las personas participantes a explorar la identidad, la expresión de género y la creatividad a través del vestuario y los accesorios. Este dispositivo está dispuesto como un pequeño camerino abierto al público, donde se integran diversos elementos que evocan el acto de “abrir el closet” en clave de celebración, libertad y orgullo._x000a_En su interior se encuentran prendas de vestir de diferentes estilos, acompañadas de zapatos, accesorios y elementos de maquillaje, que permiten a las personas experimentar con distintas formas de presentación y expresión corporal. También se dispone de gafas, pavas adornadas con plumas, pelucas y diversos complementos escénicos, los cuales aportan un carácter lúdico, performativo y festivo al espacio._x000a_La carpa está decorada con festones y elementos coloridos que evocan las estéticas de la diversidad y la celebración de las identidades LGBTI. En uno de sus lados se ubica un espejo de cuerpo entero, intervenido con mensajes positivos y consignas LGBTI, que invitan a la autoaceptación, el orgullo y el reconocimiento de la diversidad de cuerpos, identidades y expresiones._x000a_Como parte de la experiencia, el espacio cuenta con la presencia de un fotógrafo o fotógrafa, quien registra de manera respetuosa y artística los momentos en los que las personas participantes se transforman, posan o se reconocen en el espejo. Estas fotografías buscan capturar la alegría, la creatividad y la libertad de ser, convirtiendo la carpa closet en un escenario efímero de visibilización, juego y celebración de la diversidad._x000a_De esta manera, la carpa closet funciona no solo como un espacio de vestuario y caracterización, sino también como un dispositivo pedagógico, artístico y comunitario, que promueve el reconocimiento de las múltiples formas de ser y habitar el mundo desde las identidades y expresiones LGBTI._x000a_Espacio físico: Una carpa 4*4 que permita el flujo de personas y el cambio de indumentaria con privacidad._x000a_Mobiliario técnico: 10 Burros o racks para colgar el vestuario, espejos de cuerpo entero con iluminación tipo &quot;camerino&quot; (4 luces LED perimetrales) para facilitar la caracterización._x000a_Zona de Maquillaje: 1 Mesa técnica con espejo y 3 sillas para el kit de caracterización._x000a_Iluminación: Uso de un aro de luz o un flash de zapata para asegurar que el registro tenga calidad profesional, independientemente de la luz natural._x000a_1 Fotografo_x000a_Consentimiento: Dado que es un registro fotográfico, es vital contar con un formato de autorización de uso de imagen, especialmente si los resultados se publicarán en redes sociales institucionales o memorias de eventos."/>
    <x v="1"/>
    <m/>
    <x v="1"/>
    <x v="405"/>
  </r>
  <r>
    <n v="585"/>
    <x v="12"/>
    <x v="1"/>
    <x v="555"/>
    <x v="103"/>
    <s v="Alquiler de carpa tipo pagoda Alquiler Carpa Estructural lona 100% impermeable; resistente a la intemperie, Lona alta densidad, alto calibre con microfibras internas para mayor duración calibre 700 a 530 fibras con laterales. (Evento 8 horas)"/>
    <x v="1"/>
    <m/>
    <x v="1"/>
    <x v="406"/>
  </r>
  <r>
    <n v="586"/>
    <x v="12"/>
    <x v="1"/>
    <x v="556"/>
    <x v="103"/>
    <s v="Alquiler de carpa tipo concierto o pagoda Alquiler Carpa Estructural lona 100% impermeable; resistente a la intemperie, Lona alta densidad, alto calibre con microfibras internas para mayor duración calibre 700 a 530 fibras con laterales. (Evento 8 horas)"/>
    <x v="1"/>
    <m/>
    <x v="1"/>
    <x v="407"/>
  </r>
  <r>
    <n v="587"/>
    <x v="12"/>
    <x v="1"/>
    <x v="557"/>
    <x v="95"/>
    <s v="Servicio de Catering, que incluya servido en la mesa, menaje, manteles, cristalería, recipientes para servir por jornada. Para 100 personas"/>
    <x v="44"/>
    <m/>
    <x v="1"/>
    <x v="408"/>
  </r>
  <r>
    <n v="588"/>
    <x v="12"/>
    <x v="1"/>
    <x v="558"/>
    <x v="104"/>
    <s v="Cerramientos temporales tipo cerca baja (tela Polisombra Verde 80%) 4 mts de ancho x 10 mts de largo "/>
    <x v="9"/>
    <m/>
    <x v="1"/>
    <x v="409"/>
  </r>
  <r>
    <n v="589"/>
    <x v="12"/>
    <x v="0"/>
    <x v="559"/>
    <x v="95"/>
    <s v="Jugo de fruta natural, caldo de costilla o huevos al gusto, pan, café en leche o chocolate. (Consumo calórico normal diario) Que cumpla con las normas de Bioseguridad - Empacado"/>
    <x v="1"/>
    <m/>
    <x v="1"/>
    <x v="410"/>
  </r>
  <r>
    <n v="590"/>
    <x v="12"/>
    <x v="0"/>
    <x v="560"/>
    <x v="95"/>
    <s v="Jugo de fruta natural, cereal en leche o yogurt y fruta. (Consumo calórico normal diario) Que cumpla con las normas de Bioseguridad - Empacado"/>
    <x v="1"/>
    <m/>
    <x v="1"/>
    <x v="411"/>
  </r>
  <r>
    <n v="591"/>
    <x v="12"/>
    <x v="1"/>
    <x v="561"/>
    <x v="93"/>
    <s v="Dieñador o diseñadora de modas con experiencia de minimo seis (6) meses de trabao en la localidad, incluye kit de_x000a_maquillaje y con minímo seis (6) modelos, con reconocimineto a confección de la obra"/>
    <x v="40"/>
    <m/>
    <x v="1"/>
    <x v="412"/>
  </r>
  <r>
    <n v="592"/>
    <x v="12"/>
    <x v="1"/>
    <x v="562"/>
    <x v="93"/>
    <s v="Servicios de DJ Locales _x000a_(Jornada de 8 horas)"/>
    <x v="18"/>
    <m/>
    <x v="1"/>
    <x v="405"/>
  </r>
  <r>
    <n v="593"/>
    <x v="12"/>
    <x v="1"/>
    <x v="563"/>
    <x v="93"/>
    <s v="2 tornamesa technichs 1200 .Mezclador vestax ,rane o similares para dj de rap sobre tarima para el dj para que no pase golpes al equipo del dj , Mesa estable , Cuñas de corriente y cajas de paso para la conexión. (Jornada de 8 horas)"/>
    <x v="18"/>
    <m/>
    <x v="1"/>
    <x v="413"/>
  </r>
  <r>
    <n v="594"/>
    <x v="12"/>
    <x v="0"/>
    <x v="564"/>
    <x v="105"/>
    <s v="Tres (3) Esencias florales de diferentes olores de 25 ml. Cada una.(No toxica) "/>
    <x v="1"/>
    <m/>
    <x v="1"/>
    <x v="414"/>
  </r>
  <r>
    <n v="595"/>
    <x v="12"/>
    <x v="1"/>
    <x v="565"/>
    <x v="95"/>
    <s v="Servicio de cafetería (tinto, aromática y agua): Operario + presentación mesa + vasos de cartón bebida caliente  4 oz. + mezclador + azúcar + crema para café). Duración del evento aprox. 5 horas. Transporte incluido, para 100 personas"/>
    <x v="43"/>
    <m/>
    <x v="1"/>
    <x v="280"/>
  </r>
  <r>
    <n v="596"/>
    <x v="12"/>
    <x v="1"/>
    <x v="566"/>
    <x v="95"/>
    <s v="Servicio de cafetería (tinto, aromática y agua): Operarios + presentación de mesas + vasos de cartón bebida caliente  4 oz. + mezclador + azúcar + crema para café). Incluye galletas tipo avena o integrales. Duración del evento aprox. 5 horas. Transporte incluido. Servicio de café para 500 personas, para 500 personas."/>
    <x v="43"/>
    <m/>
    <x v="1"/>
    <x v="415"/>
  </r>
  <r>
    <n v="597"/>
    <x v="12"/>
    <x v="0"/>
    <x v="567"/>
    <x v="106"/>
    <s v="Gorras de seis (6) paneles en tela dril esmerilado con cierre de hebilla metalica, botón superior forrado, en dril liviano y víscera rígida indeformqable 6 costuras en plástico de polietileno. encintado interior, tafilete absorbente en poliéster algodón _x000a_Bordados 1 uno al frente  y 3 tres atras pequeños_x000a_otro en la parte de atrás según imagen institucional. Color Negro Conforme al diseño presentado"/>
    <x v="1"/>
    <m/>
    <x v="1"/>
    <x v="416"/>
  </r>
  <r>
    <n v="598"/>
    <x v="12"/>
    <x v="1"/>
    <x v="568"/>
    <x v="107"/>
    <s v="Agrupación Teatral o artística de minimo 6 personas de carácter profesional que maneje diferentes técnicas con una puesta en escena entre 45 - 60 minutos."/>
    <x v="45"/>
    <m/>
    <x v="1"/>
    <x v="417"/>
  </r>
  <r>
    <n v="599"/>
    <x v="12"/>
    <x v="1"/>
    <x v="569"/>
    <x v="93"/>
    <s v="Grupo de teatro de mínimo 2 integrantes. Incluido transporte, sonido y elementos para la obra. (INCLUYE PERMANCE DE PRACTICAS ARTISTICAS DIVERSAS LIPSING Y DRAG QUEEN) con una presentación de mínimo 25 minutos"/>
    <x v="40"/>
    <m/>
    <x v="1"/>
    <x v="385"/>
  </r>
  <r>
    <n v="600"/>
    <x v="12"/>
    <x v="1"/>
    <x v="570"/>
    <x v="93"/>
    <s v="Orquesta Musical de mínimo 4 integrantes y/o músicos en vivo y por lo menos 4 instrumentos para eventos varios en la localidad. Diversidad de géneros musicales. (Incluido Transporte, Instrumentos) por Hora de Presentación"/>
    <x v="46"/>
    <m/>
    <x v="1"/>
    <x v="418"/>
  </r>
  <r>
    <n v="601"/>
    <x v="12"/>
    <x v="1"/>
    <x v="571"/>
    <x v="93"/>
    <s v="Grupo Musical de reconocimiento distrital mnínimo de 2 años demostrato en su brochure, de mínimo 4 integrantes y/o músicos en vivo y por lo menos 4 instrumentos para eventos varios en la localidad. Diversidad de géneros musicales. (Incluido Transporte, Instrumentos) con una presentación de mínimo 1 hora"/>
    <x v="40"/>
    <m/>
    <x v="1"/>
    <x v="419"/>
  </r>
  <r>
    <n v="602"/>
    <x v="12"/>
    <x v="1"/>
    <x v="572"/>
    <x v="93"/>
    <s v="Grupo Musical local de mínimo 1 integrantes y/o músicos en vivo y por lo menos 4 instrumentos para eventos varios en la localidad. Diversidad de géneros musicales. (Incluido Transporte, Instrumentos) con una presentación de mínimo 45 minutos"/>
    <x v="40"/>
    <m/>
    <x v="1"/>
    <x v="385"/>
  </r>
  <r>
    <n v="602"/>
    <x v="12"/>
    <x v="1"/>
    <x v="572"/>
    <x v="93"/>
    <s v="Grupo Musical local de mínimo 4 integrantes y/o músicos en vivo y por lo menos 4 instrumentos para eventos varios en la localidad. Diversidad de géneros musicales. (Incluido Transporte, Instrumentos) con una presentación de mínimo 45 minutos"/>
    <x v="40"/>
    <m/>
    <x v="1"/>
    <x v="420"/>
  </r>
  <r>
    <n v="603"/>
    <x v="12"/>
    <x v="1"/>
    <x v="573"/>
    <x v="99"/>
    <s v="Alquiler de de 2 a 4 focos LED Par para una iluminación frontal clara, reforzados con 6 luces tipo Wash para bañar el escenario y 2 cabezas móviles que aporten dinamismo y efectos visuales.  Incluye transporte, montaje y desmontaje"/>
    <x v="1"/>
    <m/>
    <x v="1"/>
    <x v="421"/>
  </r>
  <r>
    <n v="604"/>
    <x v="12"/>
    <x v="0"/>
    <x v="574"/>
    <x v="53"/>
    <s v="Impresión en papel fotografico a medio pliego a full color"/>
    <x v="1"/>
    <m/>
    <x v="1"/>
    <x v="422"/>
  </r>
  <r>
    <n v="605"/>
    <x v="12"/>
    <x v="0"/>
    <x v="575"/>
    <x v="100"/>
    <s v="Kit de tres lápices mirado 2, tres borradores, una caja de colores, 30 hojas blancas y una tabla de apoyo. "/>
    <x v="1"/>
    <m/>
    <x v="1"/>
    <x v="423"/>
  </r>
  <r>
    <n v="606"/>
    <x v="12"/>
    <x v="0"/>
    <x v="576"/>
    <x v="100"/>
    <s v="Metro de tela de algodón 100% de tejido cerrado y resistente, color crudo o blanco, Ancho de 1.50 m"/>
    <x v="1"/>
    <m/>
    <x v="1"/>
    <x v="252"/>
  </r>
  <r>
    <n v="607"/>
    <x v="12"/>
    <x v="0"/>
    <x v="577"/>
    <x v="95"/>
    <s v="manillas de control e identificación que se van a entregar deberán estar fabricadas en Tyvek ®, material impermeable,_x000a_resistente al rasgado y a la tensión, flexible, de muy bajo peso, resistente a los químicos y con pH neutro, con las_x000a_siguientes dimensiones: 1.9cm x 24.8cm"/>
    <x v="1"/>
    <m/>
    <x v="1"/>
    <x v="424"/>
  </r>
  <r>
    <n v="608"/>
    <x v="12"/>
    <x v="1"/>
    <x v="578"/>
    <x v="86"/>
    <s v="Alquiler de mesas plásticas 4 puestos para adultos (alquiler, incluye disposición en el sitio del evento y transportes)"/>
    <x v="1"/>
    <m/>
    <x v="1"/>
    <x v="425"/>
  </r>
  <r>
    <n v="609"/>
    <x v="12"/>
    <x v="1"/>
    <x v="578"/>
    <x v="86"/>
    <s v="Alquiler Mesas de 90X60 cm para la exhibición de productos de los beneficiarios"/>
    <x v="1"/>
    <m/>
    <x v="1"/>
    <x v="43"/>
  </r>
  <r>
    <n v="610"/>
    <x v="12"/>
    <x v="1"/>
    <x v="579"/>
    <x v="108"/>
    <s v="Alquiler  micrófono formato: de mano. conector/es de salida: xlr. frecuencia máxima: 15000hz. frecuencia mínima: 50hz.base micrófono k&amp;m 25400. base para micrófono de 3 patas con puntas en goma. altura: 89,9 cm hasta 106 cm. boom: acero. dimensiones boom: longitud de 68 cm. color: negro."/>
    <x v="1"/>
    <m/>
    <x v="1"/>
    <x v="426"/>
  </r>
  <r>
    <n v="611"/>
    <x v="12"/>
    <x v="1"/>
    <x v="580"/>
    <x v="86"/>
    <s v="Micrófono de Solapa, Con accesorios incluidos (alquiler) "/>
    <x v="1"/>
    <m/>
    <x v="1"/>
    <x v="427"/>
  </r>
  <r>
    <n v="612"/>
    <x v="12"/>
    <x v="1"/>
    <x v="581"/>
    <x v="86"/>
    <s v="Alquiler de microfono inhalambrico, entrada: 3 v corriente de funcionamiento: 90 ma (máx.) frecuencia de trabajo: 268,85 mhz (fijo) modelo: modelo de pastilla polar cardioide sensibilidad: -50 + / -3db (0db igual a 1v / pa a 1khz) thd: menos del 0,7 por ciento s / n: más de 110 db"/>
    <x v="1"/>
    <m/>
    <x v="1"/>
    <x v="428"/>
  </r>
  <r>
    <n v="613"/>
    <x v="12"/>
    <x v="1"/>
    <x v="582"/>
    <x v="86"/>
    <s v="Inalámbrico de internet de alta potencia 450 Mbps (alquiler) con servicio incluido de alta capacidad"/>
    <x v="44"/>
    <m/>
    <x v="1"/>
    <x v="429"/>
  </r>
  <r>
    <n v="614"/>
    <x v="12"/>
    <x v="0"/>
    <x v="583"/>
    <x v="53"/>
    <s v="Algunas recomendaciones del Fondo de Desarrollo Local rafael Uribe Uribe para los obsequios, son las siguientes:_x000a_Para 0–5 años (8 juguetes)_x000a__x0009_1._x0009_Cubo de actividades 8 en 1 — “PlayCube”_x000a__x0009_•_x0009_Edad: 6–36 meses._x000a__x0009_•_x0009_Técnica: Plástico ABS no tóxico; caras con engranajes, xilófono integrado (4 notas), pista de canicas, formas encajables, espejo irrompible. Tamaño 25×25×25 cm._x000a__x0009_•_x0009_Beneficio: Motricidad fina, coordinación ojo-mano, estimulación sensorial._x000a__x0009_2._x0009_Set didáctico de 14 piezas (bloques grandes + formas)_x000a__x0009_•_x0009_Edad: 6–24 meses._x000a__x0009_•_x0009_Técnica: Bloques de espuma EVA y plástico blando; colores contrastantes; piezas lavables._x000a__x0009_•_x0009_Beneficio: Reconocimiento de colores/formas, apilar, seguridad para morder._x000a__x0009_3._x0009_Muñeco interactivo con sonidos y luces (peluche educativo)_x000a__x0009_•_x0009_Edad: 0–3 años._x000a__x0009_•_x0009_Técnica: Textil hipoalergénico; módulo sonoro con 3 modos (canciones, palabras en español, sonidos ambientales); 2 pilas AA incluidas. Tamaño ~30 cm._x000a__x0009_•_x0009_Beneficio: Lenguaje temprano, vínculo afectivo, estimulación auditiva._x000a__x0009_4._x0009_Tapete de actividades plegable con arcos y juguetes colgantes_x000a__x0009_•_x0009_Edad: 0–12 meses._x000a__x0009_•_x0009_Técnica: Tela acolchada (poliéster), arcos desmontables, juguetes con texturas y sonido. Lavable a máquina (ciclo delicado)._x000a__x0009_•_x0009_Beneficio: Tummy time, fuerza cervical, estimulación multisensorial._x000a__x0009_5._x0009_Mini set musical (maracas, tambor, xilo infantil)_x000a__x0009_•_x0009_Edad: 1–4 años._x000a__x0009_•_x0009_Técnica: Madera certificada + pintura no tóxica; xilo con 5 notas; maracas selladas._x000a__x0009_•_x0009_Beneficio: Ritmo, coordinación, desarrollo auditivo._x000a__x0009_6._x0009_Bicicleta sin pedales / balance bike (tamaño infantil)_x000a__x0009_•_x0009_Edad: 2–5 años._x000a__x0009_•_x0009_Técnica: Marco acero ligero, asiento y manillar ajustables, ruedas EVA antipinchazos. Peso aproximado 3.5 kg._x000a__x0009_•_x0009_Beneficio: Equilibrio, coordinación, preparación para bici con pedales._x000a__x0009_7._x0009_Estación de cocina de juguete (mediana, con accesorios)_x000a__x0009_•_x0009_Edad: 2–5 años._x000a__x0009_•_x0009_Técnica: Plástico ABS + partes metálicas seguras; hornilla con sonido, grifo con chorro falso; incluye 8 accesorios. Dimensiones aprox. 60×30×70 cm._x000a__x0009_•_x0009_Beneficio: Juego simbólico, lenguaje, habilidades sociales._x000a__x0009_8._x0009_Libro de tela interactivo con texturas y sonidos_x000a__x0009_•_x0009_Edad: 0–2 años._x000a__x0009_•_x0009_Técnica: Tela acolchada con etiquetas, espejo, crinkle-paper (papel crujiente) y un pequeño módulo sonoro desmontable._x000a__x0009_•_x0009_Beneficio: Estimulación sensorial, primeros hábitos de lectura._x000a_Para 5–9 años (7 juguetes)_x000a__x0009_9._x0009_Set de construcción (300 piezas tipo interlocking)_x000a__x0009_•_x0009_Edad: 5–9 años._x000a__x0009_•_x0009_Técnica: Plástico ABS resistente, piezas compatibles entre sí, manual con 6 modelos, bandeja de clasificación incluida._x000a__x0009_•_x0009_Beneficio: Creatividad, resolución de problemas, motricidad fina._x000a__x0009_10._x0009_Juego de mesa familiar (estrategia ligera, 2–6 jugadores)_x000a__x0009_•_x0009_Edad: 6–9 años._x000a__x0009_•_x0009_Técnica: Tablero 40×40 cm, 120 cartas, 6 fichas de resina, instrucciones en español. Duración 20–40 min._x000a__x0009_•_x0009_Beneficio: Pensamiento estratégico, turnos, habilidades sociales._x000a__x0009_11._x0009_Micrófono karaoke inalámbrico para niños_x000a__x0009_•_x0009_Edad: 5–9 años._x000a__x0009_•_x0009_Técnica: Bluetooth 5.0, batería recargable (USB, 1000 mAh), echo ajustable, autonomía ~4–6 h. Peso 300 g._x000a__x0009_•_x0009_Beneficio: Desarrollo del lenguaje, confianza escénica, entretenimiento._x000a__x0009_12._x0009_Robot programable educativo (nivel inicial)_x000a__x0009_•_x0009_Edad: 6–9 años._x000a__x0009_•_x0009_Técnica: Kit con 1 robot (motores DC), 1 sensor de distancia, control por app (bloques visuales), batería recargable. Material ABS._x000a__x0009_•_x0009_Beneficio: Pensamiento lógico, introducción a la programación y STEM._x000a__x0009_13._x0009_Patineta infantil (roller, 2 ruedas ajustables)_x000a__x0009_•_x0009_Edad: 5–9 años._x000a__x0009_•_x0009_Técnica: Deck 55 cm, rodamientos ABEC-7, freno trasero, capacidad hasta 50 kg. Incluye protecciones básicas._x000a__x0009_•_x0009_Beneficio: Equilibrio, coordinación, actividad física._x000a__x0009_14._x0009_Set de manualidades avanzado (arcilla polimérica + herramientas)_x000a__x0009_•_x0009_Edad: 6–9 años._x000a__x0009_•_x0009_Técnica: 24 colores de arcilla polimérica (no tóxica), 10 herramientas, moldes y guía de proyectos. No apto para menores que se lo lleven a la boca._x000a__x0009_•_x0009_Beneficio: Creatividad, motricidad fina, paciencia._x000a__x0009_15._x0009_Cámara digital para niños (resistente, 5 MP aprox.)_x000a__x0009_•_x0009_Edad: 5–9 años._x000a__x0009_•_x0009_Técnica: Sensor ~5 MP, pantalla LCD 2”, protección goma antic golpes, ranura microSD (hasta 32 GB), batería recargable USB._x000a__x0009_•_x0009_Beneficio: Observación, creatividad, registro de experiencias._x000a_Para 9–12 años (6 juguetes)_x000a__x0009_16._x0009_Dron mini para niños (modo estable + cámara 720p)_x000a__x0009_•_x0009_Edad: 9–12 años._x000a__x0009_•_x0009_Técnica: Fuselaje plástico ABS, cámara 720p, 3 modos de velocidad, batería 7.4 V 1000 mAh (~10–12 min vuelo), control remoto 2.4 GHz. Dimensiones plegable compacto._x000a__x0009_•_x0009_Beneficio: Coordinación mano-ojo, responsabilidad de manejo, introducción a drones. Precaución: supervisión adulta para vuelo._x000a__x0009_17._x0009_Kit de ciencia (química/experimentos seguros para niños)_x000a__x0009_•_x0009_Edad: 9–12 años._x000a__x0009_•_x0009_Técnica: 50 experimentos con reactivos no peligrosos, gafas de seguridad incluidas, manual en español. Contiene tubos, pipetas, ácido/detergentes suaves certificados._x000a__x0009_•_x0009_Beneficio: Método científico, curiosidad por STEM._x000a__x0009_18._x0009_Set de construcción técnica (modelos mecánicos 3D, engranajes)_x000a__x0009_•_x0009_Edad: 9–12 años._x000a__x0009_•_x0009_Técnica: 220 piezas (engranajes, ejes, paneles), piezas de plástico y metal ligero, manual para 5 modelos funcionales._x000a__x0009_•_x0009_Beneficio: Mecánica básica, pensamiento espacial._x000a__x0009_19._x0009_Conjunto de guitarra acústica infantil (3/4) con accesorios_x000a__x0009_•_x0009_Edad: 9–12 años._x000a__x0009_•_x0009_Técnica: Tamaño 3/4, tapa laminada, cuerdas de nailon, funda ligera, cejilla y pua incluidas. Longitud total ~85 cm._x000a__x0009_•_x0009_Beneficio: Desarrollo musical, disciplina, coordinación._x000a__x0009_20._x0009_Auriculares inalámbricos con control de volumen limitado_x000a__x0009_•_x0009_Edad: 9–12 años._x000a__x0009_•_x0009_Técnica: Bluetooth, limitador de volumen a 85 dB, almohadillas acolchadas, autonomía ~12 h, cable de carga USB._x000a__x0009_•_x0009_Beneficio: Seguridad auditiva, concentración en actividades._x000a__x0009_21._x0009_Juego de mesa avanzado (estrategia / ciencia ficción, 2–4 jugadores)_x000a__x0009_•_x0009_Edad: 10–12 años._x000a__x0009_•_x0009_Técnica: Tablero grande, fichas de cartón grueso, 200 cartas, tokens de resina, manual en español, duración 45–90 min._x000a__x0009_•_x0009_Beneficio: Razonamiento estratégico, trabajo en equipo, lectura comprensiva"/>
    <x v="1"/>
    <m/>
    <x v="1"/>
    <x v="430"/>
  </r>
  <r>
    <n v="615"/>
    <x v="12"/>
    <x v="1"/>
    <x v="584"/>
    <x v="109"/>
    <s v="Alquiler pantalla LED 3*3 de alta resolución con estructura modular, compuesta por gabinetes de aluminio ligeros con certificación IP65 para resistencia a la intemperie, sistema de brillo dinámico de mínimo 5.000 nits (incluye Transporte, instalación, manejo y desinstalación)"/>
    <x v="1"/>
    <m/>
    <x v="1"/>
    <x v="431"/>
  </r>
  <r>
    <n v="616"/>
    <x v="12"/>
    <x v="1"/>
    <x v="585"/>
    <x v="110"/>
    <s v="Sombrilla Parasol Grande De 2 Metros Ancho Para Exteriores"/>
    <x v="1"/>
    <m/>
    <x v="1"/>
    <x v="432"/>
  </r>
  <r>
    <n v="617"/>
    <x v="12"/>
    <x v="0"/>
    <x v="586"/>
    <x v="53"/>
    <s v="Placas de reconocimiento 25cm x 20cm en acrilico de 12mm. Grabada a laser y/o color con respectivo soporte en acrilico tipo tripode. Diseño suministrado por la entidad"/>
    <x v="1"/>
    <m/>
    <x v="1"/>
    <x v="433"/>
  </r>
  <r>
    <n v="618"/>
    <x v="12"/>
    <x v="0"/>
    <x v="587"/>
    <x v="53"/>
    <s v="Placa de Reconocimiento en Madera Natural, con base para colocar sobre una superficie plana, se elabora mediante un proceso de impresion en Color sobre una base granulada, lo que permite la utilizacion de todos los colores en el diseño, este producto incluye una caja de Lujo en Madera del mismo Color._x000a_Material: Madera_x000a_Empaque: Caja de Madera_x000a_Tamaño de Diseño: 13x18cm_x000a_Formato: Permite Ubicacion Horizontal o Vertical."/>
    <x v="1"/>
    <m/>
    <x v="1"/>
    <x v="434"/>
  </r>
  <r>
    <n v="619"/>
    <x v="12"/>
    <x v="0"/>
    <x v="588"/>
    <x v="53"/>
    <s v="Placas de reconocimiento con base en madera 20cm x 25 cm y fotograbadas en aluminio, Diseño suministrado por la entidad"/>
    <x v="1"/>
    <m/>
    <x v="1"/>
    <x v="338"/>
  </r>
  <r>
    <n v="620"/>
    <x v="12"/>
    <x v="1"/>
    <x v="589"/>
    <x v="98"/>
    <s v="Elaboración, Evaluación, Publicación y Autorización del Plan de Contingencia para el Evento Masivo de Alt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medico general, brigadista,  jefe de emergencias y demás aspectos requeridos.a las normas nacionales y distritales en el asunto. Además los  permisos pertinentes."/>
    <x v="47"/>
    <m/>
    <x v="1"/>
    <x v="435"/>
  </r>
  <r>
    <n v="621"/>
    <x v="12"/>
    <x v="1"/>
    <x v="590"/>
    <x v="98"/>
    <s v="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 y pago de sayco y acinpro"/>
    <x v="47"/>
    <m/>
    <x v="1"/>
    <x v="436"/>
  </r>
  <r>
    <n v="622"/>
    <x v="12"/>
    <x v="1"/>
    <x v="591"/>
    <x v="98"/>
    <s v="1. Documentación Administrativa y Legal _x000a__x000a_Formulario de Registro: Diligenciado a través de la plataforma del SUGA (Sistema Unificado de Gestión de Aglomeraciones). _x000a__x000a_Certificación de la Empresa de Logística: Documento que acredite que la empresa responsable cuenta con personal capacitado en manejo de públicos. _x000a__x000a_Póliza de Responsabilidad Civil Extracontractual: Debe cubrir daños a terceros, bienes y personas durante el montaje, ejecución y desmontaje. _x000a__x000a_Contrato de Servicio de Salud: Constancia de disponibilidad de recursos médicos (Módulos de Estabilización y Clasificación - MEC, ambulancias, etc.). _x000a__x000a_2. Componentes del Plan de Emergencias (PEC) _x000a__x000a_El documento técnico debe estar dividido en los siguientes análisis: _x000a__x000a_Análisis de Riesgos _x000a__x000a_Identificación de Amenazas: Evaluación de riesgos internos (incendios, fallas estructurales) y externos (sismos, lluvias fuertes). _x000a__x000a_Estimación de la Vulnerabilidad: Análisis de la resistencia de las estructuras y la capacidad de respuesta del personal. _x000a__x000a_Cálculo de Aforo: Determinación exacta del número de personas permitidas según el área útil (índice de ocupación). _x000a__x000a_3. Esquema Operativo y Logístico _x000a__x000a_Plan de Evacuación: Rutas señalizadas, salidas de emergencia despejadas y puntos de encuentro definidos. _x000a__x000a_Recursos Técnicos: 3 extintores ABC de 10 lbs distribuidos en el área de público, 2 extintores de Agente Limpio (uno en la consola de sonido y otro en el rack de video/luces), 2 extintores ABC de 20 lbs en los costados de la tarima, 8 botiquines de primeros auxilios donde cada uno debe contener (Gasa limpia: Paquetes individuales (mínimo 20 unidades), Gasa estéril: Para heridas abiertas (mínimo 5 a 10 paquetes), Compresas: Para controlar hemorragias fuertes (mínimo 2 unidades), Vendas elásticas: De diferentes tamaños (2x5, 3x5 y 5x5 pulgadas) para vendajes funcionales o entablillados, Venda de gasa: Para asegurar apósitos, Micropore o cinta adhesiva: Para fijar vendajes, Baja lenguas: Útiles para inmovilizar dedos o aplicar ungüentos, Solución Salina (Suero Fisiológico): Frascos de 250ml o 500ml para lavado de heridas y ojos (el alcohol no se usa sobre la herida), Jabón quirúrgico o antiséptico: Para limpieza inicial de la piel circundante, Guantes de látex o nitrilo: Mínimo 10 pares (fundamentales para proteger al brigadista), 10 Tapabocas: Para el brigadista y el paciente, Monogafas: Para protección contra fluidos, 1 Tijeras de trauma: De punta roma para cortar ropa o vendajes sin herir al paciente., 1 Termómetro: digital o infrarrojo, 1 Tensiómetro y Fonendoscopio: Para que el personal de salud (enfermeros/médicos) tome signos vitales. 1 Linterna de examen: Para revisar reflejos pupilares,1 Manta térmica: Para evitar la hipotermia en pacientes en shock, y sistemas de comunicación (15 radios, 2 megáfonos). _x000a__x000a_Servicios de Salud: Para mediana complejidad, Un (1) MEC (Módulo de Estabilización y Clasificación). Una (1) Ambulancia de Traslado Básico (TAB). Tres (3) Auxiliares de enfermería debidamente certificados. _x000a__x000a_Plan de Manejo de Tránsito (PMT): Conforme se requiera según la necesidad y características del festival de la lechona que se determinen en el Comité organizador del evento. _x000a__x000a_4. Requisitos Técnicos de Instalación _x000a__x000a_Certificación Eléctrica (RETIE): Para utilización plantas eléctrica. _x000a__x000a_Certificado de Estructuras: Aval firmado por un ingeniero civil o arquitecto sobre la estabilidad de tarima, y carpas. _x000a__x000a_Protocolo de Manejo de Residuos: Plan para la recolección y disposición final de desechos. _x000a__x000a_Certificación de Sayco y Acinpro: Comprobante de pago o paz y salvo por derechos de autor si hay ejecución pública de música. _x000a__x000a_NOTA: Adherido a lo anterior se deberá presentar toda la documentación requerida para eventos de mediana complejidad conforme a lo estipulado en el Decreto 642 de 2025, Acuerdo Distrital 399 de 2009, la Ley 1493 de 2011 y/o en el Decreto 1085 de 2015 sustituido por el Decreto Nacional 1276 de 2020 y/o las normas que los modifiquen, sustituyan o deroguen. _x000a__x000a_4. Distribución de Personal _x000a__x000a_Diseño de documentación técnica y/o jurídica requerida para el plan de contingencia: 1 profesional en el núcleo básico del conocimiento en Arquitectura o Ingeniería Civil con mínimo 5 años de experiencia en temas relacionados con gestión del riesgo para eventos. _x000a__x000a_Logística: 1 jefe de logística bachiller académico con certificado en curso de logística con mínimo 2 años de experiencia y 30 logísticos bachilleres académicos debidamente certificados en cursos de logísticos. _x000a__x000a_Brigadistas: 5 brigadistas capacitados en control de incendios y primeros auxilios. _x000a__x000a_Un (1) responsable de salud: Profesional en el núcleo básico del conocimiento en Atención Prehospitalaria, Medicina, enfermería, con mínimo 3 años de experiencia. (Se encargará de la coordinación del punto MEC, ambulancia, brigadistas y demás temas de salud relacionados con el evento)_x000a__x000a_Servicios de Salud: Para mediana complejidad, Un (1) MEC (Módulo de Estabilización y Clasificación). Una (1) Ambulancia de Traslado Básico (TAB). Tres (3) Auxiliares de enfermería debidamente certificados. _x000a__x000a_Plan de Manejo de Tránsito (PMT): Conforme se requiera según la necesidad y características del festival de la lechona que se determinen en el Comité organizador del evento. _x000a__x000a_4. Requisitos Técnicos de Instalación _x000a__x000a_Certificación Eléctrica (RETIE): Para utilización plantas eléctrica. _x000a__x000a_Certificado de Estructuras: Aval firmado por un ingeniero civil o arquitecto sobre la estabilidad de tarima, y carpas. _x000a__x000a_Protocolo de Manejo de Residuos: Plan para la recolección y disposición final de desechos. _x000a__x000a_Certificación de Sayco y Acinpro: Comprobante de pago o paz y salvo por derechos de autor si hay ejecución pública de música. _x000a__x000a_NOTA: Adherido a lo anterior se deberá presentar toda la documentación requerida para eventos de mediana complejidad conforme a lo estipulado en el Decreto 642 de 2025, Acuerdo Distrital 399 de 2009, la Ley 1493 de 2011 y/o en el Decreto 1085 de 2015 sustituido por el Decreto Nacional 1276 de 2020 y/o las normas que los modifiquen, sustituyan o deroguen. _x000a__x000a_4. Distribución de Personal _x000a__x000a_Diseño de documentación técnica y/o jurídica requerida para el plan de contingencia: 1 profesional en el núcleo básico del conocimiento en Arquitectura o Ingeniería Civil con mínimo 5 años de experiencia en temas relacionados con gestión del riesgo para eventos. _x000a__x000a_Logística: 1 jefe de logística bachiller académico con certificado en curso de logística con mínimo 2 años de experiencia y 30 logísticos bachilleres académicos debidamente certificados en cursos de logísticos. _x000a__x000a_Brigadistas: 5 brigadistas capacitados en control de incendios y primeros auxilios. _x000a__x000a_Un (1) responsable de salud: Profesional en el núcleo básico del conocimiento en Atención Prehospitalaria, Medicina, enfermería, con mínimo 3 años de experiencia. (Se encargará de la coordinación del punto MEC, ambulancia, brigadistas y demás temas de salud relacionados con el evento)"/>
    <x v="47"/>
    <m/>
    <x v="1"/>
    <x v="437"/>
  </r>
  <r>
    <n v="623"/>
    <x v="12"/>
    <x v="1"/>
    <x v="592"/>
    <x v="111"/>
    <s v="Alquiler de Planta Eléctrica de 120 KVA (transporte, parcial de corriente 10 metros, trifásica, tierra y neutro, operario), e insonorizada. (1 Jornada) incluye combustible"/>
    <x v="44"/>
    <m/>
    <x v="1"/>
    <x v="438"/>
  </r>
  <r>
    <n v="624"/>
    <x v="12"/>
    <x v="1"/>
    <x v="593"/>
    <x v="111"/>
    <s v="Alquiler de Planta Eléctrica de 50 KVA (transporte, parcial de corriente 10 metros, trifásica, tierra y neutro, operario), e insonorizada. (1 jornada) incluye combustible"/>
    <x v="48"/>
    <m/>
    <x v="1"/>
    <x v="439"/>
  </r>
  <r>
    <n v="625"/>
    <x v="12"/>
    <x v="1"/>
    <x v="594"/>
    <x v="111"/>
    <s v="Alquiler de Planta Eléctrica de 75 KVA (transporte, parcial de corriente 10 metros, trifásica, tierra y neutro, operario), e insonorizada. (1 Jornada) incluye combustible"/>
    <x v="44"/>
    <m/>
    <x v="1"/>
    <x v="440"/>
  </r>
  <r>
    <n v="626"/>
    <x v="12"/>
    <x v="1"/>
    <x v="595"/>
    <x v="98"/>
    <s v="El contratista deberá asegurar a cada uno de los beneficiarios participantes en las actividades a ejecutar. Para ello presentará las pólizas al supervisor / apoyo a la supervisión, para su aprobación, específicamente seguro de vida y seguro en viaje, además incluirá cualquier tipo de accidente, golpes, fracturas, entre otras."/>
    <x v="1"/>
    <m/>
    <x v="1"/>
    <x v="399"/>
  </r>
  <r>
    <n v="627"/>
    <x v="12"/>
    <x v="1"/>
    <x v="596"/>
    <x v="93"/>
    <s v="Presentación artistica K-Pop local (baile, vocal y manifestaciones afines). (Incluido Transporte, elementos para la presentación) con una presentación de mínimo 15 minutos"/>
    <x v="40"/>
    <m/>
    <x v="1"/>
    <x v="385"/>
  </r>
  <r>
    <n v="628"/>
    <x v="12"/>
    <x v="1"/>
    <x v="597"/>
    <x v="112"/>
    <s v="Agrupación Teatral o de Circo de carácter profesional de minimo 12 personas que maneje diferentes técnicas circenses con una puesta en escena en la que usen implementos como Zancos, Monociclos, Esferas, Clavas, Vestuario, Máscaras, Maquillaje, entre otros (entre 30 y 45 minutos)"/>
    <x v="49"/>
    <m/>
    <x v="1"/>
    <x v="441"/>
  </r>
  <r>
    <n v="629"/>
    <x v="12"/>
    <x v="1"/>
    <x v="598"/>
    <x v="93"/>
    <s v="Presentación artistica urbana local (danza urbana, freestyle, canto, teatro y manifestaciones afines). (Incluido Transporte, elementos para la presentación) con una presentación de mínimo 15 minutos"/>
    <x v="40"/>
    <m/>
    <x v="1"/>
    <x v="385"/>
  </r>
  <r>
    <n v="630"/>
    <x v="12"/>
    <x v="1"/>
    <x v="599"/>
    <x v="93"/>
    <s v="Grupo de Coro Navideño mínimo 5 personas, cánticos alusivos a la navidad. presentación por evento. con una presentación de mínimo 30 minutos"/>
    <x v="40"/>
    <m/>
    <x v="1"/>
    <x v="385"/>
  </r>
  <r>
    <n v="631"/>
    <x v="12"/>
    <x v="1"/>
    <x v="600"/>
    <x v="93"/>
    <s v="Presentación de productos audiovisuales relacionados con la actividad a realizar (Incluye transporte de los elementos para la proyección audiovisual)"/>
    <x v="40"/>
    <m/>
    <x v="1"/>
    <x v="385"/>
  </r>
  <r>
    <n v="632"/>
    <x v="12"/>
    <x v="1"/>
    <x v="601"/>
    <x v="93"/>
    <s v="Grupo de teatro navideño minimo de 3 personas, puesta en escena de obra alusiva a la navidad presentación por evento.con una presentación de mínimo 20 minutos"/>
    <x v="40"/>
    <m/>
    <x v="1"/>
    <x v="385"/>
  </r>
  <r>
    <n v="633"/>
    <x v="12"/>
    <x v="1"/>
    <x v="602"/>
    <x v="93"/>
    <s v="Presentación de mínimo 20 minutos de literatura y exposición de las obras "/>
    <x v="40"/>
    <m/>
    <x v="1"/>
    <x v="385"/>
  </r>
  <r>
    <n v="634"/>
    <x v="12"/>
    <x v="1"/>
    <x v="603"/>
    <x v="113"/>
    <s v="Paramédico_x000a_Auxiliar de Enfermería_x000a_Insumos"/>
    <x v="50"/>
    <m/>
    <x v="1"/>
    <x v="442"/>
  </r>
  <r>
    <n v="635"/>
    <x v="12"/>
    <x v="1"/>
    <x v="604"/>
    <x v="95"/>
    <s v="Un sólido: Un pastel de pollo o un pastel gloria, jugo o avena en caja, fruta (manzana, pera, durazno, banano, mandarina, o ciruela) y dulce de chocolate. Que cumpla con las normas de Bioseguridad - Empacado"/>
    <x v="1"/>
    <m/>
    <x v="1"/>
    <x v="443"/>
  </r>
  <r>
    <n v="636"/>
    <x v="12"/>
    <x v="1"/>
    <x v="605"/>
    <x v="95"/>
    <s v="Un sándwich de 300 grs de pollo o  atún, pan especial, queso, tomate, lechuga (empacado en papel vinipel), jugo o avena en caja de 200 ml, fruta de temporada y golosina. Todo empacado en bolsa de papel. Que cumpla con las normas de Bioseguridad - Empacado"/>
    <x v="1"/>
    <m/>
    <x v="1"/>
    <x v="444"/>
  </r>
  <r>
    <n v="637"/>
    <x v="12"/>
    <x v="1"/>
    <x v="606"/>
    <x v="93"/>
    <s v="Maquillador(a) local con certificado de trabajo en la localidad de mínimo 6 meses. Incluye kit de maquillaje "/>
    <x v="40"/>
    <m/>
    <x v="1"/>
    <x v="385"/>
  </r>
  <r>
    <n v="638"/>
    <x v="12"/>
    <x v="1"/>
    <x v="607"/>
    <x v="86"/>
    <s v="compra Sillas sin apoya brazos, Espaldar compacto y liso para mayor comodidad, Ideal para interiores y espacios al aire libre, Resiste hasta 120 Kg, Apilable, Con antideslizante para mayor estabilidad.  (alquiler, incluye disposición en el sitio del evento y transportes)"/>
    <x v="1"/>
    <m/>
    <x v="1"/>
    <x v="445"/>
  </r>
  <r>
    <n v="639"/>
    <x v="12"/>
    <x v="1"/>
    <x v="608"/>
    <x v="86"/>
    <s v="Alquiler de sillas plásticas con brazos para adultos (alquiler, incluye disposición en el sitio del evento y transportes)"/>
    <x v="1"/>
    <m/>
    <x v="1"/>
    <x v="446"/>
  </r>
  <r>
    <n v="640"/>
    <x v="12"/>
    <x v="1"/>
    <x v="609"/>
    <x v="86"/>
    <s v="Sonido line array 8000 px colgado del trus 25000 vatios se compone de: (2) consola de 40 canales digital, (1) rack de procesos para el frente y monitores digitales, (8) medios altos de 1780 vatios c/u de 136 db de presion sonora, (4) sub bajos de 2000 vatios c/u, (8) monitores de piso, (2) side fill a tres vias, (1) racks de amplificadores, (1) kit de microfonos de acuerdo a los requerimientos, (32) bases de microfonos, (1) central electrica para las conexiones del equipo, (1) unidad de cd profesional denom doble 1 usb "/>
    <x v="44"/>
    <m/>
    <x v="1"/>
    <x v="447"/>
  </r>
  <r>
    <n v="641"/>
    <x v="12"/>
    <x v="1"/>
    <x v="610"/>
    <x v="99"/>
    <s v="Alquiler de (1) Consola de 24 canales digital, (8) medios altos line array de 1700 wats c/u, (2) sub snake de 8 x 15 mts, (8) sub bajos de 2000 wats c/u, (4) monitores de piso, (2) side fill a 3 vias, (10) bases de micrófonos y 6 inhalambricos, (1) unidad de cd y con unidad de usb. 1 inge de sistemas que maneja el sonido"/>
    <x v="1"/>
    <m/>
    <x v="1"/>
    <x v="448"/>
  </r>
  <r>
    <n v="642"/>
    <x v="12"/>
    <x v="1"/>
    <x v="611"/>
    <x v="99"/>
    <s v="Alquiler de (1) Consola de 24 canales digital, (4) medios altos line array de 1700 wats c/u, (2) sub snake de 8 x 15 mts, (2) sub bajos de 2000 wats c/u, (4) monitores de piso, (2) side fill a 3 vias, (16) bases de microfonos, (1) unidad de cd y con unidad de  usb. 1 inge de sistemas que maneja el sonido"/>
    <x v="1"/>
    <m/>
    <x v="1"/>
    <x v="449"/>
  </r>
  <r>
    <n v="643"/>
    <x v="12"/>
    <x v="1"/>
    <x v="612"/>
    <x v="103"/>
    <s v="Alquiler tarima 3*3 movil con carpa estructural, escalera a la altura requerida (1,5 mts) y faldones, con Patas Telescópicas. Estructura certificada, debe tener extintor multiproposito 20 libras. Incluye transporte, montaje, operación y desmontaje"/>
    <x v="1"/>
    <m/>
    <x v="1"/>
    <x v="450"/>
  </r>
  <r>
    <n v="644"/>
    <x v="12"/>
    <x v="1"/>
    <x v="613"/>
    <x v="103"/>
    <s v="Alquiler Techo Estructura en Trus 12x12 mts, escalera a la altura requerida (1,5 mts) y faldones. Lona alta densidad, alto calibre con microfibras internas para mayor duración calibre 700 a 530 fibras, Tarima de 25 tablones, Scaffold para sistema PA de 9 mts de Alto y estructura certificada. debe tener extintor multiproposito 20 libras. Incluye transporte, montaje y desmontaje"/>
    <x v="1"/>
    <m/>
    <x v="1"/>
    <x v="451"/>
  </r>
  <r>
    <n v="645"/>
    <x v="12"/>
    <x v="1"/>
    <x v="614"/>
    <x v="103"/>
    <s v="Alquiler Tarima de 12 x 6 mts con carpa estructural, escalera a la altura requerida (1,5 mts) y faldones. Estructura certificada, debe tener extintor multiproposito 20 libras. Incluye transporte, montaje y desmontaje"/>
    <x v="1"/>
    <m/>
    <x v="1"/>
    <x v="452"/>
  </r>
  <r>
    <n v="646"/>
    <x v="12"/>
    <x v="1"/>
    <x v="615"/>
    <x v="103"/>
    <s v="Alquiler Tarima de 4 x 4 mts con carpa estructural, escalera a la altura requerida (1,5 mts) y faldones. Estructura certificada, debe tener extintor multiproposito 20 libras. Incluye transporte, montaje y desmontaje"/>
    <x v="1"/>
    <m/>
    <x v="1"/>
    <x v="453"/>
  </r>
  <r>
    <n v="647"/>
    <x v="12"/>
    <x v="1"/>
    <x v="616"/>
    <x v="103"/>
    <s v="Alquiler Tarima de 8x8 mts con carpa estructural, escalera a la altura requerida (1 mts) y faldones, estructura certificada_x000a_incluyendo transporte ida y regreso, junto con montaje y desmontaje, con operador"/>
    <x v="1"/>
    <m/>
    <x v="1"/>
    <x v="454"/>
  </r>
  <r>
    <n v="648"/>
    <x v="12"/>
    <x v="1"/>
    <x v="617"/>
    <x v="109"/>
    <s v="Alquiler de TV 32&quot; con base con puerto HDMI para conexion de consola de Video Juegos, DVD, y PC, Incluye cables de poder, cable HDMI, Smart TV,  extensión de 5 metros,  control remoto, transporte, montaje y desmontaje."/>
    <x v="43"/>
    <m/>
    <x v="1"/>
    <x v="455"/>
  </r>
  <r>
    <n v="649"/>
    <x v="12"/>
    <x v="1"/>
    <x v="618"/>
    <x v="114"/>
    <s v="Alquiler trajes para danza y teatro con accesorios incluidos para una jornada.  Tallas varias adultos y niños (Alquiler por traje x Día)"/>
    <x v="1"/>
    <m/>
    <x v="1"/>
    <x v="456"/>
  </r>
  <r>
    <n v="650"/>
    <x v="12"/>
    <x v="0"/>
    <x v="619"/>
    <x v="53"/>
    <s v="Trofeo elaborado en lámina de acrílico 100% original color cristal calibre 10 mm de medida 15x15cm cuerpo y base de medida 17cm x 6cm biselada en los lados, grabada en cuerpo con impresión digital full color. Diseño suministrado por la entidad"/>
    <x v="1"/>
    <m/>
    <x v="1"/>
    <x v="457"/>
  </r>
  <r>
    <n v="651"/>
    <x v="12"/>
    <x v="0"/>
    <x v="620"/>
    <x v="51"/>
    <s v="Trofeo de 40 cm de Altura, base en madera, Copa Biselada en Acero Inoxidable (Plateada ó Dorada) y Placas Fotograbadas Diseño suministrado por la entidad(Diferenciados por campeón - subcampeón -_x000a_tercero)"/>
    <x v="1"/>
    <m/>
    <x v="1"/>
    <x v="257"/>
  </r>
  <r>
    <n v="652"/>
    <x v="12"/>
    <x v="0"/>
    <x v="621"/>
    <x v="115"/>
    <s v="Alquiler de Vallas Tipo Concierto con las siguientes dimensiones: Largo: 2,00mts  Ancho: 1,40 mts Diámetro de Tubo: 11/4 pulgadas.  Fabricadas en tubo de alta resistencia. Patas de 40 cm. por 20 cm. para perfecto sostenimiento. Por unidad. Incluye transporte ida y regreso e instalación "/>
    <x v="44"/>
    <m/>
    <x v="1"/>
    <x v="458"/>
  </r>
  <r>
    <n v="653"/>
    <x v="12"/>
    <x v="0"/>
    <x v="622"/>
    <x v="116"/>
    <s v="Realización de Entrevistas y construcción de contenido periodístico, para elaboración y edición de un video de 10 minutos, calidad full HD, resolución: 1920x1080, masterización de sonido 5.1 pcm por minuto, entregado en DVD HD 1080p authoring NOTA: I) Deberá entregar el Original y 2 copias de cada video como soporte. II) Debe estar sujetos a las políticas de comunicación de la Secretaría Distrital de Gobierno y aprobado por  la oficina de prensa."/>
    <x v="1"/>
    <m/>
    <x v="1"/>
    <x v="459"/>
  </r>
  <r>
    <n v="655"/>
    <x v="14"/>
    <x v="0"/>
    <x v="623"/>
    <x v="117"/>
    <s v="Bisturí metalico resistente."/>
    <x v="1"/>
    <m/>
    <x v="1"/>
    <x v="460"/>
  </r>
  <r>
    <n v="656"/>
    <x v="14"/>
    <x v="0"/>
    <x v="624"/>
    <x v="0"/>
    <s v="Cartilla pequeña: Impresión de una cartilla de 12 páginas, tamaño ½ carta, carátula en propalcote 240gr, interior en propalcote 125, tintas 4x4 policromía, con información determinante sobre las capacitaciones el costo Incluye diseño y diagramación con logos institucionales"/>
    <x v="0"/>
    <n v="2786"/>
    <x v="0"/>
    <x v="461"/>
  </r>
  <r>
    <n v="657"/>
    <x v="14"/>
    <x v="0"/>
    <x v="625"/>
    <x v="117"/>
    <s v="Pliego de cartulina 70 x 100 cm de colores"/>
    <x v="25"/>
    <m/>
    <x v="1"/>
    <x v="462"/>
  </r>
  <r>
    <n v="658"/>
    <x v="14"/>
    <x v="0"/>
    <x v="626"/>
    <x v="0"/>
    <s v="certificado del diplomado: tamaño carta, mide 28cm x 21,5 cm en papel propalcote a cuatro tintas. El certificado debe ser validado y aprobado por el ejecutor, comité técnico, supervisor y/o apoyo a la supervisión y el área de prensa de la Alcaldía Local de Rafael Uribe Uribe mediante código de aprobación de gobierno y deberá ser firmado por el ejecutor y el Alcalde local; el ejecutor debe realizar el ingreso correspondiente al área de almacén del fondo de desarrollo local de Rafael Uribe Uribe."/>
    <x v="0"/>
    <n v="2786"/>
    <x v="0"/>
    <x v="463"/>
  </r>
  <r>
    <n v="659"/>
    <x v="14"/>
    <x v="0"/>
    <x v="627"/>
    <x v="117"/>
    <s v="Cinta Ancha 2&quot; Transparente "/>
    <x v="9"/>
    <m/>
    <x v="1"/>
    <x v="464"/>
  </r>
  <r>
    <n v="660"/>
    <x v="14"/>
    <x v="0"/>
    <x v="628"/>
    <x v="0"/>
    <s v="Diseño e Impresión de libretas: Tamaño: 14 cm x 21.5 cm cerrado Páginas: 100 cosidas– impresión 1 tintas Papel ecológico. Carátula en cartón colacionadoreciclado de 90g. Impresión 4x4 tintas  . Debe incluir la imagen institucional ALRUU  y tres separadores en cartulina reciclada. (el diseño debe ser entregado por el contratista y debe ser aprobado por el área de prensa de la alcaldía local de RUU)"/>
    <x v="0"/>
    <n v="2786"/>
    <x v="0"/>
    <x v="465"/>
  </r>
  <r>
    <n v="661"/>
    <x v="14"/>
    <x v="0"/>
    <x v="629"/>
    <x v="0"/>
    <s v="Esfero Ecológico de forma cilíndrica de cartón rígido, tinta negra, tipografía a 1 tinta contramarcado con los logos institucionales y logo del proyecto, previamente aprobado por prensa."/>
    <x v="0"/>
    <n v="2786"/>
    <x v="0"/>
    <x v="466"/>
  </r>
  <r>
    <n v="662"/>
    <x v="14"/>
    <x v="0"/>
    <x v="630"/>
    <x v="117"/>
    <s v="Fichas bibliográficas colores surtidos paquete x 100 und"/>
    <x v="2"/>
    <m/>
    <x v="1"/>
    <x v="467"/>
  </r>
  <r>
    <n v="663"/>
    <x v="14"/>
    <x v="0"/>
    <x v="631"/>
    <x v="117"/>
    <s v="Caja de marcadores borrables punta gruesa - Colores Surtidos"/>
    <x v="51"/>
    <m/>
    <x v="1"/>
    <x v="468"/>
  </r>
  <r>
    <n v="664"/>
    <x v="14"/>
    <x v="0"/>
    <x v="632"/>
    <x v="117"/>
    <s v="Caja de marcadores punta gruesa - Colores Surtidos"/>
    <x v="51"/>
    <m/>
    <x v="1"/>
    <x v="469"/>
  </r>
  <r>
    <n v="665"/>
    <x v="14"/>
    <x v="0"/>
    <x v="633"/>
    <x v="117"/>
    <s v="Dimensiones Internas: 50 cm x 70 cm (Medio pliego estándar)._x000a__x000a_Material del Marco: Madera natural (pino, cedro o maderas prensadas tipo MDF de alta densidad) con un ancho de moldura sugerido de 2.5 cm a 4 cm para garantizar estabilidad estructural._x000a__x000a_Acabado: Liso, con recubrimiento en laca catalizada o pintura acrílica (colores sugeridos: negro mate, madera natural o blanco, según el manual de imagen del evento)._x000a__x000a_Protección Frontal: Vidrio transparente de 2 mm o Acrílico (Poliestireno) cristal de 1.5 mm. Nota: Para eventos masivos itinerantes, se recomienda el acrílico por ser irrompible y más liviano._x000a__x000a_Soporte Posterior: Lámina de madera prensada (MDF) de 3 mm que sirve como respaldo para presionar la fotografía contra el vidrio._x000a__x000a_Sistema de Cierre: Flexipuntos o puntillas de seguridad que permiten el cambio de la pieza gráfica si es necesario._x000a__x000a_Herrajes: Incluye armellas o ganchos tipo &quot;caimán&quot; para colgado tanto en posición horizontal como vertical."/>
    <x v="1"/>
    <m/>
    <x v="1"/>
    <x v="47"/>
  </r>
  <r>
    <n v="666"/>
    <x v="14"/>
    <x v="0"/>
    <x v="634"/>
    <x v="117"/>
    <s v="Rollo papel kratf 60 gramos, 230 METROS"/>
    <x v="1"/>
    <m/>
    <x v="1"/>
    <x v="470"/>
  </r>
  <r>
    <n v="667"/>
    <x v="14"/>
    <x v="0"/>
    <x v="635"/>
    <x v="117"/>
    <s v="Pincel Grueso en punta 12 mm, mango en madera barnizado 10&quot; de largo, refuerzo metálico, cerda semidura."/>
    <x v="1"/>
    <m/>
    <x v="1"/>
    <x v="471"/>
  </r>
  <r>
    <n v="668"/>
    <x v="14"/>
    <x v="0"/>
    <x v="636"/>
    <x v="117"/>
    <s v="Plumones colores surtidos, caja por 12 unidades"/>
    <x v="10"/>
    <m/>
    <x v="1"/>
    <x v="472"/>
  </r>
  <r>
    <n v="669"/>
    <x v="14"/>
    <x v="0"/>
    <x v="637"/>
    <x v="117"/>
    <s v="Post-it paquete de colores - taco"/>
    <x v="2"/>
    <m/>
    <x v="1"/>
    <x v="473"/>
  </r>
  <r>
    <n v="670"/>
    <x v="14"/>
    <x v="0"/>
    <x v="638"/>
    <x v="117"/>
    <s v="Tablas de Soporte de colores (Porta documentos tamaño Oficio) Tabla en plástico, Gancho metálico"/>
    <x v="1"/>
    <m/>
    <x v="1"/>
    <x v="474"/>
  </r>
  <r>
    <n v="671"/>
    <x v="14"/>
    <x v="0"/>
    <x v="386"/>
    <x v="117"/>
    <s v="Set de temperas x 6 unidades (colores variados) c/Tarro de 20ml. Mezclador y Pincel pequeño incluidos."/>
    <x v="25"/>
    <m/>
    <x v="1"/>
    <x v="475"/>
  </r>
  <r>
    <n v="672"/>
    <x v="14"/>
    <x v="0"/>
    <x v="639"/>
    <x v="117"/>
    <s v="Tijeras Punta Roma"/>
    <x v="1"/>
    <m/>
    <x v="1"/>
    <x v="476"/>
  </r>
  <r>
    <n v="673"/>
    <x v="14"/>
    <x v="0"/>
    <x v="640"/>
    <x v="117"/>
    <s v="Vinilos colores básicos (amarillo, azul y rojo) galón"/>
    <x v="20"/>
    <m/>
    <x v="1"/>
    <x v="477"/>
  </r>
  <r>
    <n v="674"/>
    <x v="14"/>
    <x v="0"/>
    <x v="641"/>
    <x v="117"/>
    <s v="Vinilos colores básicos (amarillo, azul y rojo) frasco de 100 ml"/>
    <x v="52"/>
    <m/>
    <x v="1"/>
    <x v="478"/>
  </r>
  <r>
    <n v="675"/>
    <x v="15"/>
    <x v="0"/>
    <x v="642"/>
    <x v="0"/>
    <s v="Material y Composición: Tejido de punto en hilo acrílico 100% (tipo lana industrial) de alta suavidad o mezcla 70% acrílico / 30% algodón. Este material es ideal para Bogotá porque es térmico, liviano y no genera picazón en la piel._x000a_Dimensiones Estándar: * Largo: 150 cm a 180 cm (permitiendo doble vuelta o nudos decorativos)._x000a_Técnica de Tejido: Tejido de punto liso o acanalado (rib) para mayor elasticidad y confort. Debe contar con remates de seguridad en los extremos para evitar que el tejido se deshaga._x000a_Acabado de Extremos: Terminación en flecos del mismo material (longitud de 5 a 8 cm) o dobladillo invisible._x000a_Personalización (Branding): El logo o nombre del festival se integra directamente en el tejido (Jacquard)_x000a_Propiedades: Alta solidez del color al lavado y al roce, material hipoalergénico y de secado rápido."/>
    <x v="0"/>
    <m/>
    <x v="1"/>
    <x v="479"/>
  </r>
  <r>
    <n v="676"/>
    <x v="15"/>
    <x v="0"/>
    <x v="643"/>
    <x v="0"/>
    <s v="Entrada a centro recreacional y de reuniones ubicado en algun municipio del departamento de Cundinamarcar por 1 día, qué cuente con la capacidad de recibir 440 personas, infraestructura en zonas húmedas, piscinas, zonas verdes, zona de alimentación, canchas para juegos y un auditorio con sonido. Qué contemple el disfrute de los espacios recreativos, lúdicos y de capacitación requeridos en el anexo técnico. "/>
    <x v="0"/>
    <n v="2786"/>
    <x v="0"/>
    <x v="480"/>
  </r>
  <r>
    <n v="677"/>
    <x v="15"/>
    <x v="0"/>
    <x v="644"/>
    <x v="0"/>
    <s v="01 Paleta de maquillaje artístico: Mínimo 12 colores (incluyendo blanco y negro de mayor gramaje), base agua, hipoalergénicos y con registro INVIMA._x000a__x000a_01 Set de pinceles sintéticos: Compuesto por 05 unidades de diferentes calibres (02 redondos finos para detalle, 02 planos para relleno y 01 de lengua de gato)._x000a__x000a_04 Esponjas de alta densidad: De poliuretano, circulares o de gota, para aplicaciones de base y degradados._x000a__x000a_02 Frascos de escarcha cosmética: De 15 gr cada uno, en gel o polvo fino (colores plata y oro), grado cosmético para seguridad ocular._x000a__x000a_01 Atomizador pequeño: Para activar el maquillaje base agua de forma higiénica._x000a__x000a_02 Paquetes de pañitos húmedos: De 80 unidades cada uno, libres de alcohol, para limpieza de piel y herramientas._x000a__x000a_01 Espejo de mano: Marco plástico de alta resistencia para visualización del usuario."/>
    <x v="0"/>
    <m/>
    <x v="1"/>
    <x v="481"/>
  </r>
  <r>
    <n v="678"/>
    <x v="16"/>
    <x v="1"/>
    <x v="645"/>
    <x v="118"/>
    <s v="Valoración Inicial Equinoterapia dirigida a las personas en condición de discapacidad ,las cuales se encargan de evaluar el estado inicial de cada usuario."/>
    <x v="53"/>
    <m/>
    <x v="1"/>
    <x v="228"/>
  </r>
  <r>
    <n v="679"/>
    <x v="16"/>
    <x v="1"/>
    <x v="645"/>
    <x v="118"/>
    <s v="Cada sesión tendrá duración de 40 minutos dentro del picadero y se realizarán diferentes actividades complementarias para trabajar el área física, cognitiva, comportamental y social. "/>
    <x v="53"/>
    <m/>
    <x v="1"/>
    <x v="58"/>
  </r>
  <r>
    <n v="680"/>
    <x v="16"/>
    <x v="1"/>
    <x v="645"/>
    <x v="118"/>
    <s v="Valoración final Equinoterapia dirigida a las personas en condición de discapacidad , la cual se encarga de evaluar el estado final  de cada usuario"/>
    <x v="53"/>
    <m/>
    <x v="1"/>
    <x v="228"/>
  </r>
  <r>
    <n v="681"/>
    <x v="16"/>
    <x v="1"/>
    <x v="646"/>
    <x v="118"/>
    <s v="Cada sesión tendrá duración de 40 minutos dentro del picadero y se realizarán diferentes actividades complementarias para trabajar el área física, cognitiva, comportamental y social. "/>
    <x v="53"/>
    <m/>
    <x v="1"/>
    <x v="58"/>
  </r>
  <r>
    <n v="682"/>
    <x v="17"/>
    <x v="1"/>
    <x v="647"/>
    <x v="0"/>
    <s v="Bachiller Académico - Experiencia de seis meses certificada en la asistencia de proyectos habitante de la localidad. Tiempo Completo"/>
    <x v="17"/>
    <n v="2786"/>
    <x v="0"/>
    <x v="482"/>
  </r>
  <r>
    <n v="683"/>
    <x v="17"/>
    <x v="1"/>
    <x v="648"/>
    <x v="0"/>
    <s v="Apoyos logísticos: Personal mayor de edad habitante de la localidad con experiencia certificada en al menos un (1) año realizando apoyo a la ejecución de eventos culturales, debidamente identificados. "/>
    <x v="54"/>
    <n v="2786"/>
    <x v="0"/>
    <x v="483"/>
  </r>
  <r>
    <n v="684"/>
    <x v="17"/>
    <x v="1"/>
    <x v="649"/>
    <x v="113"/>
    <s v="Un (1) articulador bachiller academico con mínimo seis (6) meses de experiencia de trabajo certificada con comunidad en la localidad Rafael Uribe Uribe."/>
    <x v="17"/>
    <m/>
    <x v="1"/>
    <x v="484"/>
  </r>
  <r>
    <n v="685"/>
    <x v="17"/>
    <x v="1"/>
    <x v="650"/>
    <x v="113"/>
    <s v="Bachiller_x000a_Con experiencia mínima de cinco (5) meses."/>
    <x v="17"/>
    <m/>
    <x v="1"/>
    <x v="355"/>
  </r>
  <r>
    <n v="686"/>
    <x v="17"/>
    <x v="1"/>
    <x v="651"/>
    <x v="119"/>
    <s v="Auxiliar de enfermería, con kit de primeros auxilios. Jornada 6 horas"/>
    <x v="18"/>
    <m/>
    <x v="1"/>
    <x v="37"/>
  </r>
  <r>
    <n v="687"/>
    <x v="17"/>
    <x v="1"/>
    <x v="652"/>
    <x v="113"/>
    <s v="Un (1) Profesional, con posgrado_x000a_Con experiencia mínima de dos (2) años en Coordinación de proyectos y experiencia profesional de 4 años_x000a_"/>
    <x v="17"/>
    <n v="2786"/>
    <x v="0"/>
    <x v="485"/>
  </r>
  <r>
    <n v="688"/>
    <x v="17"/>
    <x v="1"/>
    <x v="653"/>
    <x v="113"/>
    <s v="Un Profesional en administración pública y/o administración de empresas, y/o en el área de la ciencia económica, Con especialización en gerencia de proyectos. Con 48 meses de experiencia específica certificada en las actividades de dirección y/o coordinación, y/o ejecución de formación cultural, y/o formación artística y/o ejecución de eventos culturales."/>
    <x v="17"/>
    <n v="2786"/>
    <x v="1"/>
    <x v="485"/>
  </r>
  <r>
    <n v="689"/>
    <x v="17"/>
    <x v="1"/>
    <x v="654"/>
    <x v="113"/>
    <s v="Un Profesional en administración pública y/o administración de empresas, y/o en el área de la ciencia económica, y/o psicología, y/o trabajo social, y/o licenciatura. Con especialización en promoción psicosocial para la salud, y/o lúdica educativa, y/o especialista en desarrollo humano, y/o Gobierno, Gerencia y Asuntos Públicos y/o gerencia de proyectos, y/o formulación de proyectos. Con experiencia general mínima de 4 años y 2 años  de experiencia específica certificada en programas de prevención de consumo de sustancias psicoactivas - SPA y/o salud mental y/o promoción de salud sexual y reproductiva y/o acciones complementarias para cuidadores y cuidadoras. "/>
    <x v="17"/>
    <n v="2786"/>
    <x v="1"/>
    <x v="485"/>
  </r>
  <r>
    <n v="690"/>
    <x v="17"/>
    <x v="1"/>
    <x v="655"/>
    <x v="112"/>
    <s v="Presentación de funcion de narración oral ó cuentería para niños, jovenes y/o adultos. 1 Hora"/>
    <x v="41"/>
    <m/>
    <x v="1"/>
    <x v="486"/>
  </r>
  <r>
    <n v="691"/>
    <x v="17"/>
    <x v="1"/>
    <x v="656"/>
    <x v="113"/>
    <s v="Diseñador gráfico o publicista, con una dedicación del 50% (media jornada), quien se encargará del diseño de piezas gráficas necesarias para los eventos "/>
    <x v="17"/>
    <m/>
    <x v="1"/>
    <x v="487"/>
  </r>
  <r>
    <n v="692"/>
    <x v="17"/>
    <x v="1"/>
    <x v="657"/>
    <x v="0"/>
    <s v="Formador componente de capacitación en Formación . Ciudadano mayor de edad residente de la localidad Rafael Uribe Uribe, que aporte certificado de residencia permanente, hoja de vida, certificado de medidas correctivas"/>
    <x v="54"/>
    <n v="2786"/>
    <x v="0"/>
    <x v="488"/>
  </r>
  <r>
    <n v="693"/>
    <x v="17"/>
    <x v="1"/>
    <x v="658"/>
    <x v="113"/>
    <s v="Seis gestores uno por cada pueblo indigena, bachiller con experiencia laboral de seis (6) meses (Con pertenencia étnica indigena)"/>
    <x v="17"/>
    <m/>
    <x v="1"/>
    <x v="489"/>
  </r>
  <r>
    <n v="694"/>
    <x v="17"/>
    <x v="1"/>
    <x v="659"/>
    <x v="98"/>
    <s v="Historiador: Lider o lideresa comunitaria con minímo 5 años de trayectoria local con conocimiento en la historia y patrimonio de la localidad de Rafael Uribe Uribe certificada "/>
    <x v="18"/>
    <m/>
    <x v="1"/>
    <x v="490"/>
  </r>
  <r>
    <n v="695"/>
    <x v="17"/>
    <x v="1"/>
    <x v="660"/>
    <x v="98"/>
    <s v="1 Interprete de señas (Certificado de experiencia en eventos con población en condición de discapacidad auditiva, mínimo un (1) año, para lo cual el ejecutor certificará su idoneidad bajo la Norma Internacional - ICONTEC para traductores (ISO NTC 18841).1 hora. (por norma de salud ocupacional un intérprete en periodos de más de una hora, debe ser relevado cada 20-30 minutos durante el servicio)."/>
    <x v="37"/>
    <m/>
    <x v="1"/>
    <x v="3"/>
  </r>
  <r>
    <n v="696"/>
    <x v="17"/>
    <x v="1"/>
    <x v="660"/>
    <x v="98"/>
    <s v="2 Interpretes de señas (Certificado de experiencia en eventos con población en condición de discapacidad auditiva, mínimo un (1) año, para lo cual el ejecutor certificará su idoneidad. Jornada de seis (6) horas. (por norma de salud ocupacional un intérprete en periodos de más de una hora, debe ser relevado cada 20-30 minutos durante el servicio.)"/>
    <x v="42"/>
    <m/>
    <x v="1"/>
    <x v="491"/>
  </r>
  <r>
    <n v="697"/>
    <x v="17"/>
    <x v="1"/>
    <x v="661"/>
    <x v="0"/>
    <s v="Maestro de ceremonias/ presentador(a)/ moderador(a) con un experiencia en la presentación de eventos culturales. Preferiblemente que sea residente de la localidad de Rafael Uribe Uribe"/>
    <x v="18"/>
    <n v="2786"/>
    <x v="0"/>
    <x v="492"/>
  </r>
  <r>
    <n v="698"/>
    <x v="17"/>
    <x v="1"/>
    <x v="662"/>
    <x v="0"/>
    <s v="MESEROS: Personal mayor de edad habitante de la localidad con experiencia certificada en al menos un (1) como mesero debidamente identificados. "/>
    <x v="54"/>
    <n v="2786"/>
    <x v="0"/>
    <x v="483"/>
  </r>
  <r>
    <n v="699"/>
    <x v="17"/>
    <x v="1"/>
    <x v="663"/>
    <x v="0"/>
    <s v="Sabedores ancestrales con experticia y reconocimiento desde la visión de salud mental de los pueblos negros – afrocolombianos 1 profesional Psicologa y con conocimiento ancestral de la población afro y/o indigena."/>
    <x v="18"/>
    <n v="2786"/>
    <x v="0"/>
    <x v="493"/>
  </r>
  <r>
    <n v="700"/>
    <x v="17"/>
    <x v="1"/>
    <x v="664"/>
    <x v="113"/>
    <s v="Estudiantes universitarios o estudiantes bachilleres mayores de edad, con experiencia en trabajo logístico de mas de 24 meses, durante una (1) jornada de máximo ocho (8) horas"/>
    <x v="44"/>
    <m/>
    <x v="1"/>
    <x v="494"/>
  </r>
  <r>
    <n v="701"/>
    <x v="17"/>
    <x v="1"/>
    <x v="665"/>
    <x v="98"/>
    <s v="Presentador(a) o maestro(a) de ceremonia con experiencia en presentación y manejo de eventos culturales populares. Jornada por 5-8 horas_x000a_Título en formación técnica o tecnológica o acreditación y aprobación del 50% o más de un plan de estudios de una carrera profesional._x000a_24 meses de experiencia laboral en presentación y experiencia en por lo menos tres (3) eventos de carácter masivo para entidades públicas y/o proyectos sociales_x000a_Con certificado de capacitación en temas relacionados con uso de lenguaje incluyente"/>
    <x v="18"/>
    <m/>
    <x v="1"/>
    <x v="495"/>
  </r>
  <r>
    <n v="702"/>
    <x v="17"/>
    <x v="1"/>
    <x v="666"/>
    <x v="0"/>
    <s v="Profesional con matricula profesional. Preferiblemente residente de la localidad _x000a_Experiencia  general de 3 años a partir de la expedicion de la tarjeta profesional y experiancia especifica de 2 años en Experiencia relacionada."/>
    <x v="17"/>
    <n v="2786"/>
    <x v="0"/>
    <x v="496"/>
  </r>
  <r>
    <n v="703"/>
    <x v="17"/>
    <x v="1"/>
    <x v="667"/>
    <x v="113"/>
    <s v="Un (1) Profesional, con especialización_x000a_Con experiencia mínima de un (1) años_x000a_"/>
    <x v="17"/>
    <m/>
    <x v="1"/>
    <x v="497"/>
  </r>
  <r>
    <n v="704"/>
    <x v="17"/>
    <x v="1"/>
    <x v="668"/>
    <x v="113"/>
    <s v="Profesional , con doce (12) meses de experiencia profesional "/>
    <x v="17"/>
    <m/>
    <x v="1"/>
    <x v="498"/>
  </r>
  <r>
    <n v="705"/>
    <x v="17"/>
    <x v="1"/>
    <x v="669"/>
    <x v="113"/>
    <s v="Profesional , con venticuatro (24) meses de experiencia profesional debidamente certificada en proyectos relacionados"/>
    <x v="17"/>
    <m/>
    <x v="1"/>
    <x v="499"/>
  </r>
  <r>
    <n v="706"/>
    <x v="17"/>
    <x v="1"/>
    <x v="670"/>
    <x v="113"/>
    <s v="Relator: Persona encargada de llevar la relatoria de las actividades realizadas en la actividad, con experiencia certificado de trabajo con pueblos indigenas de minímo seis (6) meses en la localidad de Rafael Uribe Uribe certificada por organizaciones sociales de la localidad"/>
    <x v="55"/>
    <m/>
    <x v="1"/>
    <x v="59"/>
  </r>
  <r>
    <n v="707"/>
    <x v="17"/>
    <x v="1"/>
    <x v="671"/>
    <x v="0"/>
    <s v="Sabedora: Bachiller y/o empírica con mínimo un año de experiencia en desarrollo de rondas y armonizaciones ancestrales– certificación debe ser dada por la consultiva local"/>
    <x v="53"/>
    <n v="2795"/>
    <x v="2"/>
    <x v="3"/>
  </r>
  <r>
    <n v="708"/>
    <x v="17"/>
    <x v="1"/>
    <x v="672"/>
    <x v="113"/>
    <s v="Sabedor tradicional"/>
    <x v="17"/>
    <m/>
    <x v="1"/>
    <x v="307"/>
  </r>
  <r>
    <n v="709"/>
    <x v="17"/>
    <x v="1"/>
    <x v="673"/>
    <x v="113"/>
    <s v="Seis sabedores(as) ancestrales con experticia y reconocimiento desde la visión de salud mental de los pueblos indigenas"/>
    <x v="17"/>
    <m/>
    <x v="1"/>
    <x v="500"/>
  </r>
  <r>
    <n v="710"/>
    <x v="17"/>
    <x v="1"/>
    <x v="674"/>
    <x v="113"/>
    <s v="Profesional en ciencias del deporte o educación física o administración deportiva (según el SNIES), con experiencia profesional mínima de tres (3) años debidamente certificada"/>
    <x v="40"/>
    <m/>
    <x v="1"/>
    <x v="501"/>
  </r>
  <r>
    <n v="711"/>
    <x v="17"/>
    <x v="1"/>
    <x v="675"/>
    <x v="113"/>
    <s v="Tallerista experto en ilustración y/o caligrafia y/o diseño grafico de ilustraciones koreanas. "/>
    <x v="40"/>
    <m/>
    <x v="1"/>
    <x v="502"/>
  </r>
  <r>
    <n v="712"/>
    <x v="17"/>
    <x v="1"/>
    <x v="676"/>
    <x v="113"/>
    <s v="Profesional en psicologia y/o trabajo social (según el SNIES) con experiencia de minìno 2 años en temas relacionados con salud mental y/o prevención en consumo de SPA y/o enfoque diferencial y de género (mujeres, LGBTI,) y/o educación en salud sexual y reproductiva y/o acciones complementarios para cuidadores, cuidadoreas y personas con discapacidad."/>
    <x v="40"/>
    <m/>
    <x v="1"/>
    <x v="501"/>
  </r>
  <r>
    <n v="713"/>
    <x v="17"/>
    <x v="1"/>
    <x v="677"/>
    <x v="113"/>
    <s v="Tallerista experto en cultura urbana (rap, hip hop, grafiti, breackdance, danza urbana y similares)"/>
    <x v="40"/>
    <m/>
    <x v="1"/>
    <x v="502"/>
  </r>
  <r>
    <n v="714"/>
    <x v="17"/>
    <x v="1"/>
    <x v="678"/>
    <x v="113"/>
    <s v="Un (1) Técnico y/o Tecnólogo._x000a_Con experiencia laboral mínima de doce (12) meses y en por lo menos un proyecto en actividades técnico-administrativas y/o otras actividades relacionadas con los componentes técnicos y/o administrativos del proyecto."/>
    <x v="17"/>
    <m/>
    <x v="1"/>
    <x v="503"/>
  </r>
  <r>
    <n v="715"/>
    <x v="18"/>
    <x v="0"/>
    <x v="679"/>
    <x v="120"/>
    <s v="Resolución:  4K UHD (3840 x 2160 píxeles) – 8 Mpx_x000a_Cuadros por segundo (FPS): 30 FPS_x000a_Operación: Exterior (IP67)_x000a_Tipo de escaneo: Progresivo_x000a_Iluminación infrarroja: Alcance mínimo de 50 metros_x000a_Sensibilidad: Día: 0.2 lux / Noche: 0.01 lux_x000a_WDR:  120 dB_x000a_Lente: Ángulo de visión horizontal entre 35° y 90°_x000a_Sensor: CMOS de 1/2.7 pulgadas_x000a_Estabilización de imagen: Electrónica (EIS)._x000a_Compatibilidad: ONVIF Profile S_x000a_Tecnología:  HDCVI / AHD / IP_x000a_Normativas: CE, FCC, UL._x000a_Año de fabricación: 2023 o superior._x000a_Garantía: Dos (2) años desde la entrega_x000a_Versión Mínima Requerida: _x000a__x000a_• Ser modelos correspondientes al año 2025 o versiones actuales disponibles en el mercado._x000a_• En caso de no ser modelos 2025, deben corresponder a versiones lanzadas en los últimos tres (3) años a partir de 2024 (años 2022, 2023 o 2024)._x000a_"/>
    <x v="56"/>
    <m/>
    <x v="1"/>
    <x v="504"/>
  </r>
  <r>
    <n v="716"/>
    <x v="18"/>
    <x v="0"/>
    <x v="680"/>
    <x v="120"/>
    <s v="Resolución:  Full HD 3840 x 2160 píxeles. _x000a_Tamaño de pantalla: Entre 32” y 43” (medida diagonal) _x000a_tecnología LED,_x000a_Formato panorámico 16:9._x000a_Tiempo de respuesta: 5 ms  _x000a_Conexiones:  HDMI, DisplayPort, VGA. _x000a_Consumo de potencia: Bajo, con tecnología LED. _x000a_Instalación: Compatible con montaje VESA  _x000a_Garantía Dos (2) años  _x000a_Versión Mínima Requerida:  _x000a_• Ser modelos correspondientes al año 2025 o versiones actuales disponibles en el mercado.  _x000a_• En caso de no ser modelos 2025, deben corresponder a versiones lanzadas en los últimos tres (3) años a partir de 2024 (años 2022, 2023 o 2024)._x000a_"/>
    <x v="1"/>
    <m/>
    <x v="1"/>
    <x v="505"/>
  </r>
  <r>
    <n v="717"/>
    <x v="18"/>
    <x v="0"/>
    <x v="681"/>
    <x v="120"/>
    <s v="Capacidad: Hasta 500 usuarios  _x000a_Configuración:  Mediante aplicación móvil  _x000a_Alertas: Envío de alertas SMS a mínimo 10 números de contacto.  _x000a_Entrada: Botón de pánico  _x000a_Salidas: Relevos para sirena 110V o 12V  _x000a_Altavoz con micrófono: Potencia mínima de 20-50 Watts, alcance efectivo de 50 metros. _x000a_Visualización: Indicador de calidad de señal GSM, LTE y/o 4G  _x000a_Batería: Respaldo de 12 VDC / 7 Ah  _x000a_Garantía: Dos (2) años desde la entrega _x000a_Año de fabricación: 2023 o superior. _x000a_Versión Mínima Requerida:  _x000a_• Ser modelos correspondientes al año 2025 o versiones actuales disponibles en el mercado.  _x000a_• En caso de no ser modelos 2025, deben corresponder a versiones lanzadas en los últimos tres (3) años a partir de 2024 (años 2022, 2023 o 2024)_x000a_"/>
    <x v="1"/>
    <m/>
    <x v="1"/>
    <x v="506"/>
  </r>
  <r>
    <n v="718"/>
    <x v="18"/>
    <x v="0"/>
    <x v="682"/>
    <x v="120"/>
    <s v="_x000a_Resolución de grabación: 4K UHD por cada puerto._x000a_Canales: min 8 _x000a_Compresión de video:  H.265+ _x000a_Operación cuádruplex: Visualización, almacenamiento, extracción y configuración simultáneas._x000a_Puertos:   RJ45 10/100/1000 Mbps. _x000a_Capacidad de almacenamiento:  1 TB mínimo (disco duro no incluido). ó Mínimo 1 mes a 4K UHD y 15 FPS._x000a_Protocolo de red: TCP/IP, HTTPS, DHCP. _x000a_Compatibilidad:  ONVIF  _x000a_Año de fabricación: 2023 o superior. _x000a_Garantía:  Dos (2) años desde la entrega _x000a_Versión Mínima Requerida:  _x000a_• Ser modelos correspondientes al año 2025 o versiones actuales _x000a_disponibles en el mercado.  _x000a_• En caso de no ser modelos 2025, deben corresponder a versiones lanzadas en los últimos tres (3) años a partir de 2024 (años 2022, 2023 o 2024).  _x000a__x000a_"/>
    <x v="57"/>
    <m/>
    <x v="1"/>
    <x v="507"/>
  </r>
  <r>
    <n v="719"/>
    <x v="18"/>
    <x v="0"/>
    <x v="683"/>
    <x v="0"/>
    <s v="Alarmas de pánico (Sirena inteligente, 1 Sirena de 128 Db 110 VAC, 20 metros de cable neopreno 2x20, 1 módulo inteligente, 1 Clavija, manual de instalación y configuración"/>
    <x v="1"/>
    <m/>
    <x v="1"/>
    <x v="508"/>
  </r>
  <r>
    <n v="720"/>
    <x v="18"/>
    <x v="0"/>
    <x v="684"/>
    <x v="121"/>
    <s v="compra: Amplificador equipado con reproductor de memoria USB/SD , bluetooth, radio fm. Voltaje  AC 110 V y tambien con 12 V ideal para eventos al en espacios cerrados y abiertos. Debe tener 2 entradas de microfono con volumen indepoendiente y una entrada auxiliar en RCA. Control remoto incluido._x000a__x000a_ 2 cornetas de 40W de audición pública con unidad incorporada, ideal para interior y exterior."/>
    <x v="1"/>
    <m/>
    <x v="1"/>
    <x v="509"/>
  </r>
  <r>
    <n v="721"/>
    <x v="18"/>
    <x v="0"/>
    <x v="685"/>
    <x v="122"/>
    <s v="COMPRA: Amplificador Señal Wifi Dual Band Repetidor 4ant 1200mbps"/>
    <x v="1"/>
    <m/>
    <x v="1"/>
    <x v="510"/>
  </r>
  <r>
    <n v="722"/>
    <x v="18"/>
    <x v="0"/>
    <x v="686"/>
    <x v="123"/>
    <s v="compra: Los audífonos de monitoreo ATH-M50x negros de Audio Technica están diseñados para su uso en mezclas y seguimientos críticos de estudio, así como para aplicaciones de monitoreo de DJs. Cuentan con drivers de neodimio de 45 mm con bobinas de voz de aluminio revestidas de cobre que proporcionan una respuesta de frecuencia extendida de 15 Hz a 28 kHz. Los aud&amp;iacutefonos tienen un diseño circumaural, alrededor del oído, que proporciona aislamiento del sonido en ambientes ruidosos._x000a__x000a_Los audífonos del ATH-M50x pueden girar 90 grados, lo que permite un monitoreo de un solo oído. Los aud&amp;iacutefonos tienen un sistema de cable desmontable de un solo lado, y se incluyen un cable en espiral de 3 metros, un cable recto de 3 metros y un cable recto de 1,2 metros. Cuando no se utiliza, el ATH-M50x se puede plegar y guardar en la bolsa de transporte incluida."/>
    <x v="1"/>
    <m/>
    <x v="1"/>
    <x v="511"/>
  </r>
  <r>
    <n v="723"/>
    <x v="18"/>
    <x v="0"/>
    <x v="687"/>
    <x v="94"/>
    <s v="COMPRA:  Sonido y Potencia_x000a_ Potencia de salida: 100 W RMS_x000a_ Transductores: 1 woofer de 5.25&quot; (133 mm) y 2 tweeters de 1.75&quot; (44 mm)_x000a_ Respuesta de frecuencia: 50 Hz – 20 kHz (-6 dB)_x000a_ Relación señal/ruido: &gt; 80 dB_x000a_ Conectividad_x000a_ Bluetooth: Versión 4.2; perfiles A2DP V1.3 y AVRCP V1.6_x000a_ Entradas:_x000a_ 1 x USB (reproducción de archivos .mp3, .wma, .wav)_x000a_ 1 x Auxiliar de 3.5 mm_x000a_ 1 x Entrada para micrófono (jack de 6.3 mm)_x000a_ 1 x Entrada para guitarra (jack de 6.3 mm)_x000a_ TWS (True Wireless Stereo): Sí, permite emparejar dos unidades para sonido_x000a_estéreo_x000a_ Micrófono Inalámbrico Incluido_x000a_ Frecuencia de respuesta: 65 Hz – 15 kHz_x000a_ Relación señal/ruido: &gt; 60 dB_x000a_ Rango de frecuencia UHF: 470 – 960 MHz (varía según la región)_x000a_ Potencia de transmisión: &lt; 10 mW_x000a_Duración de la batería: hasta 10 horas_x000a_ Alcance: hasta 10 metros_x000a_ Batería y Alimentación_x000a_ Tipo de batería: Polímero de ion de litio de 18 Wh (7.2V/2500mAh)_x000a_ Tiempo de reproducción: hasta 6 horas (varía según el volumen y contenido)_x000a_ Tiempo de carga: aproximadamente 3.5 horas_x000a_ Entrada de alimentación: 100 – 240 V ~ 50/60 Hz_x000a_ Diseño y Dimensiones_x000a_ Dimensiones (An x Al x Pr): 490 x 245 x 228 mm_x000a_ Peso: 6.1 kg_x000a_ Resistencia al agua: Certificación IPX4 (resistente a salpicaduras)_x000a_ Iluminación: Luces LED sincronizadas con la música_x000a_ Accesorios incluidos:_x000a_ Micrófono inalámbrico"/>
    <x v="1"/>
    <m/>
    <x v="1"/>
    <x v="512"/>
  </r>
  <r>
    <n v="724"/>
    <x v="18"/>
    <x v="0"/>
    <x v="688"/>
    <x v="124"/>
    <s v="Peso mínimo: 5 gramos_x000a_Carga Máxima: 40Kgs_x000a_Conexion electrica, Botones y Panel de Control a Prueba de Agua_x000a_Bandeja Superior de lata,_x000a_Precisión: 40Kg/5g_x000a_Celda de Carga de Alta Precisión. Protección Contra Sobrecarga_x000a_Peso Mínimo: 5 Gramos._x000a_Se debe entregar e instalar en el sitio designado por el FDLRUU_x000a_"/>
    <x v="1"/>
    <m/>
    <x v="1"/>
    <x v="197"/>
  </r>
  <r>
    <n v="725"/>
    <x v="18"/>
    <x v="0"/>
    <x v="689"/>
    <x v="124"/>
    <s v="Capacidad4,7litros Velocidades10 Voltaje110V/60Hz Potencia450W AccesoriosGancho, paleta y globo Dimensiones41,9X28,7X37cm En acero inoxidable.  Se debe entregar e instalar en el sitio designado por el FDLRUU"/>
    <x v="1"/>
    <m/>
    <x v="1"/>
    <x v="231"/>
  </r>
  <r>
    <n v="726"/>
    <x v="18"/>
    <x v="0"/>
    <x v="690"/>
    <x v="109"/>
    <s v="Incluye: Cabina activa 15&quot; soundPower Top Pack-125, Base (Tripode) soundPower s30, Micrófono alambrico soundPower M27s. Control inalambrico, Funcióna parte frontal y trasera. Cable de poder corriente 110V._x000a_Caracteristicas: Parlante de 15&quot;, Driver 1.34&quot;, Potencia 7000w pmpo / 700w,  Amplificador: AB, Entrada para micrófono: 1 XLR - 1 Plug1/4, Entrada: RCA-XLR-3.5, Salida XLR, Función: Usb por carpetas, SD, Bluetooth, radio FM, Equalizador 2 bandas, salida para cabina pasiva.MEDIDAS : Alto: 68 cm, Ancho: 42 cm, Fondo: 35 cm.  Se debe entregar e instalar en el sitio designado por el FDLRUU"/>
    <x v="1"/>
    <m/>
    <x v="1"/>
    <x v="513"/>
  </r>
  <r>
    <n v="727"/>
    <x v="18"/>
    <x v="0"/>
    <x v="691"/>
    <x v="125"/>
    <s v="Cabina activa de sonido de mínimo 6.000 watts, MP3, bluetooth, USB, SD, entrada para 2 micrófonos, mini ecualizador, radio FM y display LCD._x000a__x000a_Con Micrófono de cable, trípode y control remoto."/>
    <x v="1"/>
    <m/>
    <x v="1"/>
    <x v="231"/>
  </r>
  <r>
    <n v="728"/>
    <x v="18"/>
    <x v="0"/>
    <x v="692"/>
    <x v="120"/>
    <s v="COMPRA: Amplificador tipo cabina con potencia de sonido 120W RMS._x000a_Tecnología de conexión inalámbrica Bluetooth._x000a_Display LED con visualización de función._x000a_Reproducción de sonido: Bluetooth Versión 4.0, Puerto de lectura USB y SD. (32GB Max.)._x000a_2 canales de entrada auxiliar: Aux RCA, Aux 3.5mm._x000a_2 canales de entrada auxiliar para MIC 6.3mm con ajuste de volumen independiente._x000a_Control manual de bajos, brillos y Echo._x000a_Incluye micrófono alámbrico, control remoto y trípode metálico plegable._x000a_Ruedas y manijas para fácil trasporte._x000a_Potencia de sonido: 120W RMS._x000a_Voltaje de operación: AC 110-240V ~50Hz/60Hz._x000a_1 Woofer de 15” 4?_x000a_1 Tweeter de 1” (25mm) 8?_x000a_Frecuencia de respuesta 50Hz-18KHz._x000a_Sensibilidad 95+/-2dB._x000a_Rango de alcance desde el control remoto: 4 metros._x000a_Peso aproximado: 8.56 Kg."/>
    <x v="1"/>
    <m/>
    <x v="1"/>
    <x v="514"/>
  </r>
  <r>
    <n v="729"/>
    <x v="18"/>
    <x v="0"/>
    <x v="693"/>
    <x v="126"/>
    <s v="Calentador De Acumulación a gas de 200 litros de uso industrial, tanque de acero inoxidable, quemador de mayor potencia y 4 tubos difusores que ayudan a propagar la temperatura.Capacidad : 200 litros. Tipo : Acumulación. Potencia : 38 Kw / 38000 W Voltaje : 1.5 Vd.c encendido Piloto. Tipo de Gas : Natural. Encendido automatico, termostato.  Se debe entregar e instalar en el sitio designado por el FDLRUU"/>
    <x v="1"/>
    <m/>
    <x v="1"/>
    <x v="355"/>
  </r>
  <r>
    <n v="730"/>
    <x v="18"/>
    <x v="0"/>
    <x v="694"/>
    <x v="124"/>
    <s v="Calentador Ambiente Para Pared Electrico, para regular temperatura de15°C a 32°C, un temporizador,  un ventilador con dos velocidades,  400 watts de potencia.  Se debe entregar e instalar en el sitio designado por el FDLRUU_x000a_"/>
    <x v="1"/>
    <m/>
    <x v="1"/>
    <x v="195"/>
  </r>
  <r>
    <n v="731"/>
    <x v="18"/>
    <x v="0"/>
    <x v="695"/>
    <x v="120"/>
    <s v="Cámara de acción impermeable X4-8K 360, video gran angular 4K, efecto selfie stick invisible, protectores de lente extraíbles, duración de la batería de 135 minutos, edición AI"/>
    <x v="1"/>
    <m/>
    <x v="1"/>
    <x v="515"/>
  </r>
  <r>
    <n v="732"/>
    <x v="18"/>
    <x v="0"/>
    <x v="696"/>
    <x v="120"/>
    <s v=" Compra camara fotografica: _x000a_Sensor: CMOS de formato completo (35,9 x 24 mm) con aproximadamente 26,2_x000a_megapíxeles efectivos._x000a_ Procesador de imagen: DIGIC 8._x000a_ Montura de objetivo: RF (compatible con objetivos EF y EF-S mediante adaptadores;_x000a_no compatible con objetivos EF-M)._x000a_ Enfoque automático: Sistema Dual Pixel CMOS AF con hasta 4.779 posiciones de_x000a_enfoque seleccionables._x000a_ Cobertura del AF: 88% horizontal y 100% vertical._x000a_ Rango de funcionamiento del AF: de -5 a 18 EV (a 23 °C e ISO 100)._x000a_ Modos de enfoque: One Shot, Servo AF, detección de rostro y ojos, enfoque puntual,_x000a_zona AF y más._x000a_ Pantalla: LCD táctil de ángulo variable de 3 pulgadas con 1.040.000 puntos._x000a_ Visor electrónico: OLED de 0,39 pulgadas con 2,36 millones de puntos._x000a_ Vídeo: Grabación en 4K a 25 fps y Full HD hasta 60 fps._x000a_ Estabilización: Estabilización digital de 5 ejes para vídeo (no cuenta con_x000a_estabilización en el cuerpo para fotografías)._x000a_ Conectividad: Wi-Fi y Bluetooth integrados._x000a_ ISO: Rango estándar de 100 a 40.000 (expandible hasta 102.400)._x000a_ Disparo continuo: Hasta 5 fps con enfoque fijo y 4 fps con Servo AF._x000a_ Almacenamiento: Tarjetas SD/SDHC/SDXC compatibles con UHS-II._x000a_Batería: LP-E17 con una duración aproximada de 250 disparos según el estándar_x000a_CIPA._x000a_ Dimensiones: 132,5 x 85,0 x 70,0 mm._x000a_Peso: Aproximadamente 485 g (con batería y tarjeta de memoria)._x000a_"/>
    <x v="1"/>
    <m/>
    <x v="1"/>
    <x v="516"/>
  </r>
  <r>
    <n v="733"/>
    <x v="18"/>
    <x v="0"/>
    <x v="697"/>
    <x v="120"/>
    <s v="Cámara profesional con sensor de al menos 20 megapíxeles, lente intercambiable de rango estándar (18–135 mm aprox.) y sensor APS-C (23.5 x 15.6 mm), con sensibilidad ISO amplia (100–102.400) para buen desempeño en distintas condiciones de luz. Debe grabar en 4K a 30–60 FPS y ser compatible con Full HD. La apertura de la lente recomendada es f/3.5–5.6 o superior, con opción de estabilización. Se requiere conectividad Bluetooth, Wi-Fi y NFC, además de entradas físicas como mic jack 3.5 mm, HDMI micro-D y micro-USB. Compatible con tarjetas SD, SDHC y SDXC (UHS-I o superiores), garantizando buen soporte de almacenamiento. La batería debe ofrecer al menos 3 horas de autonomía con posibilidad de recambio. Entre los accesorios básicos deben incluirse adaptador de corriente, batería recargable, cable USB, tapas protectoras, correa y protector de visor"/>
    <x v="1"/>
    <m/>
    <x v="1"/>
    <x v="517"/>
  </r>
  <r>
    <n v="734"/>
    <x v="18"/>
    <x v="0"/>
    <x v="698"/>
    <x v="120"/>
    <s v="Cámara de video 4K o 5K AC5 Ultra HD con resolución mínima en 4K (3840 × 2160) a 30–60 FPS, compatible con 2K (2560 × 1440) y Full HD (1920 × 1080). Debe contar con sensor CMOS mínimo de 1” o equivalente, optimizado para condiciones de baja luz. Incluye lente con apertura aproximada f/1.8 – f/3.5, zoom óptico de 12x y zoom inteligente de hasta 100x. Pantalla táctil IPS de 3.1 pulgadas, abatible y rotatoria en 270°. Entrada estándar de audio de 3.5 mm para micrófono externo, con soporte para zapata y accesorios como flash de relleno. Conectividad mediante HDMI, USB y WiFi 6. Compatible con tarjetas SD de hasta 512 GB (UHS-II). Batería recargable con autonomía mínima de 3 horas y opción de recambio. Garantía mínima de 12 meses, ampliable a 24 meses"/>
    <x v="1"/>
    <m/>
    <x v="1"/>
    <x v="518"/>
  </r>
  <r>
    <n v="735"/>
    <x v="18"/>
    <x v="0"/>
    <x v="699"/>
    <x v="127"/>
    <s v="Computador All In One con capacidad para edición de videos, procesador de mínimo 10 núcleos (Intel i7 13ª generación o AMD Ryzen 7 7000 o superior), velocidad ≥1.8 GHz, memoria RAM 32 GB expandible, disco SSD 1 TB, tarjeta gráfica dedicada NVIDIA RTX o equivalente, sistema operativo Windows 11. Pantalla de 27” Full HD o superior, resolución mínima 1920x1080, con conectividad WiFi , Bluetooth y LAN/Ethernet. Incluye cámara web 1080p, Office 365 por 1 año, garantía mínima de 12 meses (preferiblemente ampliable). Puertos: HDMI 2.1, Thunderbolt 4, USB 3.2, USB-C, lector de tarjetas SD, salida de audífonos."/>
    <x v="1"/>
    <m/>
    <x v="1"/>
    <x v="519"/>
  </r>
  <r>
    <n v="736"/>
    <x v="18"/>
    <x v="0"/>
    <x v="700"/>
    <x v="127"/>
    <s v="COMPRA _x000a_CARACTERÍSTICAS TÉCNICAS MÍNIMAS SUGERIDAS: EQUIPO CON DISCO SÓLIDO, 1 TERA,  PROCESADOR MINIMO CORE i 5 MINIMO 12 GENERACIÓN,MEMORIA RAM DE MÍNIMO 8 GB, CÁMARA HD, MICRÓFONO y PANTALLA DE 20” O SUPERIOR. LICENCIAMIENTO DEL SISTEMA OPERATIVO WINDOWS 11, OFIMÁTICA COMO MÍNIMO OFFICE PRO PLUS 2019 STAND ALONE Y LAS LICENCIAS DE OFFICE SE SUGIEREN A PERPETUIDAD. TARJETAS GRÁFICAS TIPO GDDR3 O SUPERIOR DE 1GB Y VELOCIDADES DE 3 GHZ O SUPERIOR. ANTIVIRUS: SE SUGIERE NO INCLUIR SOLUCIÓN ANTIVIRUS Y REQUERIR LA ACTIVACIÓN DE WINDOWS DEFENDER PARA SISTEMAS OPERATIVOS PROFESSIONAL. TODOS LOS ELEMENTOS DEBEN CONTAR CON CERTIFICACIONES AMBIENTALES EPEAT SILVER Y ENERGY STAR 3.0_x000a_Puertos USB-HDMI-VGA-LAN, teclado y mouse incluidos."/>
    <x v="1"/>
    <m/>
    <x v="1"/>
    <x v="520"/>
  </r>
  <r>
    <n v="737"/>
    <x v="18"/>
    <x v="0"/>
    <x v="701"/>
    <x v="128"/>
    <s v="CARACTERISTICAS ESPECIFICAS: * X32 CANALES • 16 ENTRADAS. • 8 SALIDAS. • PREAMPLIFICADORES MIDAS. • PROCESADOR DE EFECTOS KLARK TEKNIK. • 6 ENVÍOS Y RETORNOS AUXILIARES. • 6 MATRICES. • 8 DCA Y 6 MUTE GROUPS. • SALIDA FIREWIRE/USB PARA GRABACIÓN MULTICANAL. • SALIDA ULTRA NET PARA CONEXIÓN DIGITAL CON MÓDULOS EXTERNOS COMO P-16M • ENTRADA Y SALIDA MIDI. • SALIDA DIGITAL AES/EBU. • PROCESOS INTERNOS (ECUALIZADOR, COMPRESOR, LIMITADOR, SUPRESOR DE FEEDBACK, ETC.). • APLICACIÓN PARA IPAD PARA CONTROL INALÁMBRICO POR WIFI. • DIMENSIONES APROXIMADAS (W X D X H)= 215 X 625 X 510 MM • PESO: 15.4 KG_x000a_"/>
    <x v="1"/>
    <m/>
    <x v="1"/>
    <x v="521"/>
  </r>
  <r>
    <n v="738"/>
    <x v="18"/>
    <x v="0"/>
    <x v="702"/>
    <x v="129"/>
    <s v="Diadema con cable mini jack, Con Bluetooth, con micrófono flexible, Con modo manos libres y frecuencia 20 Hz - 20 kHz"/>
    <x v="1"/>
    <m/>
    <x v="1"/>
    <x v="522"/>
  </r>
  <r>
    <n v="739"/>
    <x v="18"/>
    <x v="0"/>
    <x v="703"/>
    <x v="130"/>
    <s v="Con una velocidad de hasta 35 ppm/70 ipm1 ,  soporta diferentes tamaños y tipos de papeles para maximizar la productividad. con capacidad desde  50 páginas._x000a_• Tipo de Escáner: Alimentación vertical, Escáner a color dúplex de un paso_x000a_• Dispositivo Fotoeléctrico: CIS (Sensor de Contacto de Imagen)_x000a_• Resolución Óptica: 600 dpi_x000a_• Resolución Máxima: 1200 dpi_x000a_• Profundidad del Bit de Color: 30 bits interno / 24 bits externo_x000a_• Profundidad de la Escala de Grises del Bit: 16 bits interno / 8 bits externo_x000a_• Fuente de Luz: LED RGB de 3 colores_x000a_• Velocidad de Escaneo: 300 dpi : B/N &amp; color ( 35 ppm/70 ipm)_x000a_- Alimentador Automático de Documentos:_x000a_• Capacidad: 50 páginas_x000a_• Tamaños de Documento: Máx. 21.6 x 609.6 cm Mín. 5 x 5cm_x000a_• Peso del Papel: 27 – 413 g/m2_x000a_• Consumibles: Rodillo: 200000 Hojas_x000a_Se debe entregar e instalar en el sitio designado por el FDLRUU_x000a__x000a_"/>
    <x v="1"/>
    <m/>
    <x v="1"/>
    <x v="523"/>
  </r>
  <r>
    <n v="740"/>
    <x v="18"/>
    <x v="0"/>
    <x v="704"/>
    <x v="131"/>
    <s v="Estabilizador de cardán para teléfono inteligente, cardán de teléfono de 3 ejes, barra de extensión integrada, portátil y plegable, cardán Android y iPhone con ShotGuides"/>
    <x v="1"/>
    <m/>
    <x v="1"/>
    <x v="524"/>
  </r>
  <r>
    <n v="741"/>
    <x v="18"/>
    <x v="0"/>
    <x v="705"/>
    <x v="132"/>
    <s v="Compra: ESTABILIZACIÓN ROBÓTICA, MARCA DJI 6,7 O 7 PRO"/>
    <x v="1"/>
    <m/>
    <x v="1"/>
    <x v="525"/>
  </r>
  <r>
    <n v="742"/>
    <x v="18"/>
    <x v="0"/>
    <x v="706"/>
    <x v="133"/>
    <s v="Estufa industrial en acero inxidable  a gas con 4 quemadores, freidora, placha asadora, trampa de grasa, horno, multifuncional para optimizar espacios y tiempos de preparación de alimentos optimizando espacios, Capacidad): KCAL/H; Consumo promedio: 254000. Se debe entregar e instalar en el sitio designado por el FDLRUU._x000a_"/>
    <x v="1"/>
    <m/>
    <x v="1"/>
    <x v="526"/>
  </r>
  <r>
    <n v="743"/>
    <x v="18"/>
    <x v="0"/>
    <x v="707"/>
    <x v="134"/>
    <s v="COMPRA :IMPRESORA LÁSER O LED - FORMATO DE IMPRESIÓN A4, MULTIFUNCIONAL, IMPRESIÓN BLANCO Y NEGRO, VOLUMEN MENSUAL RECOMENDADO MINIMO 3,000 PAGINAS, 32 PPM_x000a_Voltaje:110V - 127V_x000a_Funciones: Copia, Escaneo, Impresión_x000a_Pantalla LCD_x000a_Capacidad Cargue Minima de hojas: 120_x000a_Incluido Cartucho de Tinta Negra_x000a_Con puerto USB y coj WiFi_x000a_Cama plana / (CIS) Sensor de imagen de contacto"/>
    <x v="1"/>
    <m/>
    <x v="1"/>
    <x v="527"/>
  </r>
  <r>
    <n v="744"/>
    <x v="18"/>
    <x v="0"/>
    <x v="708"/>
    <x v="124"/>
    <s v="Exprimidor de naranjas electrico automático en acero inoxidable.130 vatios"/>
    <x v="1"/>
    <m/>
    <x v="1"/>
    <x v="57"/>
  </r>
  <r>
    <n v="745"/>
    <x v="18"/>
    <x v="0"/>
    <x v="709"/>
    <x v="135"/>
    <s v="Grabadora digital de sonido portátil profesional de 6 canales, con soporte de grabación en formatos WAV y MP3, compatible con tarjetas de memoria SDXC de alta capacidad. Ofrece hasta 20 horas de grabación continua, conectividad mediante puerto USB para transferencia de archivos y alimentación, y capacidad de captura en calidad de audio de alta resolución (mínimo 24-bit/96 kHz)."/>
    <x v="1"/>
    <m/>
    <x v="1"/>
    <x v="528"/>
  </r>
  <r>
    <n v="746"/>
    <x v="18"/>
    <x v="0"/>
    <x v="710"/>
    <x v="136"/>
    <s v="Compatible con ranura tipo Kensington. Longitud mínima del cable: 1.8_x000a_m. Cabeza giratoria. Cable de acero trenzado de alta resistencia. Sistema de cierre con llave."/>
    <x v="1"/>
    <m/>
    <x v="1"/>
    <x v="529"/>
  </r>
  <r>
    <n v="747"/>
    <x v="18"/>
    <x v="0"/>
    <x v="711"/>
    <x v="137"/>
    <s v="Horno microondas de 0.7 PC Material: Acero, Potencia: 700W, Niveles de potencia: 10, Material de la bandeja: Vidrio, Tipo de panel: Digital. Se debe entregar e instalar en el sitio designado por el FDLRUU"/>
    <x v="1"/>
    <m/>
    <x v="1"/>
    <x v="530"/>
  </r>
  <r>
    <n v="748"/>
    <x v="18"/>
    <x v="0"/>
    <x v="712"/>
    <x v="134"/>
    <s v="Compra. Impresora inalámbrica conexion WIFI multifuncional con capacidad de imprimir, copiar y escanear._x000a_Con metodo de recarga de tinta y que tenga una producción de paginas de hasta 6.000 páginas en blanco y negro por botella y un total de hasta 7.000 páginas en color aproximadamente. velocidad de impresión de hasta 8.8 imágenes por minuto (IPM)3 en B/W y 5.0 IPM3 en color y es capaz de producir una foto sin bordes de 10 x 15 cm en aproximadamente 60 segundos."/>
    <x v="1"/>
    <m/>
    <x v="1"/>
    <x v="531"/>
  </r>
  <r>
    <n v="749"/>
    <x v="18"/>
    <x v="0"/>
    <x v="713"/>
    <x v="134"/>
    <s v="Impresora multifunción con inyección de tinta a color, con función adicional de escaneo y fotocopias con conexión wifi, USB, Con Bluetooth. Con velocidad del procesador mínima de 980 MHz y capacidad de 100 hojas máxima de hojas._x000a__x000a_Tipos de papel A4, sobres, Tarjetas hp, Papel fotográfico"/>
    <x v="1"/>
    <m/>
    <x v="1"/>
    <x v="532"/>
  </r>
  <r>
    <n v="750"/>
    <x v="18"/>
    <x v="0"/>
    <x v="714"/>
    <x v="138"/>
    <s v="COMPRA: La INTERFAZ DE AUDIO FOCUSRITE SCARLETT 2I2 4G es la interfaz original de 2 entradas y 2 salidas con calidad de estudio ha sido remasterizada para un mejor rendimiento. Tiene 2  preamplificadores de micrófono con ruido ultrabajo más detallados. Entradas de línea Hi-Z y de súper alta calidad para guitarras, teclados y sintetizadores. Convertidores con calidad de estudio, con un enorme rango dinámico de 120 dB que coincide con lo que se encuentra en un estudio profesional._x000a__x000a_La INTERFAZ DE AUDIO FOCUSRITE SCARLETT 2I2 4G incorpora Auto Gain y Clip Safe los cuales garantizan niveles estables. El modo Air, con Presence y Harmonic Drive, brinda ese gran sonido de consola dondequiera que se grabe."/>
    <x v="1"/>
    <m/>
    <x v="1"/>
    <x v="533"/>
  </r>
  <r>
    <n v="751"/>
    <x v="18"/>
    <x v="0"/>
    <x v="715"/>
    <x v="139"/>
    <s v="Kit de luces con 2 cabezales P80S II, Cada cabezal de luz proporciona 80W de potencia, LED COB (Chip-on-Board) de excelente calidad con alto rendimiento de reproducción cromática (CRI +97). Con:_x000a__x000a_Combo completo, cada luz proporciona 80W._x000a_Con filtros de color intercambiables_x000a_Rendimiento balanceado de luz diaria natural 5600K._x000a_Excelente disipación de calor_x000a_Control remoto por App con smartphone._x000a_Montura Bowens frontal._x000a_Ángulo de luz: 120°_x000a_Soporte permite inclinación a 180°"/>
    <x v="1"/>
    <m/>
    <x v="1"/>
    <x v="534"/>
  </r>
  <r>
    <n v="752"/>
    <x v="18"/>
    <x v="0"/>
    <x v="716"/>
    <x v="140"/>
    <s v="Compra: Kit de micrófonos con doble transmisor de mano._x000a_• Receptor en banda UHF variable de transmisión (500MHz – 590Mhz)._x000a_• 100 bancos de frecuencia ajustable (50 por cada canal)._x000a_• Receptor y microfono con pantalla LCD._x000a_• Dos mandos de mano alimentadas por baterías AA._x000a_• 1 salida de señal mezclada en conector plug 1 / 4._x000a_• 2 salidas de señal independientes en conector XLR._x000a_• Alcance máximo en línea de visión de hasta 60 metros."/>
    <x v="1"/>
    <m/>
    <x v="1"/>
    <x v="535"/>
  </r>
  <r>
    <n v="753"/>
    <x v="18"/>
    <x v="0"/>
    <x v="717"/>
    <x v="127"/>
    <s v="Compra Equipo portátil. Caracteristicas mínimas: Tipo Portatil, Tamaño de 13.1 a 16 Pulgadas, Memoria Ram de mínimo 16GB GB ddr 4, Capacidad disco duro solido 1 tera, Procesador core i7 o Rayzen 7 de 12 generación o superior (2.6 GHz minimo), Sistema operativo Windows 11."/>
    <x v="1"/>
    <m/>
    <x v="1"/>
    <x v="536"/>
  </r>
  <r>
    <n v="754"/>
    <x v="18"/>
    <x v="0"/>
    <x v="718"/>
    <x v="127"/>
    <s v="Computador portátil de mínimo 14” con capacidad para edición de video, procesador de última generación (Intel Core i7 13ª gen o AMD Ryzen 7 7000 o superior), frecuencia 2.7–4.7 GHz, memoria RAM 16 GB expandible (recomendado 32 GB), unidad SSD 512 GB. Pantalla de 14” con resolución Full HD o superior (preferible 2K/4K), brillo ≥300 nits. Tarjeta gráfica dedicada NVIDIA RTX 3050 o superior. Sistema operativo Windows 11 Pro. Cámara web Full HD 1080p con obturador de privacidad. Conectividad: WiFi , Bluetooth 5.2, Ethernet (RJ45). Puertos: USB-C® 4 (40 Gbps, DisplayPort 2.1), USB-C® 10 Gbps, 2 USB-A 5 Gbps, USB-A 10 Gbps, HDMI 2.1 (4K a 60 Hz), toma combinada de auriculares/micrófono, opcional lector de tarjetas Smart, opcional Nano SIM. Cargador de 65 W o superior. Garantía mínima 12 meses, preferiblemente ampliable"/>
    <x v="1"/>
    <m/>
    <x v="1"/>
    <x v="537"/>
  </r>
  <r>
    <n v="755"/>
    <x v="18"/>
    <x v="0"/>
    <x v="719"/>
    <x v="124"/>
    <s v="Lavadora Carga Superior, Capacidad de carga de Lavado desde 19 Kilogramos, Programa de lavado desde 8 Ciclos. Se debe entregar e instalar en el sitio designado por el FDLRUU"/>
    <x v="1"/>
    <m/>
    <x v="1"/>
    <x v="538"/>
  </r>
  <r>
    <n v="756"/>
    <x v="18"/>
    <x v="0"/>
    <x v="720"/>
    <x v="124"/>
    <s v="Vaso de Vidrio 1,25 Litros Resistente, Acople Metálico, Capacidad de la Licuadora: 1.25 Litros,Número de Velocidades: 3, Potencias: 700W,Voltaje: Rango entre 110 V y 120 V_x000a_Características Especiales: Cuchillas Desmontables, Material del Vaso: Vidrio, Material de la Base del Motor: Metálico, Número de Aspas: 4_x000a_Se debe entregar e instalar en el sitio designado por el FDLRUU_x000a_"/>
    <x v="1"/>
    <m/>
    <x v="1"/>
    <x v="37"/>
  </r>
  <r>
    <n v="757"/>
    <x v="18"/>
    <x v="0"/>
    <x v="721"/>
    <x v="141"/>
    <s v="Compra: Consola De Mezcla De Sonido Digital, 4 entradas: el mezclador de audio tiene una entrada de 4 canales, incluida una entrada mono de 2 canales y una entrada estéreo de 2 canales, admite múltiples interfaces, se puede conectar a un dispositivo de grabación externo y un dispositivo de supervisión, grabar audio de alta y monitorear el audio de entrada, que es conveniente para. _x000a_Alto rendimiento: el mini mezclador de sonido tiene un chip de procesador de efectos digitales (DSP), reverberación, retardo previo de ecualización de 3 independiente, sonido di y otro potente procesamiento de sonido que hace que su rango de voz sea amplio y claro, puede producir efectos vocales. Ajuste fácil: el mezclador de audio para DJ cuenta con faders de viaje de longitud de riel duraderos para ajustar cada sonido, para lograr el efecto de sonido de reverberación deseado. _x000a_Amplia compatibilidad: el sistema de consola de la placa de sonido tiene interfaces izquierdo y derecho, y la fuente de señal se puede conectar con un cable, soporte, reproductor de DVD, computadora de escritorio, audio de jukebox, computadora portátil, audio de dispositivo y admite audio sin perdidas  entrada de fuente "/>
    <x v="1"/>
    <m/>
    <x v="1"/>
    <x v="539"/>
  </r>
  <r>
    <n v="758"/>
    <x v="18"/>
    <x v="0"/>
    <x v="722"/>
    <x v="136"/>
    <s v="COMPRA: Tipo: Micrófono Dinámico Frecuencia de Respuesta: 50 a 15.000 Hz Patrón Polar: Cardioide (unidireccional), simétrico respecto al eje del micrófono, uniforme con la frecuencia.Sensibilidad (a 1.000 Hz): Voltaje de circuito abierto: -54.5 dBV/Pa (1.85 mV) 1 Pa = 94 dB SPL Impedancia: La impedancia nominal es de 150 ohms (300 ohms actual) para la conexión a entradas de micrófono de baja impedancia. Polaridad: La presión positiva en el diafragma produce una señal positiva en el pin 2 en relación al pin 3. Conector: Conector de 3-pines de audio profesional (macho XLR). Canon"/>
    <x v="1"/>
    <m/>
    <x v="1"/>
    <x v="42"/>
  </r>
  <r>
    <n v="759"/>
    <x v="18"/>
    <x v="0"/>
    <x v="723"/>
    <x v="108"/>
    <s v="Micrófono profesional para streaming, podcast y uso musical, con respuesta de frecuencia de 20 Hz a 20.000 Hz, conexión por cable con conectores XLR balanceados de entrada y salida, compatible con Mac OS y Windows, e incluye soporte de montaje con rosca y adaptador. Se recomienda que el micrófono ofrezca patrón polar cardioide (o múltiple, según necesidad) para un mejor aislamiento de la voz, rango dinámico amplio y bajo nivel de ruido propio, Phantom Power (+48V) para funcionamiento con interfaces de audio profesionales, y soporte antivibración (shock mount) y filtro pop para mayor calidad en la grabación de voz."/>
    <x v="1"/>
    <m/>
    <x v="1"/>
    <x v="196"/>
  </r>
  <r>
    <n v="760"/>
    <x v="18"/>
    <x v="0"/>
    <x v="580"/>
    <x v="108"/>
    <s v="Micrófono de solapa inalámbrico con 2 receptores, compatible con dispositivos USB-C, iPhone y PC. Incluye estuche y conexión inalámbrica. Rango de frecuencia: 20 Hz – 20 kHz. Sistema compuesto por 2 micrófonos. Ofrece patrón polar cardioide para mejor aislamiento de la voz, bajo nivel de ruido propio, indicadores de batería y señal en los receptores, y clip antivibración para los micrófonos.."/>
    <x v="1"/>
    <m/>
    <x v="1"/>
    <x v="168"/>
  </r>
  <r>
    <n v="761"/>
    <x v="18"/>
    <x v="0"/>
    <x v="724"/>
    <x v="108"/>
    <s v="Micrófono dinámico para podcast con soporte, certificado OBS, audio mejorado, panel táctil LED multicolor y modo de nivel automático, con salidas USB-C y XLR. Compatible con macOS 12 y Windows 10. Incluye parabrisas de espuma, cable USB-C de 3 metros (9.8 ft) y soporte de escritorio ajustable. El micrófono ofrece patrón polar cardioide para un mejor aislamiento de la voz, rango dinámico amplio y bajo nivel de ruido propio, soporte antivibración y filtro digital pop para optimizar la calidad de la grabación"/>
    <x v="1"/>
    <m/>
    <x v="1"/>
    <x v="37"/>
  </r>
  <r>
    <n v="762"/>
    <x v="18"/>
    <x v="0"/>
    <x v="725"/>
    <x v="140"/>
    <s v="Compra: El MICRÓFONO SHURE SM57 es un micrófono dinámico de instrumento de directividad cardioide que ofrece una reproducción limpia de los instrumentos amplificados y acústicos. Dispone de una respuesta en frecuencia modelada para conseguir una reproducción vocal de gran riqueza, reducción del ruido de fondo y sistema antigolpes neumático._x000a_El MICRÓFONO SHURE SM57 es la elección más habitual para los músicos profesionales que quieren un micro para su instrumento amplificado o acústico. Como puede ser un amplificador de guitarra o de bajo, un saxofón, una trompeta o una batería. Este micro se usa en escenarios y estudios de todo el mundo."/>
    <x v="1"/>
    <m/>
    <x v="1"/>
    <x v="540"/>
  </r>
  <r>
    <n v="763"/>
    <x v="18"/>
    <x v="0"/>
    <x v="726"/>
    <x v="142"/>
    <s v="Compra: CARACTERISTICAS ESPECIFICAS: * PERCEPTION 45 SPORTS SET-SR45 * RECEPTOR ESTACIONARIO INALÁMBRICO DE ALTO RENDIMIENTO-PT45 * TRANSMISOR DE BODY-PACK INALÁMBRICO DE ALTO RENDIMIENTO *  LARGO DE CABLE: 1.2 MT * FRECUENCIA MINIMA: 60 Hz * FRECUENCIA MAXIMA:  13 kHz"/>
    <x v="1"/>
    <m/>
    <x v="1"/>
    <x v="37"/>
  </r>
  <r>
    <n v="764"/>
    <x v="18"/>
    <x v="0"/>
    <x v="727"/>
    <x v="136"/>
    <s v="Compra: Micrófono RODE NT1  ofrece un sonido de estudio clásico para una amplia gama de aplicaciones, desde la grabación vocal y de instrumentos hasta el podcasting._x000a__x000a_Incorpora la innovadora salida Dual Connect de RØDE, que ofrece conectividad XLR y USB para una versatilidad increíble, una salida digital flotante de 32 bits &quot;unclippable&quot; pionera en el mundo, procesamiento avanzado de señales digitales y mucho más, todo ello con el mismo carácter cálido y sedoso, ruido extremadamente bajo y manejo de altos niveles de presión sonora"/>
    <x v="1"/>
    <m/>
    <x v="1"/>
    <x v="311"/>
  </r>
  <r>
    <n v="765"/>
    <x v="18"/>
    <x v="0"/>
    <x v="728"/>
    <x v="136"/>
    <s v="COMPRA: Minicomponente - Cuenta con conexión Bluetooth. - Potencia de 1800W. - Potencia RMS de 1800mW. - Cuenta con entrada RCA. - Reproduce formatos MP3 y WMA. - Posee 2 entradas USB. - Dispone de entrada auxiliar y entrada para micrófono. "/>
    <x v="1"/>
    <m/>
    <x v="1"/>
    <x v="541"/>
  </r>
  <r>
    <n v="766"/>
    <x v="18"/>
    <x v="0"/>
    <x v="729"/>
    <x v="136"/>
    <s v="Consola activa con:_x000a__x000a_• 8 Entradas xlr_x000a_• 8 Entradas trs_x000a_• 8 Inserts_x000a_• Ecualizador de 3 bandas por canal_x000a_• 2 Salidas XLR_x000a_• 2 Salidas trs_x000a_• Lector usb_x000a_• Bluetooth_x000a_• Procesador de 16 efectos_x000a_• Ecualizador grafico de 7 bandas_x000a_• Ecualizador para entrada usb_x000a_• Conector audífonos_x000a_• Phantom power"/>
    <x v="1"/>
    <m/>
    <x v="1"/>
    <x v="542"/>
  </r>
  <r>
    <n v="767"/>
    <x v="18"/>
    <x v="0"/>
    <x v="730"/>
    <x v="143"/>
    <s v="Consola para producción todo en uno para podcasting, streaming, producción de música y creación de contenido, Potencia de salida de auriculares: 250 mW. Conectividad de red: Wifi 28.29 oz/n/ac 2.4GHz y 5GHz, Ethernet 100/1000._x000a__x000a_Preamplificadores Revolution de ruido ultra bajo y alta ganancia (-131.5dBV EIN, ganancia de 76 dB)_x000a__x000a_Cuatro entradas combinadas Neutrik de alta calidad para conectar micrófonos, instrumentos y dispositivos de nivel de línea_x000a_Nueve canales asignables individualmente con seis faders físicos de calidad de transmisión y tres faders virtuales_x000a_Motor de audio de cuatro núcleos de alto rendimiento"/>
    <x v="1"/>
    <m/>
    <x v="1"/>
    <x v="543"/>
  </r>
  <r>
    <n v="768"/>
    <x v="18"/>
    <x v="0"/>
    <x v="731"/>
    <x v="109"/>
    <s v="Compra superficie de color blanco mate que permite conservar la resolución y luminosidad del video proyector. bordes y respaldo en color negro para obtener un mayor contraste y ganancia de imagen 2 mtrs a 2 mtrs con 30cm._x000a__x000a_Nota: Material Capas en PVC y fibras de vidrio, Ajuste De Altura Manualmente mediante tornillo y llave Bristol. Forma De Instalación Anclaje en la pared o el techo. Motor eléctrico para subir o bajar el telón. 110 Voltios"/>
    <x v="1"/>
    <m/>
    <x v="1"/>
    <x v="544"/>
  </r>
  <r>
    <n v="769"/>
    <x v="18"/>
    <x v="0"/>
    <x v="732"/>
    <x v="109"/>
    <s v="Potencia de salida: 180W RMS. Dimensiones aproximadas: 56 cm alto, 39 cm ancho y 37.8 cm de profundidad. Características: batería recargable, luces LED audiorítmicas, función karaoke, radio FM, display de visualización. Conectividad: Bluetooth, entrada auxiliar 3.5 mm, puerto USB, ranura micro SD (hasta 32 GB), entrada auxiliar de micrófono de 6.3 mm. Incluye micrófono alámbrico, control remoto y trípode. Garantía mínima: 12 meses."/>
    <x v="1"/>
    <m/>
    <x v="1"/>
    <x v="168"/>
  </r>
  <r>
    <n v="770"/>
    <x v="18"/>
    <x v="0"/>
    <x v="733"/>
    <x v="124"/>
    <s v="Procesador de vegetales robusto, fabricado en aluminio y acero inoxidable; capaz de tajar, picar, rallar y cortar en julianas o en cubos hasta 70 kilogramos por hora de frutas, quesos,  tubérculos y verduras; en cocinas industriales, pizzerías y restaurantes. Eléctrico de 120 voltios,fabricado en aluminio y acero inoxidable.  Se debe entregar e instalar en el sitio designado por el FDLRUU"/>
    <x v="1"/>
    <m/>
    <x v="1"/>
    <x v="544"/>
  </r>
  <r>
    <n v="771"/>
    <x v="18"/>
    <x v="0"/>
    <x v="734"/>
    <x v="109"/>
    <s v="COMPRA: _x000a_Respuesta de frecuencia adaptada para voces, con rango medio aclarado y atenuación de bajos_x000a_El patrón uniforme de captación cardioide aísla la funte de sonido principal y minimiza el ruido de fondo_x000a_El sistema neumático de montaje de amortiguación reduce el ruido de manejo_x000a_Eficaz filtro de viento y pop esférico incorporado_x000a_Se suministra con un adaptador de soporte resistente a roturas que gira 180 grados_x000a_Dinámica cardioide (unidireccional)_x000a_Respuesta de frecuencia: 50 a 15,000 Hz_x000a_Cable incluido"/>
    <x v="1"/>
    <m/>
    <x v="1"/>
    <x v="545"/>
  </r>
  <r>
    <n v="772"/>
    <x v="18"/>
    <x v="0"/>
    <x v="735"/>
    <x v="144"/>
    <s v="Espaldar: Material malla color negro con Apoyo Lumbar ajustable en Profundidad._x000a__x000a_Brazos: Ajustables en Altura._x000a__x000a_Asiento: Material Tapizado en Paño color negro, Espuma moldeada tipo inyectada. Densidad 23, Espesor 6cm._x000a__x000a_Mecanismo: Un bloqueo y graduación de altura en asiento. Movimiento basculante en espalda cuando no está en posición fija, tensión graduable del basculante._x000a__x000a_Columna neumática: Ajuste de altura del asiento con elevación de gas. Material Acero Desplazamiento 120mm_x000a__x000a_Base: Estrella de 5 aspas. Radio 300mm. Material Acero Nylon._x000a__x000a_Rodachinas: Doble carrete. Material Nylon color negro. Diámetro 50mm"/>
    <x v="1"/>
    <m/>
    <x v="1"/>
    <x v="546"/>
  </r>
  <r>
    <n v="773"/>
    <x v="18"/>
    <x v="0"/>
    <x v="736"/>
    <x v="142"/>
    <s v="Sistema de micrófono inalámbrico banda H9 (512-542 MHz), con conector XLR, con micrófono"/>
    <x v="1"/>
    <m/>
    <x v="1"/>
    <x v="197"/>
  </r>
  <r>
    <n v="774"/>
    <x v="18"/>
    <x v="0"/>
    <x v="737"/>
    <x v="145"/>
    <s v="Suscripción anual de software especializado para producción y edición de video, fotografía y audio."/>
    <x v="1"/>
    <m/>
    <x v="1"/>
    <x v="547"/>
  </r>
  <r>
    <n v="775"/>
    <x v="18"/>
    <x v="0"/>
    <x v="738"/>
    <x v="127"/>
    <s v="Compra:_x000a_Stand Movil Spiral, Tipo Counter Cenefa: 80 x 30 cm._x000a_Gráfico frontal: 80 x 80 cm._x000a_Fondo: 40 x 80 cm._x000a_Altura total: 1.90 mt._x000a_Peso total: 7 kg."/>
    <x v="1"/>
    <m/>
    <x v="1"/>
    <x v="548"/>
  </r>
  <r>
    <n v="776"/>
    <x v="18"/>
    <x v="0"/>
    <x v="739"/>
    <x v="146"/>
    <s v="Pantalla de 75&quot; con Android tamaño  de pantalla :176cm*106cm*Color : Negro_x000a_*Tipo de Monitor: LED Backlit *Resolucion: Resolucion 4K *Audio: 15W x 2_x000a_*Compatibilidad : Windows,Mac, y Linux protocolo Usb-HID *Horas uso pantalla: 50.000 horas de uso *Accesorios:Manual, marcador sin tinta*2, Control remoto,  Se debe entregar e instalar en el sitio designado por el FDLRUU"/>
    <x v="1"/>
    <m/>
    <x v="1"/>
    <x v="549"/>
  </r>
  <r>
    <n v="777"/>
    <x v="18"/>
    <x v="0"/>
    <x v="740"/>
    <x v="147"/>
    <s v="COMPRA :Pantalla: 10.4 pulgadas TFT LCD WUXGA+ (2000 x 1200 px)_x000a_Procesador: Exynos 1280 (8 núcleos: 2x Cortex-A78 a 2.4 GHz + 6x Cortex-A55 a_x000a_2.0 GHz)_x000a_GPU: ARM Mali-G68 MP4_x000a_ RAM: 4 GB LPDDR4X_x000a_Almacenamiento interno: 64 GB o 128 GB, expandible hasta 1 TB mediante microSD_x000a_ Sistema operativo: Android 14 con One UI 6.1_x000a_ Cámara trasera: 8 MP, enfoque automático, grabación de video a 1080p@30fps_x000a_ Cámara frontal: 5 MP, grabación de video a 1080p@30fps_x000a_ Audio: Altavoces estéreo sintonizados por AKG con soporte Dolby Atmos_x000a_ Conectividad:_x000a_○ Wi-Fi 802.11 a/b/g/n/ac (doble banda)_x000a_○ Bluetooth 5.3_x000a_ USB Tipo-C 2.0_x000a_ GPS, GLONASS, BDS, GALILEO, QZSS_x000a_ Batería: 7,040 mAh con carga rápida de 15W_x000a_ Dimensiones: 244.5 x 154.3 x 7.0 mm_x000a_ Peso: 465 g (Wi-Fi) / 467 g (LTE)"/>
    <x v="1"/>
    <m/>
    <x v="1"/>
    <x v="550"/>
  </r>
  <r>
    <n v="778"/>
    <x v="18"/>
    <x v="0"/>
    <x v="741"/>
    <x v="127"/>
    <s v="Tablet con 128GB, 8GB de RAM, 8 núcleos, velocidad del procesador 2x A75 a 2,0 GHz + 6x A55 a 1,8 GHz, de 11 pulgadas, con cámara de resolución mínima de 8MP, Puerto USB Tipo C y Salida de Audífonos, conexión wifi y lápiz digital."/>
    <x v="1"/>
    <m/>
    <x v="1"/>
    <x v="551"/>
  </r>
  <r>
    <n v="779"/>
    <x v="18"/>
    <x v="0"/>
    <x v="742"/>
    <x v="127"/>
    <s v="Tipo: SD; Capacidad: 32 gb."/>
    <x v="1"/>
    <m/>
    <x v="1"/>
    <x v="552"/>
  </r>
  <r>
    <n v="780"/>
    <x v="18"/>
    <x v="0"/>
    <x v="617"/>
    <x v="109"/>
    <s v="Compra de TV 32&quot; con base con puerto HDMI para conexion de consola de Video Juegos, DVD, y PC, Incluye cables de poder, cable HDMI, Smart TV,  extensión de 5 metros,  control remoto, transporte, montaje y desmontaje."/>
    <x v="43"/>
    <m/>
    <x v="1"/>
    <x v="353"/>
  </r>
  <r>
    <n v="781"/>
    <x v="18"/>
    <x v="0"/>
    <x v="743"/>
    <x v="109"/>
    <s v="Compra Televisor pantalla plana, resolución 1.920 x 1.080, tamaño de pantalla 50” (pulgadas), tipo de pantalla: full hd, audio dolby digital plus, tipo de tecnología Smart tv; entrada hdmi 2, mínimo una entrada USB. "/>
    <x v="1"/>
    <m/>
    <x v="1"/>
    <x v="145"/>
  </r>
  <r>
    <n v="782"/>
    <x v="18"/>
    <x v="0"/>
    <x v="744"/>
    <x v="148"/>
    <s v=" Compra Telon para Video beam: Tamaño: 75” perfecto para cualquier presentación._x000a_Uso Manual: Simplemente tira de la pantalla hacia abajo para ajustarla a la altura que necesites._x000a_Fácil Instalación: Se adapta rápidamente a cualquier entorno, educativo o empresarial._x000a_Portátil: Incluye trípode para un uso versátil."/>
    <x v="1"/>
    <m/>
    <x v="1"/>
    <x v="553"/>
  </r>
  <r>
    <n v="783"/>
    <x v="18"/>
    <x v="0"/>
    <x v="745"/>
    <x v="94"/>
    <s v="TRIPODE PARA SONIDO DE ACUERDO A LAS ESPECIFICACIONES DEL SONIDO QUE SEA ADQUIRIDO "/>
    <x v="1"/>
    <m/>
    <x v="1"/>
    <x v="554"/>
  </r>
  <r>
    <n v="784"/>
    <x v="18"/>
    <x v="0"/>
    <x v="746"/>
    <x v="149"/>
    <s v="Trípode de cámara de video y cine con cabeza fluida, patas dobles y esparcidor de tierra. Altura ajustable hasta 175 cm, soporte seguro para diferentes cámaras, material resistente, montura estándar compatible (1/4” o 3/8”), longitud plegada y peso adecuados para transporte."/>
    <x v="1"/>
    <m/>
    <x v="1"/>
    <x v="555"/>
  </r>
  <r>
    <n v="785"/>
    <x v="18"/>
    <x v="0"/>
    <x v="747"/>
    <x v="150"/>
    <s v="Proyector ultrabrillante de 3.400 lúmenes con resolución nativa XGA (1024×768 píxeles), conectividad HDMI y altavoz incorporado de 5 W. Lámpara con duración de hasta 12.000 horas. Tecnología 3LCD de 3 chips para colores más precisos y mejor contraste."/>
    <x v="1"/>
    <m/>
    <x v="1"/>
    <x v="556"/>
  </r>
  <r>
    <n v="786"/>
    <x v="18"/>
    <x v="0"/>
    <x v="748"/>
    <x v="148"/>
    <s v=" Compra _x000a_:resolución: hd. brillo/lumens: mínimo 3,300 entradas: puerto HDMI, puerto USB, puerto VGA_x000a_NOTA: EL PROVEEDOR DEBE GARANTIZAR LA INSTALACIÓN DEL VIDEOPROYECTOR EN LA UNIDAD OPERATIVA INDICADA"/>
    <x v="1"/>
    <m/>
    <x v="1"/>
    <x v="557"/>
  </r>
  <r>
    <n v="787"/>
    <x v="19"/>
    <x v="1"/>
    <x v="749"/>
    <x v="151"/>
    <s v="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
    <x v="44"/>
    <m/>
    <x v="1"/>
    <x v="558"/>
  </r>
  <r>
    <n v="788"/>
    <x v="19"/>
    <x v="1"/>
    <x v="750"/>
    <x v="152"/>
    <s v="Alquiler de transporte y embalaje para elementos de gran volumen dentro de la ciudad de Bogotá. En perfectas condiciones técnicas con documentación completamente al día Modelo Mínimo 2018 (SOAT, Revisión Técnico-Mecánica, Tarjeta de Propiedad, Copia de revisión de ultimo Mantenimiento) para transporte dentro de la ciudad de Bogotá, Capacidad de carga de 5 Toneladas y 20 mts3 minimo. (Incluye ida y regreso al sitio de origen al finalizar el evento)"/>
    <x v="44"/>
    <m/>
    <x v="1"/>
    <x v="559"/>
  </r>
  <r>
    <n v="789"/>
    <x v="19"/>
    <x v="1"/>
    <x v="751"/>
    <x v="151"/>
    <s v="Alquiler de vans con capacidad para 25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
    <x v="44"/>
    <m/>
    <x v="1"/>
    <x v="560"/>
  </r>
  <r>
    <n v="790"/>
    <x v="19"/>
    <x v="1"/>
    <x v="752"/>
    <x v="151"/>
    <s v="Alquiler de camioneta Pick up doble cabina 4x4 entre 2.450cc – 2.849cc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
    <x v="44"/>
    <m/>
    <x v="1"/>
    <x v="561"/>
  </r>
  <r>
    <n v="791"/>
    <x v="19"/>
    <x v="1"/>
    <x v="753"/>
    <x v="151"/>
    <s v="Alquiler de chiva de 20 pasajeros, en perfectas condiciones técnicas con documentación completamente al día Modelo Mínimo 2018 (SOAT, Revisión Técnico-Mecánica, Tarjeta de Propiedad, Copia de revisión de ultimo Mantenimiento), que el conductor porte el FUEC (Formulario Único de Extracto del Contrato), para servicio de mínimo 4 horas."/>
    <x v="44"/>
    <m/>
    <x v="1"/>
    <x v="562"/>
  </r>
  <r>
    <n v="792"/>
    <x v="19"/>
    <x v="1"/>
    <x v="754"/>
    <x v="151"/>
    <s v="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00 Km. de Bogotá (Melgar, Girardot, Villeta, etc.), con un punto de partida en la localidad (Incluye ida y regreso al sitio de origen al finalizar el evento y pago de peajes, combustible y otros gastos en que pueda incurrir)"/>
    <x v="44"/>
    <m/>
    <x v="1"/>
    <x v="56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DAD9746-B777-48A6-80C3-DD2DE51AD2A2}" name="TablaDinámica1" cacheId="15"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D3307" firstHeaderRow="0" firstDataRow="1" firstDataCol="1"/>
  <pivotFields count="10">
    <pivotField dataField="1" showAll="0"/>
    <pivotField axis="axisRow" showAll="0">
      <items count="21">
        <item sd="0" x="0"/>
        <item sd="0" x="1"/>
        <item sd="0" x="2"/>
        <item x="3"/>
        <item x="4"/>
        <item x="5"/>
        <item x="6"/>
        <item x="7"/>
        <item x="8"/>
        <item x="9"/>
        <item x="10"/>
        <item x="11"/>
        <item x="13"/>
        <item x="12"/>
        <item x="14"/>
        <item x="15"/>
        <item x="16"/>
        <item x="17"/>
        <item x="18"/>
        <item x="19"/>
        <item t="default"/>
      </items>
    </pivotField>
    <pivotField axis="axisRow" showAll="0">
      <items count="4">
        <item x="2"/>
        <item x="0"/>
        <item x="1"/>
        <item t="default"/>
      </items>
    </pivotField>
    <pivotField axis="axisRow" showAll="0">
      <items count="756">
        <item x="96"/>
        <item x="97"/>
        <item x="531"/>
        <item x="532"/>
        <item x="533"/>
        <item x="679"/>
        <item x="680"/>
        <item x="681"/>
        <item x="682"/>
        <item x="460"/>
        <item x="461"/>
        <item x="500"/>
        <item x="501"/>
        <item x="502"/>
        <item x="196"/>
        <item x="503"/>
        <item x="534"/>
        <item x="535"/>
        <item x="224"/>
        <item x="225"/>
        <item x="226"/>
        <item x="683"/>
        <item x="168"/>
        <item x="98"/>
        <item x="99"/>
        <item x="111"/>
        <item x="112"/>
        <item sd="0" x="0"/>
        <item sd="0" x="1"/>
        <item x="536"/>
        <item x="537"/>
        <item x="684"/>
        <item x="538"/>
        <item x="539"/>
        <item x="685"/>
        <item x="227"/>
        <item x="647"/>
        <item x="648"/>
        <item x="100"/>
        <item x="228"/>
        <item x="412"/>
        <item x="229"/>
        <item x="230"/>
        <item x="649"/>
        <item x="169"/>
        <item x="686"/>
        <item x="650"/>
        <item x="651"/>
        <item x="462"/>
        <item x="540"/>
        <item x="687"/>
        <item x="413"/>
        <item x="9"/>
        <item x="10"/>
        <item x="231"/>
        <item x="232"/>
        <item x="233"/>
        <item x="234"/>
        <item x="235"/>
        <item x="236"/>
        <item x="237"/>
        <item x="238"/>
        <item x="239"/>
        <item x="240"/>
        <item x="241"/>
        <item x="242"/>
        <item x="243"/>
        <item x="244"/>
        <item x="245"/>
        <item x="246"/>
        <item x="247"/>
        <item x="248"/>
        <item x="249"/>
        <item x="250"/>
        <item x="251"/>
        <item sd="0" x="11"/>
        <item x="541"/>
        <item x="542"/>
        <item x="543"/>
        <item x="252"/>
        <item x="113"/>
        <item x="114"/>
        <item x="115"/>
        <item x="253"/>
        <item x="688"/>
        <item x="197"/>
        <item x="689"/>
        <item x="544"/>
        <item sd="0" x="2"/>
        <item x="254"/>
        <item x="255"/>
        <item x="256"/>
        <item x="414"/>
        <item x="623"/>
        <item x="257"/>
        <item x="258"/>
        <item x="259"/>
        <item x="545"/>
        <item x="546"/>
        <item x="504"/>
        <item sd="0" x="12"/>
        <item sd="0" x="13"/>
        <item sd="0" x="14"/>
        <item x="415"/>
        <item x="416"/>
        <item x="417"/>
        <item x="418"/>
        <item x="170"/>
        <item x="171"/>
        <item x="505"/>
        <item x="419"/>
        <item x="172"/>
        <item x="173"/>
        <item x="506"/>
        <item x="101"/>
        <item x="102"/>
        <item x="174"/>
        <item x="103"/>
        <item x="15"/>
        <item x="16"/>
        <item x="547"/>
        <item x="463"/>
        <item x="642"/>
        <item x="260"/>
        <item x="261"/>
        <item x="548"/>
        <item x="690"/>
        <item x="691"/>
        <item x="692"/>
        <item x="17"/>
        <item x="116"/>
        <item x="117"/>
        <item x="420"/>
        <item x="549"/>
        <item x="693"/>
        <item x="694"/>
        <item x="262"/>
        <item x="695"/>
        <item x="696"/>
        <item x="697"/>
        <item x="698"/>
        <item x="421"/>
        <item x="175"/>
        <item x="422"/>
        <item x="263"/>
        <item x="264"/>
        <item x="265"/>
        <item x="507"/>
        <item x="266"/>
        <item x="267"/>
        <item x="18"/>
        <item x="268"/>
        <item x="269"/>
        <item x="270"/>
        <item x="271"/>
        <item x="499"/>
        <item x="550"/>
        <item x="551"/>
        <item x="552"/>
        <item x="553"/>
        <item x="554"/>
        <item x="555"/>
        <item x="556"/>
        <item x="508"/>
        <item x="509"/>
        <item x="464"/>
        <item x="465"/>
        <item x="272"/>
        <item x="624"/>
        <item x="510"/>
        <item x="511"/>
        <item x="625"/>
        <item x="19"/>
        <item x="273"/>
        <item x="176"/>
        <item x="274"/>
        <item x="275"/>
        <item x="276"/>
        <item x="423"/>
        <item x="557"/>
        <item x="177"/>
        <item x="3"/>
        <item x="118"/>
        <item x="558"/>
        <item x="626"/>
        <item x="411"/>
        <item x="119"/>
        <item x="178"/>
        <item x="512"/>
        <item x="513"/>
        <item x="277"/>
        <item x="198"/>
        <item x="466"/>
        <item x="467"/>
        <item x="627"/>
        <item x="120"/>
        <item x="121"/>
        <item x="122"/>
        <item x="424"/>
        <item x="123"/>
        <item x="124"/>
        <item x="125"/>
        <item x="126"/>
        <item x="127"/>
        <item x="128"/>
        <item x="129"/>
        <item x="130"/>
        <item x="131"/>
        <item x="278"/>
        <item x="279"/>
        <item x="280"/>
        <item x="425"/>
        <item x="132"/>
        <item x="20"/>
        <item x="468"/>
        <item x="699"/>
        <item x="700"/>
        <item x="199"/>
        <item x="200"/>
        <item x="281"/>
        <item x="282"/>
        <item x="701"/>
        <item x="426"/>
        <item x="652"/>
        <item x="653"/>
        <item x="654"/>
        <item x="104"/>
        <item x="105"/>
        <item x="283"/>
        <item x="284"/>
        <item x="514"/>
        <item x="628"/>
        <item x="201"/>
        <item x="285"/>
        <item x="286"/>
        <item x="287"/>
        <item x="288"/>
        <item x="655"/>
        <item x="289"/>
        <item x="179"/>
        <item x="4"/>
        <item x="559"/>
        <item x="560"/>
        <item x="106"/>
        <item x="133"/>
        <item x="702"/>
        <item x="515"/>
        <item x="656"/>
        <item x="107"/>
        <item x="561"/>
        <item x="562"/>
        <item x="563"/>
        <item x="290"/>
        <item x="291"/>
        <item x="292"/>
        <item x="293"/>
        <item x="294"/>
        <item x="21"/>
        <item x="134"/>
        <item x="135"/>
        <item x="136"/>
        <item x="295"/>
        <item x="643"/>
        <item x="645"/>
        <item x="646"/>
        <item x="296"/>
        <item x="703"/>
        <item x="516"/>
        <item x="469"/>
        <item x="470"/>
        <item x="297"/>
        <item x="564"/>
        <item x="517"/>
        <item x="629"/>
        <item x="498"/>
        <item x="471"/>
        <item x="472"/>
        <item x="22"/>
        <item x="298"/>
        <item x="704"/>
        <item x="705"/>
        <item x="299"/>
        <item x="565"/>
        <item x="566"/>
        <item x="427"/>
        <item x="706"/>
        <item x="707"/>
        <item x="528"/>
        <item x="529"/>
        <item x="708"/>
        <item x="473"/>
        <item x="180"/>
        <item x="137"/>
        <item x="23"/>
        <item x="24"/>
        <item x="25"/>
        <item x="630"/>
        <item x="138"/>
        <item x="139"/>
        <item x="140"/>
        <item x="202"/>
        <item x="300"/>
        <item x="301"/>
        <item x="657"/>
        <item x="518"/>
        <item x="474"/>
        <item x="302"/>
        <item x="303"/>
        <item x="181"/>
        <item x="5"/>
        <item x="658"/>
        <item x="304"/>
        <item x="567"/>
        <item x="519"/>
        <item x="428"/>
        <item x="305"/>
        <item x="306"/>
        <item x="709"/>
        <item x="475"/>
        <item x="26"/>
        <item x="27"/>
        <item x="28"/>
        <item x="568"/>
        <item x="569"/>
        <item x="570"/>
        <item x="571"/>
        <item x="572"/>
        <item x="203"/>
        <item x="307"/>
        <item x="29"/>
        <item x="308"/>
        <item x="309"/>
        <item x="182"/>
        <item x="310"/>
        <item x="311"/>
        <item x="429"/>
        <item x="312"/>
        <item x="710"/>
        <item x="30"/>
        <item x="204"/>
        <item x="205"/>
        <item x="206"/>
        <item x="476"/>
        <item x="141"/>
        <item x="659"/>
        <item x="711"/>
        <item x="31"/>
        <item x="573"/>
        <item x="430"/>
        <item x="574"/>
        <item x="712"/>
        <item x="713"/>
        <item x="495"/>
        <item x="142"/>
        <item x="313"/>
        <item x="530"/>
        <item x="714"/>
        <item x="660"/>
        <item x="183"/>
        <item x="108"/>
        <item x="109"/>
        <item x="314"/>
        <item x="431"/>
        <item x="432"/>
        <item x="315"/>
        <item x="316"/>
        <item x="317"/>
        <item x="433"/>
        <item x="318"/>
        <item x="319"/>
        <item x="320"/>
        <item x="321"/>
        <item x="715"/>
        <item x="716"/>
        <item x="322"/>
        <item x="575"/>
        <item x="434"/>
        <item x="32"/>
        <item x="323"/>
        <item x="324"/>
        <item x="143"/>
        <item x="717"/>
        <item x="718"/>
        <item x="719"/>
        <item x="144"/>
        <item x="720"/>
        <item x="325"/>
        <item x="477"/>
        <item x="478"/>
        <item x="184"/>
        <item x="33"/>
        <item x="207"/>
        <item x="145"/>
        <item x="479"/>
        <item x="576"/>
        <item x="480"/>
        <item x="146"/>
        <item x="481"/>
        <item x="661"/>
        <item x="34"/>
        <item x="326"/>
        <item x="35"/>
        <item x="327"/>
        <item x="328"/>
        <item x="329"/>
        <item x="330"/>
        <item x="331"/>
        <item x="147"/>
        <item x="148"/>
        <item x="577"/>
        <item x="185"/>
        <item x="36"/>
        <item x="37"/>
        <item x="435"/>
        <item x="436"/>
        <item x="437"/>
        <item x="438"/>
        <item x="439"/>
        <item x="440"/>
        <item x="208"/>
        <item x="631"/>
        <item x="632"/>
        <item x="633"/>
        <item x="721"/>
        <item x="38"/>
        <item x="39"/>
        <item x="40"/>
        <item x="41"/>
        <item x="42"/>
        <item x="332"/>
        <item x="333"/>
        <item x="334"/>
        <item x="441"/>
        <item x="578"/>
        <item x="335"/>
        <item x="442"/>
        <item x="662"/>
        <item x="43"/>
        <item x="722"/>
        <item x="579"/>
        <item x="723"/>
        <item x="580"/>
        <item x="724"/>
        <item x="725"/>
        <item x="581"/>
        <item x="726"/>
        <item x="727"/>
        <item x="728"/>
        <item x="336"/>
        <item x="729"/>
        <item x="730"/>
        <item x="582"/>
        <item x="443"/>
        <item x="444"/>
        <item x="186"/>
        <item x="187"/>
        <item x="482"/>
        <item x="496"/>
        <item x="337"/>
        <item x="583"/>
        <item x="209"/>
        <item x="445"/>
        <item x="188"/>
        <item x="338"/>
        <item x="483"/>
        <item x="189"/>
        <item x="339"/>
        <item x="44"/>
        <item x="520"/>
        <item x="663"/>
        <item x="584"/>
        <item x="731"/>
        <item x="340"/>
        <item x="341"/>
        <item x="342"/>
        <item x="634"/>
        <item x="343"/>
        <item x="585"/>
        <item x="732"/>
        <item x="446"/>
        <item x="344"/>
        <item x="345"/>
        <item x="346"/>
        <item x="347"/>
        <item x="149"/>
        <item x="348"/>
        <item x="447"/>
        <item x="349"/>
        <item x="350"/>
        <item x="521"/>
        <item x="351"/>
        <item x="448"/>
        <item x="664"/>
        <item x="352"/>
        <item x="484"/>
        <item x="190"/>
        <item x="522"/>
        <item x="523"/>
        <item x="635"/>
        <item x="644"/>
        <item x="485"/>
        <item x="486"/>
        <item x="487"/>
        <item x="488"/>
        <item x="449"/>
        <item x="353"/>
        <item x="586"/>
        <item x="587"/>
        <item x="588"/>
        <item x="589"/>
        <item x="590"/>
        <item x="591"/>
        <item x="592"/>
        <item x="593"/>
        <item x="594"/>
        <item x="150"/>
        <item x="151"/>
        <item x="152"/>
        <item x="45"/>
        <item x="46"/>
        <item x="354"/>
        <item x="355"/>
        <item x="210"/>
        <item x="211"/>
        <item x="524"/>
        <item x="525"/>
        <item x="636"/>
        <item x="450"/>
        <item x="47"/>
        <item x="595"/>
        <item x="637"/>
        <item x="596"/>
        <item x="597"/>
        <item x="598"/>
        <item x="599"/>
        <item x="600"/>
        <item x="601"/>
        <item x="602"/>
        <item x="665"/>
        <item x="733"/>
        <item x="666"/>
        <item x="667"/>
        <item x="668"/>
        <item x="669"/>
        <item x="110"/>
        <item x="356"/>
        <item x="357"/>
        <item x="358"/>
        <item x="359"/>
        <item x="360"/>
        <item x="361"/>
        <item x="362"/>
        <item x="363"/>
        <item x="364"/>
        <item x="365"/>
        <item x="366"/>
        <item x="367"/>
        <item x="368"/>
        <item x="451"/>
        <item x="48"/>
        <item x="527"/>
        <item x="603"/>
        <item x="212"/>
        <item x="153"/>
        <item x="369"/>
        <item x="489"/>
        <item x="490"/>
        <item x="213"/>
        <item x="214"/>
        <item x="6"/>
        <item x="7"/>
        <item x="604"/>
        <item x="605"/>
        <item x="49"/>
        <item x="491"/>
        <item x="670"/>
        <item x="154"/>
        <item x="50"/>
        <item x="492"/>
        <item x="191"/>
        <item x="370"/>
        <item x="371"/>
        <item x="671"/>
        <item x="672"/>
        <item x="673"/>
        <item x="372"/>
        <item x="373"/>
        <item x="374"/>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606"/>
        <item x="375"/>
        <item x="452"/>
        <item x="86"/>
        <item x="734"/>
        <item x="192"/>
        <item x="155"/>
        <item x="156"/>
        <item x="157"/>
        <item x="158"/>
        <item x="159"/>
        <item x="160"/>
        <item x="161"/>
        <item x="162"/>
        <item x="163"/>
        <item x="735"/>
        <item x="453"/>
        <item x="164"/>
        <item x="165"/>
        <item x="166"/>
        <item x="607"/>
        <item x="608"/>
        <item x="736"/>
        <item x="193"/>
        <item x="8"/>
        <item x="737"/>
        <item x="609"/>
        <item x="610"/>
        <item x="611"/>
        <item x="87"/>
        <item x="454"/>
        <item x="738"/>
        <item x="455"/>
        <item x="376"/>
        <item x="377"/>
        <item x="88"/>
        <item x="89"/>
        <item x="90"/>
        <item x="638"/>
        <item x="378"/>
        <item x="379"/>
        <item x="167"/>
        <item x="380"/>
        <item x="739"/>
        <item x="381"/>
        <item x="740"/>
        <item x="741"/>
        <item x="194"/>
        <item x="91"/>
        <item x="497"/>
        <item x="674"/>
        <item x="675"/>
        <item x="676"/>
        <item x="677"/>
        <item x="215"/>
        <item x="216"/>
        <item x="217"/>
        <item x="218"/>
        <item x="92"/>
        <item x="195"/>
        <item x="456"/>
        <item x="382"/>
        <item x="383"/>
        <item x="384"/>
        <item x="612"/>
        <item x="613"/>
        <item x="614"/>
        <item x="615"/>
        <item x="616"/>
        <item x="742"/>
        <item x="385"/>
        <item x="678"/>
        <item x="617"/>
        <item x="743"/>
        <item x="744"/>
        <item x="386"/>
        <item x="93"/>
        <item x="493"/>
        <item x="94"/>
        <item x="95"/>
        <item x="639"/>
        <item x="494"/>
        <item x="387"/>
        <item x="388"/>
        <item x="389"/>
        <item x="390"/>
        <item x="618"/>
        <item x="749"/>
        <item x="750"/>
        <item x="751"/>
        <item x="752"/>
        <item x="753"/>
        <item x="754"/>
        <item x="391"/>
        <item x="745"/>
        <item x="746"/>
        <item x="619"/>
        <item x="620"/>
        <item x="392"/>
        <item x="457"/>
        <item x="393"/>
        <item x="394"/>
        <item x="395"/>
        <item x="396"/>
        <item x="397"/>
        <item x="398"/>
        <item x="399"/>
        <item x="400"/>
        <item x="401"/>
        <item x="402"/>
        <item x="458"/>
        <item x="403"/>
        <item x="404"/>
        <item x="405"/>
        <item x="406"/>
        <item x="459"/>
        <item x="621"/>
        <item x="407"/>
        <item x="408"/>
        <item x="409"/>
        <item x="622"/>
        <item x="747"/>
        <item x="748"/>
        <item x="640"/>
        <item x="641"/>
        <item x="526"/>
        <item x="219"/>
        <item x="220"/>
        <item x="221"/>
        <item x="222"/>
        <item x="223"/>
        <item x="410"/>
        <item t="default"/>
      </items>
    </pivotField>
    <pivotField axis="axisRow" showAll="0">
      <items count="154">
        <item x="27"/>
        <item x="28"/>
        <item x="11"/>
        <item x="29"/>
        <item x="1"/>
        <item x="51"/>
        <item x="39"/>
        <item x="40"/>
        <item x="31"/>
        <item x="34"/>
        <item x="10"/>
        <item x="21"/>
        <item x="15"/>
        <item x="14"/>
        <item x="16"/>
        <item x="13"/>
        <item x="38"/>
        <item x="12"/>
        <item x="25"/>
        <item x="4"/>
        <item x="6"/>
        <item x="36"/>
        <item x="3"/>
        <item x="18"/>
        <item x="68"/>
        <item x="152"/>
        <item x="74"/>
        <item x="24"/>
        <item x="64"/>
        <item x="65"/>
        <item x="2"/>
        <item x="100"/>
        <item x="82"/>
        <item x="97"/>
        <item x="151"/>
        <item x="128"/>
        <item x="111"/>
        <item x="80"/>
        <item x="35"/>
        <item x="7"/>
        <item x="83"/>
        <item x="79"/>
        <item x="22"/>
        <item x="30"/>
        <item x="73"/>
        <item x="23"/>
        <item x="70"/>
        <item x="104"/>
        <item x="8"/>
        <item x="71"/>
        <item x="17"/>
        <item x="37"/>
        <item x="72"/>
        <item x="76"/>
        <item x="101"/>
        <item x="140"/>
        <item x="121"/>
        <item x="81"/>
        <item x="139"/>
        <item x="85"/>
        <item x="132"/>
        <item x="43"/>
        <item x="5"/>
        <item x="77"/>
        <item x="33"/>
        <item x="45"/>
        <item x="60"/>
        <item x="41"/>
        <item x="118"/>
        <item x="129"/>
        <item x="127"/>
        <item x="122"/>
        <item x="147"/>
        <item x="130"/>
        <item x="123"/>
        <item x="146"/>
        <item x="134"/>
        <item x="116"/>
        <item x="117"/>
        <item x="19"/>
        <item x="94"/>
        <item x="148"/>
        <item x="125"/>
        <item x="138"/>
        <item x="141"/>
        <item x="120"/>
        <item x="143"/>
        <item x="149"/>
        <item x="75"/>
        <item x="66"/>
        <item x="46"/>
        <item x="20"/>
        <item x="58"/>
        <item x="47"/>
        <item x="49"/>
        <item x="78"/>
        <item x="84"/>
        <item x="133"/>
        <item x="102"/>
        <item x="53"/>
        <item x="57"/>
        <item x="61"/>
        <item x="63"/>
        <item x="52"/>
        <item x="56"/>
        <item x="42"/>
        <item x="32"/>
        <item x="105"/>
        <item x="124"/>
        <item x="137"/>
        <item x="126"/>
        <item x="107"/>
        <item x="109"/>
        <item x="135"/>
        <item x="108"/>
        <item x="136"/>
        <item x="142"/>
        <item x="150"/>
        <item x="90"/>
        <item x="110"/>
        <item x="106"/>
        <item x="54"/>
        <item x="48"/>
        <item x="55"/>
        <item x="69"/>
        <item x="67"/>
        <item x="26"/>
        <item x="62"/>
        <item x="144"/>
        <item x="88"/>
        <item x="9"/>
        <item x="50"/>
        <item x="59"/>
        <item x="113"/>
        <item x="96"/>
        <item x="86"/>
        <item x="115"/>
        <item x="89"/>
        <item x="91"/>
        <item x="145"/>
        <item x="98"/>
        <item x="112"/>
        <item x="93"/>
        <item x="131"/>
        <item x="119"/>
        <item x="87"/>
        <item x="92"/>
        <item x="95"/>
        <item x="0"/>
        <item x="114"/>
        <item x="99"/>
        <item x="103"/>
        <item x="44"/>
        <item t="default"/>
      </items>
    </pivotField>
    <pivotField dataField="1" showAll="0"/>
    <pivotField axis="axisRow" showAll="0">
      <items count="59">
        <item x="48"/>
        <item x="50"/>
        <item x="26"/>
        <item x="24"/>
        <item x="44"/>
        <item x="41"/>
        <item x="43"/>
        <item x="39"/>
        <item x="31"/>
        <item x="42"/>
        <item x="16"/>
        <item x="3"/>
        <item x="4"/>
        <item x="5"/>
        <item x="15"/>
        <item x="14"/>
        <item x="10"/>
        <item x="35"/>
        <item x="6"/>
        <item x="51"/>
        <item x="32"/>
        <item x="36"/>
        <item x="29"/>
        <item x="47"/>
        <item x="52"/>
        <item x="20"/>
        <item x="22"/>
        <item x="12"/>
        <item x="45"/>
        <item x="46"/>
        <item x="37"/>
        <item x="18"/>
        <item x="54"/>
        <item x="30"/>
        <item x="27"/>
        <item x="28"/>
        <item x="11"/>
        <item x="8"/>
        <item x="17"/>
        <item x="7"/>
        <item x="38"/>
        <item x="13"/>
        <item x="2"/>
        <item x="21"/>
        <item x="33"/>
        <item x="49"/>
        <item x="9"/>
        <item x="23"/>
        <item x="40"/>
        <item x="55"/>
        <item x="53"/>
        <item x="25"/>
        <item x="34"/>
        <item x="0"/>
        <item x="1"/>
        <item x="19"/>
        <item x="56"/>
        <item x="57"/>
        <item t="default"/>
      </items>
    </pivotField>
    <pivotField dataField="1" showAll="0"/>
    <pivotField axis="axisRow" showAll="0">
      <items count="7">
        <item x="3"/>
        <item x="5"/>
        <item x="0"/>
        <item x="2"/>
        <item x="4"/>
        <item x="1"/>
        <item t="default"/>
      </items>
    </pivotField>
    <pivotField axis="axisRow" showAll="0">
      <items count="565">
        <item x="374"/>
        <item x="424"/>
        <item x="388"/>
        <item x="476"/>
        <item x="55"/>
        <item x="387"/>
        <item x="478"/>
        <item x="379"/>
        <item x="473"/>
        <item x="171"/>
        <item x="149"/>
        <item x="33"/>
        <item x="13"/>
        <item x="471"/>
        <item x="464"/>
        <item x="154"/>
        <item x="475"/>
        <item x="467"/>
        <item x="2"/>
        <item x="235"/>
        <item x="466"/>
        <item x="330"/>
        <item x="48"/>
        <item x="462"/>
        <item x="49"/>
        <item x="474"/>
        <item x="460"/>
        <item x="363"/>
        <item x="344"/>
        <item x="8"/>
        <item x="445"/>
        <item x="372"/>
        <item x="325"/>
        <item x="373"/>
        <item x="446"/>
        <item x="69"/>
        <item x="463"/>
        <item x="378"/>
        <item x="264"/>
        <item x="22"/>
        <item x="472"/>
        <item x="24"/>
        <item x="329"/>
        <item x="346"/>
        <item x="368"/>
        <item x="328"/>
        <item x="16"/>
        <item x="273"/>
        <item x="12"/>
        <item x="270"/>
        <item x="398"/>
        <item x="5"/>
        <item x="377"/>
        <item x="164"/>
        <item x="302"/>
        <item x="362"/>
        <item x="326"/>
        <item x="284"/>
        <item x="238"/>
        <item x="371"/>
        <item x="158"/>
        <item x="174"/>
        <item x="30"/>
        <item x="425"/>
        <item x="75"/>
        <item x="461"/>
        <item x="324"/>
        <item x="272"/>
        <item x="443"/>
        <item x="50"/>
        <item x="375"/>
        <item x="414"/>
        <item x="411"/>
        <item x="35"/>
        <item x="6"/>
        <item x="444"/>
        <item x="237"/>
        <item x="247"/>
        <item x="43"/>
        <item x="7"/>
        <item x="384"/>
        <item x="15"/>
        <item x="315"/>
        <item x="399"/>
        <item x="552"/>
        <item x="215"/>
        <item x="410"/>
        <item x="10"/>
        <item x="301"/>
        <item x="17"/>
        <item x="11"/>
        <item x="336"/>
        <item x="295"/>
        <item x="42"/>
        <item x="337"/>
        <item x="19"/>
        <item x="468"/>
        <item x="159"/>
        <item x="253"/>
        <item x="317"/>
        <item x="343"/>
        <item x="18"/>
        <item x="469"/>
        <item x="359"/>
        <item x="252"/>
        <item x="239"/>
        <item x="4"/>
        <item x="364"/>
        <item x="422"/>
        <item x="321"/>
        <item x="258"/>
        <item x="529"/>
        <item x="14"/>
        <item x="358"/>
        <item x="228"/>
        <item x="319"/>
        <item x="361"/>
        <item x="333"/>
        <item x="0"/>
        <item x="291"/>
        <item x="465"/>
        <item x="367"/>
        <item x="170"/>
        <item x="161"/>
        <item x="163"/>
        <item x="479"/>
        <item x="357"/>
        <item x="23"/>
        <item x="281"/>
        <item x="347"/>
        <item x="458"/>
        <item x="366"/>
        <item x="255"/>
        <item x="416"/>
        <item x="157"/>
        <item x="322"/>
        <item x="216"/>
        <item x="331"/>
        <item x="236"/>
        <item x="1"/>
        <item x="294"/>
        <item x="131"/>
        <item x="156"/>
        <item x="522"/>
        <item x="34"/>
        <item x="249"/>
        <item x="9"/>
        <item x="62"/>
        <item x="477"/>
        <item x="70"/>
        <item x="251"/>
        <item x="36"/>
        <item x="320"/>
        <item x="470"/>
        <item x="365"/>
        <item x="285"/>
        <item x="212"/>
        <item x="233"/>
        <item x="148"/>
        <item x="370"/>
        <item x="21"/>
        <item x="276"/>
        <item x="345"/>
        <item x="167"/>
        <item x="160"/>
        <item x="423"/>
        <item x="223"/>
        <item x="348"/>
        <item x="360"/>
        <item x="257"/>
        <item x="335"/>
        <item x="58"/>
        <item x="244"/>
        <item x="169"/>
        <item x="25"/>
        <item x="400"/>
        <item x="60"/>
        <item x="54"/>
        <item x="303"/>
        <item x="305"/>
        <item x="275"/>
        <item x="266"/>
        <item x="209"/>
        <item x="51"/>
        <item x="63"/>
        <item x="334"/>
        <item x="332"/>
        <item x="380"/>
        <item x="44"/>
        <item x="168"/>
        <item x="64"/>
        <item x="323"/>
        <item x="316"/>
        <item x="232"/>
        <item x="277"/>
        <item x="201"/>
        <item x="254"/>
        <item x="47"/>
        <item x="96"/>
        <item x="182"/>
        <item x="234"/>
        <item x="338"/>
        <item x="241"/>
        <item x="205"/>
        <item x="288"/>
        <item x="318"/>
        <item x="73"/>
        <item x="151"/>
        <item x="206"/>
        <item x="132"/>
        <item x="202"/>
        <item x="97"/>
        <item x="287"/>
        <item x="554"/>
        <item x="203"/>
        <item x="208"/>
        <item x="207"/>
        <item x="26"/>
        <item x="71"/>
        <item x="40"/>
        <item x="105"/>
        <item x="434"/>
        <item x="152"/>
        <item x="133"/>
        <item x="290"/>
        <item x="38"/>
        <item x="488"/>
        <item x="225"/>
        <item x="211"/>
        <item x="289"/>
        <item x="204"/>
        <item x="430"/>
        <item x="480"/>
        <item x="265"/>
        <item x="185"/>
        <item x="67"/>
        <item x="59"/>
        <item x="150"/>
        <item x="195"/>
        <item x="427"/>
        <item x="369"/>
        <item x="162"/>
        <item x="483"/>
        <item x="494"/>
        <item x="118"/>
        <item x="261"/>
        <item x="128"/>
        <item x="200"/>
        <item x="130"/>
        <item x="155"/>
        <item x="409"/>
        <item x="102"/>
        <item x="271"/>
        <item x="198"/>
        <item x="429"/>
        <item x="197"/>
        <item x="28"/>
        <item x="126"/>
        <item x="502"/>
        <item x="196"/>
        <item x="381"/>
        <item x="210"/>
        <item x="53"/>
        <item x="29"/>
        <item x="248"/>
        <item x="456"/>
        <item x="260"/>
        <item x="100"/>
        <item x="292"/>
        <item x="459"/>
        <item x="246"/>
        <item x="510"/>
        <item x="457"/>
        <item x="243"/>
        <item x="37"/>
        <item x="189"/>
        <item x="113"/>
        <item x="508"/>
        <item x="250"/>
        <item x="339"/>
        <item x="267"/>
        <item x="52"/>
        <item x="240"/>
        <item x="481"/>
        <item x="382"/>
        <item x="432"/>
        <item x="3"/>
        <item x="224"/>
        <item x="230"/>
        <item x="340"/>
        <item x="114"/>
        <item x="313"/>
        <item x="341"/>
        <item x="175"/>
        <item x="342"/>
        <item x="27"/>
        <item x="39"/>
        <item x="548"/>
        <item x="426"/>
        <item x="56"/>
        <item x="129"/>
        <item x="32"/>
        <item x="46"/>
        <item x="41"/>
        <item x="259"/>
        <item x="221"/>
        <item x="123"/>
        <item x="180"/>
        <item x="61"/>
        <item x="57"/>
        <item x="190"/>
        <item x="507"/>
        <item x="383"/>
        <item x="263"/>
        <item x="501"/>
        <item x="561"/>
        <item x="530"/>
        <item x="192"/>
        <item x="404"/>
        <item x="66"/>
        <item x="269"/>
        <item x="306"/>
        <item x="229"/>
        <item x="268"/>
        <item x="299"/>
        <item x="98"/>
        <item x="72"/>
        <item x="433"/>
        <item x="256"/>
        <item x="231"/>
        <item x="389"/>
        <item x="214"/>
        <item x="95"/>
        <item x="184"/>
        <item x="107"/>
        <item x="31"/>
        <item x="186"/>
        <item x="213"/>
        <item x="376"/>
        <item x="153"/>
        <item x="45"/>
        <item x="143"/>
        <item x="120"/>
        <item x="217"/>
        <item x="245"/>
        <item x="492"/>
        <item x="65"/>
        <item x="101"/>
        <item x="222"/>
        <item x="406"/>
        <item x="119"/>
        <item x="428"/>
        <item x="283"/>
        <item x="528"/>
        <item x="121"/>
        <item x="127"/>
        <item x="199"/>
        <item x="535"/>
        <item x="509"/>
        <item x="553"/>
        <item x="278"/>
        <item x="93"/>
        <item x="282"/>
        <item x="218"/>
        <item x="191"/>
        <item x="20"/>
        <item x="220"/>
        <item x="183"/>
        <item x="555"/>
        <item x="74"/>
        <item x="396"/>
        <item x="504"/>
        <item x="68"/>
        <item x="300"/>
        <item x="539"/>
        <item x="407"/>
        <item x="490"/>
        <item x="173"/>
        <item x="514"/>
        <item x="226"/>
        <item x="353"/>
        <item x="115"/>
        <item x="394"/>
        <item x="545"/>
        <item x="147"/>
        <item x="559"/>
        <item x="194"/>
        <item x="544"/>
        <item x="193"/>
        <item x="540"/>
        <item x="280"/>
        <item x="546"/>
        <item x="124"/>
        <item x="513"/>
        <item x="506"/>
        <item x="279"/>
        <item x="395"/>
        <item x="227"/>
        <item x="135"/>
        <item x="117"/>
        <item x="99"/>
        <item x="493"/>
        <item x="495"/>
        <item x="547"/>
        <item x="296"/>
        <item x="525"/>
        <item x="125"/>
        <item x="354"/>
        <item x="524"/>
        <item x="511"/>
        <item x="293"/>
        <item x="542"/>
        <item x="181"/>
        <item x="166"/>
        <item x="560"/>
        <item x="178"/>
        <item x="558"/>
        <item x="116"/>
        <item x="533"/>
        <item x="312"/>
        <item x="112"/>
        <item x="111"/>
        <item x="390"/>
        <item x="415"/>
        <item x="532"/>
        <item x="219"/>
        <item x="298"/>
        <item x="551"/>
        <item x="311"/>
        <item x="418"/>
        <item x="109"/>
        <item x="262"/>
        <item x="491"/>
        <item x="455"/>
        <item x="351"/>
        <item x="297"/>
        <item x="421"/>
        <item x="562"/>
        <item x="172"/>
        <item x="286"/>
        <item x="512"/>
        <item x="177"/>
        <item x="187"/>
        <item x="304"/>
        <item x="242"/>
        <item x="385"/>
        <item x="563"/>
        <item x="144"/>
        <item x="145"/>
        <item x="403"/>
        <item x="482"/>
        <item x="439"/>
        <item x="523"/>
        <item x="505"/>
        <item x="534"/>
        <item x="327"/>
        <item x="179"/>
        <item x="349"/>
        <item x="134"/>
        <item x="355"/>
        <item x="440"/>
        <item x="527"/>
        <item x="420"/>
        <item x="515"/>
        <item x="393"/>
        <item x="310"/>
        <item x="136"/>
        <item x="541"/>
        <item x="453"/>
        <item x="386"/>
        <item x="431"/>
        <item x="538"/>
        <item x="531"/>
        <item x="405"/>
        <item x="550"/>
        <item x="486"/>
        <item x="106"/>
        <item x="350"/>
        <item x="450"/>
        <item x="484"/>
        <item x="142"/>
        <item x="487"/>
        <item x="307"/>
        <item x="556"/>
        <item x="308"/>
        <item x="557"/>
        <item x="419"/>
        <item x="138"/>
        <item x="397"/>
        <item x="176"/>
        <item x="489"/>
        <item x="402"/>
        <item x="140"/>
        <item x="309"/>
        <item x="139"/>
        <item x="543"/>
        <item x="146"/>
        <item x="141"/>
        <item x="274"/>
        <item x="417"/>
        <item x="408"/>
        <item x="503"/>
        <item x="356"/>
        <item x="108"/>
        <item x="449"/>
        <item x="413"/>
        <item x="536"/>
        <item x="104"/>
        <item x="103"/>
        <item x="452"/>
        <item x="518"/>
        <item x="441"/>
        <item x="438"/>
        <item x="122"/>
        <item x="110"/>
        <item x="448"/>
        <item x="94"/>
        <item x="412"/>
        <item x="520"/>
        <item x="519"/>
        <item x="352"/>
        <item x="442"/>
        <item x="498"/>
        <item x="165"/>
        <item x="496"/>
        <item x="454"/>
        <item x="436"/>
        <item x="537"/>
        <item x="137"/>
        <item x="500"/>
        <item x="516"/>
        <item x="314"/>
        <item x="499"/>
        <item x="435"/>
        <item x="526"/>
        <item x="485"/>
        <item x="497"/>
        <item x="391"/>
        <item x="447"/>
        <item x="517"/>
        <item x="521"/>
        <item x="392"/>
        <item x="451"/>
        <item x="549"/>
        <item x="401"/>
        <item x="437"/>
        <item x="77"/>
        <item x="85"/>
        <item x="81"/>
        <item x="90"/>
        <item x="80"/>
        <item x="79"/>
        <item x="78"/>
        <item x="82"/>
        <item x="89"/>
        <item x="76"/>
        <item x="83"/>
        <item x="84"/>
        <item x="87"/>
        <item x="88"/>
        <item x="91"/>
        <item x="92"/>
        <item x="86"/>
        <item x="188"/>
        <item t="default"/>
      </items>
    </pivotField>
  </pivotFields>
  <rowFields count="7">
    <field x="1"/>
    <field x="2"/>
    <field x="3"/>
    <field x="4"/>
    <field x="6"/>
    <field x="8"/>
    <field x="9"/>
  </rowFields>
  <rowItems count="3304">
    <i>
      <x/>
    </i>
    <i>
      <x v="1"/>
    </i>
    <i>
      <x v="2"/>
    </i>
    <i>
      <x v="3"/>
    </i>
    <i r="1">
      <x v="1"/>
    </i>
    <i r="2">
      <x v="25"/>
    </i>
    <i r="3">
      <x v="67"/>
    </i>
    <i r="4">
      <x v="55"/>
    </i>
    <i r="5">
      <x v="5"/>
    </i>
    <i r="6">
      <x v="361"/>
    </i>
    <i r="2">
      <x v="26"/>
    </i>
    <i r="3">
      <x v="67"/>
    </i>
    <i r="4">
      <x v="55"/>
    </i>
    <i r="5">
      <x v="5"/>
    </i>
    <i r="6">
      <x v="516"/>
    </i>
    <i r="2">
      <x v="80"/>
    </i>
    <i r="3">
      <x v="67"/>
    </i>
    <i r="4">
      <x v="55"/>
    </i>
    <i r="5">
      <x v="5"/>
    </i>
    <i r="6">
      <x v="332"/>
    </i>
    <i r="2">
      <x v="81"/>
    </i>
    <i r="3">
      <x v="67"/>
    </i>
    <i r="4">
      <x v="55"/>
    </i>
    <i r="5">
      <x v="5"/>
    </i>
    <i r="6">
      <x v="198"/>
    </i>
    <i r="2">
      <x v="82"/>
    </i>
    <i r="3">
      <x v="67"/>
    </i>
    <i r="4">
      <x v="55"/>
    </i>
    <i r="5">
      <x v="5"/>
    </i>
    <i r="6">
      <x v="211"/>
    </i>
    <i r="2">
      <x v="130"/>
    </i>
    <i r="3">
      <x v="67"/>
    </i>
    <i r="4">
      <x v="55"/>
    </i>
    <i r="5">
      <x v="5"/>
    </i>
    <i r="6">
      <x v="325"/>
    </i>
    <i r="2">
      <x v="131"/>
    </i>
    <i r="3">
      <x v="67"/>
    </i>
    <i r="4">
      <x v="55"/>
    </i>
    <i r="5">
      <x v="5"/>
    </i>
    <i r="6">
      <x v="400"/>
    </i>
    <i r="2">
      <x v="182"/>
    </i>
    <i r="3">
      <x v="67"/>
    </i>
    <i r="4">
      <x v="55"/>
    </i>
    <i r="5">
      <x v="5"/>
    </i>
    <i r="6">
      <x v="267"/>
    </i>
    <i r="2">
      <x v="186"/>
    </i>
    <i r="3">
      <x v="67"/>
    </i>
    <i r="4">
      <x v="55"/>
    </i>
    <i r="5">
      <x v="5"/>
    </i>
    <i r="6">
      <x v="347"/>
    </i>
    <i r="2">
      <x v="195"/>
    </i>
    <i r="3">
      <x v="67"/>
    </i>
    <i r="4">
      <x v="55"/>
    </i>
    <i r="5">
      <x v="5"/>
    </i>
    <i r="6">
      <x v="251"/>
    </i>
    <i r="2">
      <x v="196"/>
    </i>
    <i r="3">
      <x v="67"/>
    </i>
    <i r="4">
      <x v="55"/>
    </i>
    <i r="5">
      <x v="5"/>
    </i>
    <i r="6">
      <x v="508"/>
    </i>
    <i r="2">
      <x v="197"/>
    </i>
    <i r="3">
      <x v="67"/>
    </i>
    <i r="4">
      <x v="55"/>
    </i>
    <i r="5">
      <x v="5"/>
    </i>
    <i r="6">
      <x v="507"/>
    </i>
    <i r="2">
      <x v="199"/>
    </i>
    <i r="3">
      <x v="67"/>
    </i>
    <i r="4">
      <x v="55"/>
    </i>
    <i r="5">
      <x v="5"/>
    </i>
    <i r="6">
      <x v="220"/>
    </i>
    <i r="2">
      <x v="200"/>
    </i>
    <i r="3">
      <x v="67"/>
    </i>
    <i r="4">
      <x v="55"/>
    </i>
    <i r="5">
      <x v="5"/>
    </i>
    <i r="6">
      <x v="476"/>
    </i>
    <i r="2">
      <x v="201"/>
    </i>
    <i r="3">
      <x v="67"/>
    </i>
    <i r="4">
      <x v="55"/>
    </i>
    <i r="5">
      <x v="5"/>
    </i>
    <i r="6">
      <x v="334"/>
    </i>
    <i r="2">
      <x v="202"/>
    </i>
    <i r="3">
      <x v="67"/>
    </i>
    <i r="4">
      <x v="55"/>
    </i>
    <i r="5">
      <x v="5"/>
    </i>
    <i r="6">
      <x v="503"/>
    </i>
    <i r="2">
      <x v="203"/>
    </i>
    <i r="3">
      <x v="67"/>
    </i>
    <i r="4">
      <x v="55"/>
    </i>
    <i r="5">
      <x v="5"/>
    </i>
    <i r="6">
      <x v="516"/>
    </i>
    <i r="2">
      <x v="204"/>
    </i>
    <i r="3">
      <x v="67"/>
    </i>
    <i r="4">
      <x v="55"/>
    </i>
    <i r="5">
      <x v="5"/>
    </i>
    <i r="6">
      <x v="430"/>
    </i>
    <i r="2">
      <x v="205"/>
    </i>
    <i r="3">
      <x v="67"/>
    </i>
    <i r="4">
      <x v="55"/>
    </i>
    <i r="5">
      <x v="5"/>
    </i>
    <i r="6">
      <x v="514"/>
    </i>
    <i r="2">
      <x v="206"/>
    </i>
    <i r="3">
      <x v="67"/>
    </i>
    <i r="4">
      <x v="55"/>
    </i>
    <i r="5">
      <x v="5"/>
    </i>
    <i r="6">
      <x v="421"/>
    </i>
    <i r="2">
      <x v="207"/>
    </i>
    <i r="3">
      <x v="67"/>
    </i>
    <i r="4">
      <x v="55"/>
    </i>
    <i r="5">
      <x v="5"/>
    </i>
    <i r="6">
      <x v="420"/>
    </i>
    <i r="2">
      <x v="212"/>
    </i>
    <i r="3">
      <x v="67"/>
    </i>
    <i r="4">
      <x v="55"/>
    </i>
    <i r="5">
      <x v="5"/>
    </i>
    <i r="6">
      <x v="276"/>
    </i>
    <i r="2">
      <x v="244"/>
    </i>
    <i r="3">
      <x v="67"/>
    </i>
    <i r="4">
      <x v="55"/>
    </i>
    <i r="5">
      <x v="5"/>
    </i>
    <i r="6">
      <x v="290"/>
    </i>
    <i r="2">
      <x v="258"/>
    </i>
    <i r="3">
      <x v="67"/>
    </i>
    <i r="4">
      <x v="55"/>
    </i>
    <i r="5">
      <x v="5"/>
    </i>
    <i r="6">
      <x v="381"/>
    </i>
    <i r="2">
      <x v="259"/>
    </i>
    <i r="3">
      <x v="67"/>
    </i>
    <i r="4">
      <x v="55"/>
    </i>
    <i r="5">
      <x v="5"/>
    </i>
    <i r="6">
      <x v="417"/>
    </i>
    <i r="2">
      <x v="260"/>
    </i>
    <i r="3">
      <x v="67"/>
    </i>
    <i r="4">
      <x v="55"/>
    </i>
    <i r="5">
      <x v="5"/>
    </i>
    <i r="6">
      <x v="399"/>
    </i>
    <i r="2">
      <x v="292"/>
    </i>
    <i r="3">
      <x v="67"/>
    </i>
    <i r="4">
      <x v="55"/>
    </i>
    <i r="5">
      <x v="5"/>
    </i>
    <i r="6">
      <x v="244"/>
    </i>
    <i r="2">
      <x v="297"/>
    </i>
    <i r="3">
      <x v="67"/>
    </i>
    <i r="4">
      <x v="55"/>
    </i>
    <i r="5">
      <x v="5"/>
    </i>
    <i r="6">
      <x v="350"/>
    </i>
    <i r="2">
      <x v="298"/>
    </i>
    <i r="3">
      <x v="67"/>
    </i>
    <i r="4">
      <x v="55"/>
    </i>
    <i r="5">
      <x v="5"/>
    </i>
    <i r="6">
      <x v="342"/>
    </i>
    <i r="2">
      <x v="299"/>
    </i>
    <i r="3">
      <x v="67"/>
    </i>
    <i r="4">
      <x v="55"/>
    </i>
    <i r="5">
      <x v="5"/>
    </i>
    <i r="6">
      <x v="354"/>
    </i>
    <i r="2">
      <x v="343"/>
    </i>
    <i r="3">
      <x v="67"/>
    </i>
    <i r="4">
      <x v="55"/>
    </i>
    <i r="5">
      <x v="5"/>
    </i>
    <i r="6">
      <x v="513"/>
    </i>
    <i r="2">
      <x v="353"/>
    </i>
    <i r="3">
      <x v="67"/>
    </i>
    <i r="4">
      <x v="55"/>
    </i>
    <i r="5">
      <x v="5"/>
    </i>
    <i r="6">
      <x v="306"/>
    </i>
    <i r="2">
      <x v="380"/>
    </i>
    <i r="3">
      <x v="67"/>
    </i>
    <i r="4">
      <x v="55"/>
    </i>
    <i r="5">
      <x v="5"/>
    </i>
    <i r="6">
      <x v="392"/>
    </i>
    <i r="2">
      <x v="384"/>
    </i>
    <i r="3">
      <x v="67"/>
    </i>
    <i r="4">
      <x v="55"/>
    </i>
    <i r="5">
      <x v="5"/>
    </i>
    <i r="6">
      <x v="406"/>
    </i>
    <i r="2">
      <x v="392"/>
    </i>
    <i r="3">
      <x v="67"/>
    </i>
    <i r="4">
      <x v="55"/>
    </i>
    <i r="5">
      <x v="5"/>
    </i>
    <i r="6">
      <x v="257"/>
    </i>
    <i r="2">
      <x v="396"/>
    </i>
    <i r="3">
      <x v="67"/>
    </i>
    <i r="4">
      <x v="55"/>
    </i>
    <i r="5">
      <x v="5"/>
    </i>
    <i r="6">
      <x v="355"/>
    </i>
    <i r="2">
      <x v="407"/>
    </i>
    <i r="3">
      <x v="67"/>
    </i>
    <i r="4">
      <x v="55"/>
    </i>
    <i r="5">
      <x v="5"/>
    </i>
    <i r="6">
      <x v="246"/>
    </i>
    <i r="2">
      <x v="408"/>
    </i>
    <i r="3">
      <x v="67"/>
    </i>
    <i r="4">
      <x v="55"/>
    </i>
    <i r="5">
      <x v="5"/>
    </i>
    <i r="6">
      <x v="300"/>
    </i>
    <i r="2">
      <x v="484"/>
    </i>
    <i r="3">
      <x v="67"/>
    </i>
    <i r="4">
      <x v="55"/>
    </i>
    <i r="5">
      <x v="5"/>
    </i>
    <i r="6">
      <x v="248"/>
    </i>
    <i r="2">
      <x v="515"/>
    </i>
    <i r="3">
      <x v="67"/>
    </i>
    <i r="4">
      <x v="55"/>
    </i>
    <i r="5">
      <x v="5"/>
    </i>
    <i r="6">
      <x v="141"/>
    </i>
    <i r="2">
      <x v="516"/>
    </i>
    <i r="3">
      <x v="67"/>
    </i>
    <i r="4">
      <x v="55"/>
    </i>
    <i r="5">
      <x v="5"/>
    </i>
    <i r="6">
      <x v="209"/>
    </i>
    <i r="2">
      <x v="517"/>
    </i>
    <i r="3">
      <x v="67"/>
    </i>
    <i r="4">
      <x v="55"/>
    </i>
    <i r="5">
      <x v="5"/>
    </i>
    <i r="6">
      <x v="223"/>
    </i>
    <i r="2">
      <x v="563"/>
    </i>
    <i r="3">
      <x v="67"/>
    </i>
    <i r="4">
      <x v="55"/>
    </i>
    <i r="5">
      <x v="5"/>
    </i>
    <i r="6">
      <x v="458"/>
    </i>
    <i r="2">
      <x v="576"/>
    </i>
    <i r="3">
      <x v="67"/>
    </i>
    <i r="4">
      <x v="55"/>
    </i>
    <i r="5">
      <x v="5"/>
    </i>
    <i r="6">
      <x v="398"/>
    </i>
    <i r="2">
      <x v="629"/>
    </i>
    <i r="3">
      <x v="67"/>
    </i>
    <i r="4">
      <x v="55"/>
    </i>
    <i r="5">
      <x v="5"/>
    </i>
    <i r="6">
      <x v="466"/>
    </i>
    <i r="2">
      <x v="630"/>
    </i>
    <i r="3">
      <x v="67"/>
    </i>
    <i r="4">
      <x v="55"/>
    </i>
    <i r="5">
      <x v="5"/>
    </i>
    <i r="6">
      <x v="528"/>
    </i>
    <i r="2">
      <x v="631"/>
    </i>
    <i r="3">
      <x v="67"/>
    </i>
    <i r="4">
      <x v="55"/>
    </i>
    <i r="5">
      <x v="5"/>
    </i>
    <i r="6">
      <x v="487"/>
    </i>
    <i r="2">
      <x v="632"/>
    </i>
    <i r="3">
      <x v="67"/>
    </i>
    <i r="4">
      <x v="55"/>
    </i>
    <i r="5">
      <x v="5"/>
    </i>
    <i r="6">
      <x v="494"/>
    </i>
    <i r="2">
      <x v="633"/>
    </i>
    <i r="3">
      <x v="67"/>
    </i>
    <i r="4">
      <x v="55"/>
    </i>
    <i r="5">
      <x v="5"/>
    </i>
    <i r="6">
      <x v="492"/>
    </i>
    <i r="2">
      <x v="634"/>
    </i>
    <i r="3">
      <x v="67"/>
    </i>
    <i r="4">
      <x v="55"/>
    </i>
    <i r="5">
      <x v="5"/>
    </i>
    <i r="6">
      <x v="497"/>
    </i>
    <i r="2">
      <x v="635"/>
    </i>
    <i r="3">
      <x v="67"/>
    </i>
    <i r="4">
      <x v="55"/>
    </i>
    <i r="5">
      <x v="5"/>
    </i>
    <i r="6">
      <x v="497"/>
    </i>
    <i r="2">
      <x v="636"/>
    </i>
    <i r="3">
      <x v="67"/>
    </i>
    <i r="4">
      <x v="55"/>
    </i>
    <i r="5">
      <x v="5"/>
    </i>
    <i r="6">
      <x v="480"/>
    </i>
    <i r="2">
      <x v="637"/>
    </i>
    <i r="3">
      <x v="67"/>
    </i>
    <i r="4">
      <x v="55"/>
    </i>
    <i r="5">
      <x v="5"/>
    </i>
    <i r="6">
      <x v="341"/>
    </i>
    <i r="2">
      <x v="640"/>
    </i>
    <i r="3">
      <x v="67"/>
    </i>
    <i r="4">
      <x v="55"/>
    </i>
    <i r="5">
      <x v="5"/>
    </i>
    <i r="6">
      <x v="447"/>
    </i>
    <i r="2">
      <x v="641"/>
    </i>
    <i r="3">
      <x v="67"/>
    </i>
    <i r="4">
      <x v="55"/>
    </i>
    <i r="5">
      <x v="5"/>
    </i>
    <i r="6">
      <x v="448"/>
    </i>
    <i r="2">
      <x v="642"/>
    </i>
    <i r="3">
      <x v="67"/>
    </i>
    <i r="4">
      <x v="55"/>
    </i>
    <i r="5">
      <x v="5"/>
    </i>
    <i r="6">
      <x v="496"/>
    </i>
    <i r="2">
      <x v="664"/>
    </i>
    <i r="3">
      <x v="67"/>
    </i>
    <i r="4">
      <x v="55"/>
    </i>
    <i r="5">
      <x v="5"/>
    </i>
    <i r="6">
      <x v="384"/>
    </i>
    <i>
      <x v="4"/>
    </i>
    <i r="1">
      <x v="1"/>
    </i>
    <i r="2">
      <x v="22"/>
    </i>
    <i r="3">
      <x v="105"/>
    </i>
    <i r="4">
      <x v="25"/>
    </i>
    <i r="5">
      <x v="5"/>
    </i>
    <i r="6">
      <x v="158"/>
    </i>
    <i r="2">
      <x v="44"/>
    </i>
    <i r="3">
      <x v="61"/>
    </i>
    <i r="4">
      <x v="54"/>
    </i>
    <i r="5">
      <x v="5"/>
    </i>
    <i r="6">
      <x v="10"/>
    </i>
    <i r="2">
      <x v="107"/>
    </i>
    <i r="3">
      <x v="148"/>
    </i>
    <i r="4">
      <x v="43"/>
    </i>
    <i r="5">
      <x v="5"/>
    </i>
    <i r="6">
      <x v="237"/>
    </i>
    <i r="2">
      <x v="108"/>
    </i>
    <i r="3">
      <x v="148"/>
    </i>
    <i r="4">
      <x v="54"/>
    </i>
    <i r="5">
      <x v="5"/>
    </i>
    <i r="6">
      <x v="207"/>
    </i>
    <i r="2">
      <x v="111"/>
    </i>
    <i r="3">
      <x v="152"/>
    </i>
    <i r="4">
      <x v="54"/>
    </i>
    <i r="5">
      <x v="5"/>
    </i>
    <i r="6">
      <x v="222"/>
    </i>
    <i r="2">
      <x v="112"/>
    </i>
    <i r="3">
      <x v="65"/>
    </i>
    <i r="4">
      <x v="54"/>
    </i>
    <i r="5">
      <x v="5"/>
    </i>
    <i r="6">
      <x v="339"/>
    </i>
    <i r="2">
      <x v="116"/>
    </i>
    <i r="3">
      <x v="148"/>
    </i>
    <i r="4">
      <x v="54"/>
    </i>
    <i r="5">
      <x v="5"/>
    </i>
    <i r="6">
      <x v="15"/>
    </i>
    <i r="2">
      <x v="142"/>
    </i>
    <i r="3">
      <x v="148"/>
    </i>
    <i r="4">
      <x v="54"/>
    </i>
    <i r="5">
      <x v="5"/>
    </i>
    <i r="6">
      <x v="249"/>
    </i>
    <i r="2">
      <x v="174"/>
    </i>
    <i r="3">
      <x v="148"/>
    </i>
    <i r="4">
      <x v="54"/>
    </i>
    <i r="5">
      <x v="5"/>
    </i>
    <i r="6">
      <x v="142"/>
    </i>
    <i r="2">
      <x v="180"/>
    </i>
    <i r="3">
      <x v="148"/>
    </i>
    <i r="4">
      <x v="54"/>
    </i>
    <i r="5">
      <x v="5"/>
    </i>
    <i r="6">
      <x v="134"/>
    </i>
    <i r="2">
      <x v="187"/>
    </i>
    <i r="3">
      <x v="148"/>
    </i>
    <i r="4">
      <x v="54"/>
    </i>
    <i r="5">
      <x v="5"/>
    </i>
    <i r="6">
      <x v="60"/>
    </i>
    <i r="2">
      <x v="239"/>
    </i>
    <i r="3">
      <x v="90"/>
    </i>
    <i r="4">
      <x v="54"/>
    </i>
    <i r="5">
      <x v="5"/>
    </i>
    <i r="6">
      <x v="97"/>
    </i>
    <i r="2">
      <x v="291"/>
    </i>
    <i r="3">
      <x v="148"/>
    </i>
    <i r="4">
      <x v="54"/>
    </i>
    <i r="5">
      <x v="5"/>
    </i>
    <i r="6">
      <x v="164"/>
    </i>
    <i r="2">
      <x v="308"/>
    </i>
    <i r="3">
      <x v="93"/>
    </i>
    <i r="4">
      <x v="54"/>
    </i>
    <i r="5">
      <x v="5"/>
    </i>
    <i r="6">
      <x v="60"/>
    </i>
    <i r="2">
      <x v="332"/>
    </i>
    <i r="3">
      <x v="91"/>
    </i>
    <i r="4">
      <x v="16"/>
    </i>
    <i r="5">
      <x v="5"/>
    </i>
    <i r="6">
      <x v="123"/>
    </i>
    <i r="2">
      <x v="358"/>
    </i>
    <i r="3">
      <x v="122"/>
    </i>
    <i r="4">
      <x v="26"/>
    </i>
    <i r="5">
      <x v="5"/>
    </i>
    <i r="6">
      <x v="241"/>
    </i>
    <i r="2">
      <x v="389"/>
    </i>
    <i r="3">
      <x v="148"/>
    </i>
    <i r="4">
      <x v="54"/>
    </i>
    <i r="5">
      <x v="5"/>
    </i>
    <i r="6">
      <x v="124"/>
    </i>
    <i r="2">
      <x v="410"/>
    </i>
    <i r="3">
      <x v="148"/>
    </i>
    <i r="4">
      <x v="54"/>
    </i>
    <i r="5">
      <x v="5"/>
    </i>
    <i r="6">
      <x v="53"/>
    </i>
    <i r="2">
      <x v="454"/>
    </i>
    <i r="3">
      <x v="148"/>
    </i>
    <i r="4">
      <x v="54"/>
    </i>
    <i r="5">
      <x v="5"/>
    </i>
    <i r="6">
      <x v="523"/>
    </i>
    <i r="2">
      <x v="455"/>
    </i>
    <i r="3">
      <x v="148"/>
    </i>
    <i r="4">
      <x v="54"/>
    </i>
    <i r="5">
      <x v="5"/>
    </i>
    <i r="6">
      <x v="413"/>
    </i>
    <i r="2">
      <x v="462"/>
    </i>
    <i r="3">
      <x v="148"/>
    </i>
    <i r="4">
      <x v="54"/>
    </i>
    <i r="5">
      <x v="5"/>
    </i>
    <i r="6">
      <x v="163"/>
    </i>
    <i r="2">
      <x v="465"/>
    </i>
    <i r="3">
      <x v="148"/>
    </i>
    <i r="4">
      <x v="54"/>
    </i>
    <i r="5">
      <x v="5"/>
    </i>
    <i r="6">
      <x v="189"/>
    </i>
    <i r="2">
      <x v="495"/>
    </i>
    <i r="3">
      <x v="148"/>
    </i>
    <i r="4">
      <x v="54"/>
    </i>
    <i r="5">
      <x v="5"/>
    </i>
    <i r="6">
      <x v="173"/>
    </i>
    <i r="2">
      <x v="579"/>
    </i>
    <i r="3">
      <x v="148"/>
    </i>
    <i r="4">
      <x v="54"/>
    </i>
    <i r="5">
      <x v="5"/>
    </i>
    <i r="6">
      <x v="122"/>
    </i>
    <i r="2">
      <x v="628"/>
    </i>
    <i r="3">
      <x v="148"/>
    </i>
    <i r="4">
      <x v="54"/>
    </i>
    <i r="5">
      <x v="5"/>
    </i>
    <i r="6">
      <x v="9"/>
    </i>
    <i r="2">
      <x v="646"/>
    </i>
    <i r="3">
      <x v="148"/>
    </i>
    <i r="4">
      <x v="54"/>
    </i>
    <i r="5">
      <x v="5"/>
    </i>
    <i r="6">
      <x v="438"/>
    </i>
    <i r="2">
      <x v="670"/>
    </i>
    <i r="3">
      <x v="148"/>
    </i>
    <i r="4">
      <x v="54"/>
    </i>
    <i r="5">
      <x v="5"/>
    </i>
    <i r="6">
      <x v="377"/>
    </i>
    <i r="2">
      <x v="682"/>
    </i>
    <i r="3">
      <x v="94"/>
    </i>
    <i r="4">
      <x v="16"/>
    </i>
    <i r="5">
      <x v="5"/>
    </i>
    <i r="6">
      <x v="61"/>
    </i>
    <i>
      <x v="5"/>
    </i>
    <i r="1">
      <x v="1"/>
    </i>
    <i r="2">
      <x v="14"/>
    </i>
    <i r="3">
      <x v="131"/>
    </i>
    <i r="4">
      <x v="54"/>
    </i>
    <i r="5">
      <x v="5"/>
    </i>
    <i r="6">
      <x v="293"/>
    </i>
    <i r="2">
      <x v="85"/>
    </i>
    <i r="3">
      <x v="131"/>
    </i>
    <i r="4">
      <x v="54"/>
    </i>
    <i r="5">
      <x v="5"/>
    </i>
    <i r="6">
      <x v="489"/>
    </i>
    <i r="2">
      <x v="191"/>
    </i>
    <i r="3">
      <x v="131"/>
    </i>
    <i r="4">
      <x v="54"/>
    </i>
    <i r="5">
      <x v="5"/>
    </i>
    <i r="6">
      <x v="441"/>
    </i>
    <i r="2">
      <x v="217"/>
    </i>
    <i r="3">
      <x v="131"/>
    </i>
    <i r="4">
      <x v="54"/>
    </i>
    <i r="5">
      <x v="5"/>
    </i>
    <i r="6">
      <x v="415"/>
    </i>
    <i r="2">
      <x v="218"/>
    </i>
    <i r="3">
      <x v="131"/>
    </i>
    <i r="4">
      <x v="54"/>
    </i>
    <i r="5">
      <x v="5"/>
    </i>
    <i r="6">
      <x v="456"/>
    </i>
    <i r="2">
      <x v="232"/>
    </i>
    <i r="3">
      <x v="131"/>
    </i>
    <i r="4">
      <x v="54"/>
    </i>
    <i r="5">
      <x v="5"/>
    </i>
    <i r="6">
      <x v="307"/>
    </i>
    <i r="2">
      <x v="300"/>
    </i>
    <i r="3">
      <x v="131"/>
    </i>
    <i r="4">
      <x v="54"/>
    </i>
    <i r="5">
      <x v="5"/>
    </i>
    <i r="6">
      <x v="412"/>
    </i>
    <i r="2">
      <x v="327"/>
    </i>
    <i r="3">
      <x v="131"/>
    </i>
    <i r="4">
      <x v="54"/>
    </i>
    <i r="5">
      <x v="5"/>
    </i>
    <i r="6">
      <x v="199"/>
    </i>
    <i r="2">
      <x v="339"/>
    </i>
    <i r="3">
      <x v="131"/>
    </i>
    <i r="4">
      <x v="54"/>
    </i>
    <i r="5">
      <x v="5"/>
    </i>
    <i r="6">
      <x v="367"/>
    </i>
    <i r="2">
      <x v="340"/>
    </i>
    <i r="3">
      <x v="131"/>
    </i>
    <i r="4">
      <x v="54"/>
    </i>
    <i r="5">
      <x v="5"/>
    </i>
    <i r="6">
      <x v="286"/>
    </i>
    <i r="2">
      <x v="341"/>
    </i>
    <i r="3">
      <x v="131"/>
    </i>
    <i r="4">
      <x v="54"/>
    </i>
    <i r="5">
      <x v="5"/>
    </i>
    <i r="6">
      <x v="365"/>
    </i>
    <i r="2">
      <x v="391"/>
    </i>
    <i r="3">
      <x v="131"/>
    </i>
    <i r="4">
      <x v="54"/>
    </i>
    <i r="5">
      <x v="5"/>
    </i>
    <i r="6">
      <x v="333"/>
    </i>
    <i r="2">
      <x v="419"/>
    </i>
    <i r="3">
      <x v="131"/>
    </i>
    <i r="4">
      <x v="54"/>
    </i>
    <i r="5">
      <x v="5"/>
    </i>
    <i r="6">
      <x v="234"/>
    </i>
    <i r="2">
      <x v="460"/>
    </i>
    <i r="3">
      <x v="131"/>
    </i>
    <i r="4">
      <x v="54"/>
    </i>
    <i r="5">
      <x v="5"/>
    </i>
    <i r="6">
      <x v="336"/>
    </i>
    <i r="2">
      <x v="522"/>
    </i>
    <i r="3">
      <x v="131"/>
    </i>
    <i r="4">
      <x v="54"/>
    </i>
    <i r="5">
      <x v="5"/>
    </i>
    <i r="6">
      <x v="442"/>
    </i>
    <i r="2">
      <x v="523"/>
    </i>
    <i r="3">
      <x v="131"/>
    </i>
    <i r="4">
      <x v="54"/>
    </i>
    <i r="5">
      <x v="5"/>
    </i>
    <i r="6">
      <x v="563"/>
    </i>
    <i r="2">
      <x v="562"/>
    </i>
    <i r="3">
      <x v="131"/>
    </i>
    <i r="4">
      <x v="54"/>
    </i>
    <i r="5">
      <x v="5"/>
    </i>
    <i r="6">
      <x v="275"/>
    </i>
    <i r="2">
      <x v="567"/>
    </i>
    <i r="3">
      <x v="131"/>
    </i>
    <i r="4">
      <x v="54"/>
    </i>
    <i r="5">
      <x v="5"/>
    </i>
    <i r="6">
      <x v="310"/>
    </i>
    <i r="2">
      <x v="568"/>
    </i>
    <i r="3">
      <x v="131"/>
    </i>
    <i r="4">
      <x v="54"/>
    </i>
    <i r="5">
      <x v="5"/>
    </i>
    <i r="6">
      <x v="364"/>
    </i>
    <i r="2">
      <x v="677"/>
    </i>
    <i r="3">
      <x v="131"/>
    </i>
    <i r="4">
      <x v="54"/>
    </i>
    <i r="5">
      <x v="5"/>
    </i>
    <i r="6">
      <x v="364"/>
    </i>
    <i r="2">
      <x v="678"/>
    </i>
    <i r="3">
      <x v="131"/>
    </i>
    <i r="4">
      <x v="54"/>
    </i>
    <i r="5">
      <x v="5"/>
    </i>
    <i r="6">
      <x v="317"/>
    </i>
    <i r="2">
      <x v="679"/>
    </i>
    <i r="3">
      <x v="131"/>
    </i>
    <i r="4">
      <x v="54"/>
    </i>
    <i r="5">
      <x v="5"/>
    </i>
    <i r="6">
      <x v="388"/>
    </i>
    <i r="2">
      <x v="680"/>
    </i>
    <i r="3">
      <x v="131"/>
    </i>
    <i r="4">
      <x v="54"/>
    </i>
    <i r="5">
      <x v="5"/>
    </i>
    <i r="6">
      <x v="386"/>
    </i>
    <i r="2">
      <x v="749"/>
    </i>
    <i r="3">
      <x v="131"/>
    </i>
    <i r="4">
      <x v="54"/>
    </i>
    <i r="5">
      <x v="5"/>
    </i>
    <i r="6">
      <x v="249"/>
    </i>
    <i r="2">
      <x v="750"/>
    </i>
    <i r="3">
      <x v="131"/>
    </i>
    <i r="4">
      <x v="54"/>
    </i>
    <i r="5">
      <x v="5"/>
    </i>
    <i r="6">
      <x v="238"/>
    </i>
    <i r="2">
      <x v="751"/>
    </i>
    <i r="3">
      <x v="131"/>
    </i>
    <i r="4">
      <x v="54"/>
    </i>
    <i r="5">
      <x v="5"/>
    </i>
    <i r="6">
      <x v="274"/>
    </i>
    <i r="2">
      <x v="752"/>
    </i>
    <i r="3">
      <x v="131"/>
    </i>
    <i r="4">
      <x v="54"/>
    </i>
    <i r="5">
      <x v="5"/>
    </i>
    <i r="6">
      <x v="259"/>
    </i>
    <i r="2">
      <x v="753"/>
    </i>
    <i r="3">
      <x v="131"/>
    </i>
    <i r="4">
      <x v="54"/>
    </i>
    <i r="5">
      <x v="5"/>
    </i>
    <i r="6">
      <x v="255"/>
    </i>
    <i>
      <x v="6"/>
    </i>
    <i r="1">
      <x v="1"/>
    </i>
    <i r="2">
      <x v="18"/>
    </i>
    <i r="3">
      <x v="5"/>
    </i>
    <i r="4">
      <x v="54"/>
    </i>
    <i r="5">
      <x v="5"/>
    </i>
    <i r="6">
      <x v="253"/>
    </i>
    <i r="2">
      <x v="19"/>
    </i>
    <i r="3">
      <x v="5"/>
    </i>
    <i r="4">
      <x v="54"/>
    </i>
    <i r="5">
      <x v="5"/>
    </i>
    <i r="6">
      <x v="356"/>
    </i>
    <i r="2">
      <x v="20"/>
    </i>
    <i r="3">
      <x v="5"/>
    </i>
    <i r="4">
      <x v="54"/>
    </i>
    <i r="5">
      <x v="5"/>
    </i>
    <i r="6">
      <x v="247"/>
    </i>
    <i r="2">
      <x v="35"/>
    </i>
    <i r="3">
      <x v="5"/>
    </i>
    <i r="4">
      <x v="54"/>
    </i>
    <i r="5">
      <x v="5"/>
    </i>
    <i r="6">
      <x v="319"/>
    </i>
    <i r="2">
      <x v="39"/>
    </i>
    <i r="3">
      <x v="5"/>
    </i>
    <i r="4">
      <x v="54"/>
    </i>
    <i r="5">
      <x v="5"/>
    </i>
    <i r="6">
      <x v="195"/>
    </i>
    <i r="2">
      <x v="41"/>
    </i>
    <i r="3">
      <x v="103"/>
    </i>
    <i r="4">
      <x v="54"/>
    </i>
    <i r="5">
      <x v="5"/>
    </i>
    <i r="6">
      <x v="144"/>
    </i>
    <i r="2">
      <x v="42"/>
    </i>
    <i r="3">
      <x v="5"/>
    </i>
    <i r="4">
      <x v="54"/>
    </i>
    <i r="5">
      <x v="5"/>
    </i>
    <i r="6">
      <x v="144"/>
    </i>
    <i r="2">
      <x v="54"/>
    </i>
    <i r="3">
      <x v="5"/>
    </i>
    <i r="4">
      <x v="54"/>
    </i>
    <i r="5">
      <x v="5"/>
    </i>
    <i r="6">
      <x v="144"/>
    </i>
    <i r="2">
      <x v="55"/>
    </i>
    <i r="3">
      <x v="5"/>
    </i>
    <i r="4">
      <x v="54"/>
    </i>
    <i r="5">
      <x v="5"/>
    </i>
    <i r="6">
      <x v="210"/>
    </i>
    <i r="2">
      <x v="56"/>
    </i>
    <i r="3">
      <x v="5"/>
    </i>
    <i r="4">
      <x v="54"/>
    </i>
    <i r="5">
      <x v="5"/>
    </i>
    <i r="6">
      <x v="214"/>
    </i>
    <i r="2">
      <x v="57"/>
    </i>
    <i r="3">
      <x v="5"/>
    </i>
    <i r="4">
      <x v="54"/>
    </i>
    <i r="5">
      <x v="5"/>
    </i>
    <i r="6">
      <x v="230"/>
    </i>
    <i r="2">
      <x v="58"/>
    </i>
    <i r="3">
      <x v="5"/>
    </i>
    <i r="4">
      <x v="54"/>
    </i>
    <i r="5">
      <x v="5"/>
    </i>
    <i r="6">
      <x v="203"/>
    </i>
    <i r="2">
      <x v="59"/>
    </i>
    <i r="3">
      <x v="5"/>
    </i>
    <i r="4">
      <x v="54"/>
    </i>
    <i r="5">
      <x v="5"/>
    </i>
    <i r="6">
      <x v="356"/>
    </i>
    <i r="2">
      <x v="60"/>
    </i>
    <i r="3">
      <x v="5"/>
    </i>
    <i r="4">
      <x v="54"/>
    </i>
    <i r="5">
      <x v="5"/>
    </i>
    <i r="6">
      <x v="208"/>
    </i>
    <i r="2">
      <x v="61"/>
    </i>
    <i r="3">
      <x v="103"/>
    </i>
    <i r="4">
      <x v="54"/>
    </i>
    <i r="5">
      <x v="5"/>
    </i>
    <i r="6">
      <x v="216"/>
    </i>
    <i r="2">
      <x v="62"/>
    </i>
    <i r="3">
      <x v="103"/>
    </i>
    <i r="4">
      <x v="54"/>
    </i>
    <i r="5">
      <x v="5"/>
    </i>
    <i r="6">
      <x v="215"/>
    </i>
    <i r="2">
      <x v="63"/>
    </i>
    <i r="3">
      <x v="5"/>
    </i>
    <i r="4">
      <x v="54"/>
    </i>
    <i r="5">
      <x v="5"/>
    </i>
    <i r="6">
      <x v="182"/>
    </i>
    <i r="2">
      <x v="64"/>
    </i>
    <i r="3">
      <x v="5"/>
    </i>
    <i r="4">
      <x v="54"/>
    </i>
    <i r="5">
      <x v="5"/>
    </i>
    <i r="6">
      <x v="261"/>
    </i>
    <i r="2">
      <x v="65"/>
    </i>
    <i r="3">
      <x v="5"/>
    </i>
    <i r="4">
      <x v="54"/>
    </i>
    <i r="5">
      <x v="5"/>
    </i>
    <i r="6">
      <x v="183"/>
    </i>
    <i r="2">
      <x v="66"/>
    </i>
    <i r="3">
      <x v="5"/>
    </i>
    <i r="4">
      <x v="54"/>
    </i>
    <i r="5">
      <x v="5"/>
    </i>
    <i r="6">
      <x v="173"/>
    </i>
    <i r="2">
      <x v="67"/>
    </i>
    <i r="3">
      <x v="5"/>
    </i>
    <i r="4">
      <x v="54"/>
    </i>
    <i r="5">
      <x v="5"/>
    </i>
    <i r="6">
      <x v="286"/>
    </i>
    <i r="2">
      <x v="68"/>
    </i>
    <i r="3">
      <x v="5"/>
    </i>
    <i r="4">
      <x v="54"/>
    </i>
    <i r="5">
      <x v="5"/>
    </i>
    <i r="6">
      <x v="275"/>
    </i>
    <i r="2">
      <x v="69"/>
    </i>
    <i r="3">
      <x v="5"/>
    </i>
    <i r="4">
      <x v="54"/>
    </i>
    <i r="5">
      <x v="5"/>
    </i>
    <i r="6">
      <x v="228"/>
    </i>
    <i r="2">
      <x v="70"/>
    </i>
    <i r="3">
      <x v="5"/>
    </i>
    <i r="4">
      <x v="54"/>
    </i>
    <i r="5">
      <x v="5"/>
    </i>
    <i r="6">
      <x v="156"/>
    </i>
    <i r="2">
      <x v="71"/>
    </i>
    <i r="3">
      <x v="5"/>
    </i>
    <i r="4">
      <x v="54"/>
    </i>
    <i r="5">
      <x v="5"/>
    </i>
    <i r="6">
      <x v="337"/>
    </i>
    <i r="2">
      <x v="72"/>
    </i>
    <i r="3">
      <x v="5"/>
    </i>
    <i r="4">
      <x v="54"/>
    </i>
    <i r="5">
      <x v="5"/>
    </i>
    <i r="6">
      <x v="356"/>
    </i>
    <i r="2">
      <x v="73"/>
    </i>
    <i r="3">
      <x v="5"/>
    </i>
    <i r="4">
      <x v="47"/>
    </i>
    <i r="5">
      <x v="5"/>
    </i>
    <i r="6">
      <x v="331"/>
    </i>
    <i r="2">
      <x v="74"/>
    </i>
    <i r="3">
      <x v="5"/>
    </i>
    <i r="4">
      <x v="54"/>
    </i>
    <i r="5">
      <x v="5"/>
    </i>
    <i r="6">
      <x v="85"/>
    </i>
    <i r="2">
      <x v="79"/>
    </i>
    <i r="3">
      <x v="5"/>
    </i>
    <i r="4">
      <x v="54"/>
    </i>
    <i r="5">
      <x v="5"/>
    </i>
    <i r="6">
      <x v="136"/>
    </i>
    <i r="2">
      <x v="83"/>
    </i>
    <i r="3">
      <x v="5"/>
    </i>
    <i r="4">
      <x v="54"/>
    </i>
    <i r="5">
      <x v="5"/>
    </i>
    <i r="6">
      <x v="149"/>
    </i>
    <i r="2">
      <x v="89"/>
    </i>
    <i r="3">
      <x v="5"/>
    </i>
    <i r="4">
      <x v="54"/>
    </i>
    <i r="5">
      <x v="5"/>
    </i>
    <i r="6">
      <x v="343"/>
    </i>
    <i r="2">
      <x v="90"/>
    </i>
    <i r="3">
      <x v="5"/>
    </i>
    <i r="4">
      <x v="54"/>
    </i>
    <i r="5">
      <x v="5"/>
    </i>
    <i r="6">
      <x v="363"/>
    </i>
    <i r="2">
      <x v="91"/>
    </i>
    <i r="3">
      <x v="5"/>
    </i>
    <i r="4">
      <x v="54"/>
    </i>
    <i r="5">
      <x v="5"/>
    </i>
    <i r="6">
      <x v="425"/>
    </i>
    <i r="2">
      <x v="94"/>
    </i>
    <i r="3">
      <x v="5"/>
    </i>
    <i r="4">
      <x v="54"/>
    </i>
    <i r="5">
      <x v="5"/>
    </i>
    <i r="6">
      <x v="366"/>
    </i>
    <i r="2">
      <x v="95"/>
    </i>
    <i r="3">
      <x v="5"/>
    </i>
    <i r="4">
      <x v="42"/>
    </i>
    <i r="5">
      <x v="5"/>
    </i>
    <i r="6">
      <x v="305"/>
    </i>
    <i r="2">
      <x v="96"/>
    </i>
    <i r="3">
      <x v="148"/>
    </i>
    <i r="4">
      <x v="54"/>
    </i>
    <i r="5">
      <x v="5"/>
    </i>
    <i r="6">
      <x v="348"/>
    </i>
    <i r="2">
      <x v="123"/>
    </i>
    <i r="3">
      <x v="103"/>
    </i>
    <i r="4">
      <x v="54"/>
    </i>
    <i r="5">
      <x v="5"/>
    </i>
    <i r="6">
      <x v="255"/>
    </i>
    <i r="2">
      <x v="124"/>
    </i>
    <i r="3">
      <x v="103"/>
    </i>
    <i r="4">
      <x v="54"/>
    </i>
    <i r="5">
      <x v="5"/>
    </i>
    <i r="6">
      <x v="255"/>
    </i>
    <i r="2">
      <x v="136"/>
    </i>
    <i r="3">
      <x v="5"/>
    </i>
    <i r="4">
      <x v="54"/>
    </i>
    <i r="5">
      <x v="5"/>
    </i>
    <i r="6">
      <x v="166"/>
    </i>
    <i r="2">
      <x v="144"/>
    </i>
    <i r="3">
      <x v="5"/>
    </i>
    <i r="4">
      <x v="54"/>
    </i>
    <i r="5">
      <x v="5"/>
    </i>
    <i r="6">
      <x v="287"/>
    </i>
    <i r="2">
      <x v="145"/>
    </i>
    <i r="3">
      <x v="5"/>
    </i>
    <i r="4">
      <x v="54"/>
    </i>
    <i r="5">
      <x v="5"/>
    </i>
    <i r="6">
      <x v="238"/>
    </i>
    <i r="2">
      <x v="146"/>
    </i>
    <i r="3">
      <x v="5"/>
    </i>
    <i r="4">
      <x v="54"/>
    </i>
    <i r="5">
      <x v="5"/>
    </i>
    <i r="6">
      <x v="227"/>
    </i>
    <i r="2">
      <x v="148"/>
    </i>
    <i r="3">
      <x v="148"/>
    </i>
    <i r="4">
      <x v="54"/>
    </i>
    <i r="5">
      <x v="5"/>
    </i>
    <i r="6">
      <x v="379"/>
    </i>
    <i r="2">
      <x v="149"/>
    </i>
    <i r="3">
      <x v="5"/>
    </i>
    <i r="4">
      <x v="54"/>
    </i>
    <i r="5">
      <x v="5"/>
    </i>
    <i r="6">
      <x v="397"/>
    </i>
    <i r="2">
      <x v="151"/>
    </i>
    <i r="3">
      <x v="5"/>
    </i>
    <i r="4">
      <x v="54"/>
    </i>
    <i r="5">
      <x v="5"/>
    </i>
    <i r="6">
      <x v="114"/>
    </i>
    <i r="2">
      <x v="152"/>
    </i>
    <i r="3">
      <x v="5"/>
    </i>
    <i r="4">
      <x v="54"/>
    </i>
    <i r="5">
      <x v="5"/>
    </i>
    <i r="6">
      <x v="144"/>
    </i>
    <i r="2">
      <x v="153"/>
    </i>
    <i r="3">
      <x v="5"/>
    </i>
    <i r="4">
      <x v="54"/>
    </i>
    <i r="5">
      <x v="5"/>
    </i>
    <i r="6">
      <x v="183"/>
    </i>
    <i r="2">
      <x v="154"/>
    </i>
    <i r="3">
      <x v="103"/>
    </i>
    <i r="4">
      <x v="54"/>
    </i>
    <i r="5">
      <x v="5"/>
    </i>
    <i r="6">
      <x v="322"/>
    </i>
    <i r="2">
      <x v="167"/>
    </i>
    <i r="3">
      <x v="148"/>
    </i>
    <i r="4">
      <x v="54"/>
    </i>
    <i r="5">
      <x v="5"/>
    </i>
    <i r="6">
      <x v="281"/>
    </i>
    <i r="2">
      <x v="173"/>
    </i>
    <i r="3">
      <x v="5"/>
    </i>
    <i r="4">
      <x v="54"/>
    </i>
    <i r="5">
      <x v="5"/>
    </i>
    <i r="6">
      <x v="299"/>
    </i>
    <i r="2">
      <x v="175"/>
    </i>
    <i r="3">
      <x v="5"/>
    </i>
    <i r="4">
      <x v="54"/>
    </i>
    <i r="5">
      <x v="5"/>
    </i>
    <i r="6">
      <x v="188"/>
    </i>
    <i r="2">
      <x v="176"/>
    </i>
    <i r="3">
      <x v="5"/>
    </i>
    <i r="4">
      <x v="54"/>
    </i>
    <i r="5">
      <x v="5"/>
    </i>
    <i r="6">
      <x v="288"/>
    </i>
    <i r="2">
      <x v="177"/>
    </i>
    <i r="3">
      <x v="5"/>
    </i>
    <i r="4">
      <x v="54"/>
    </i>
    <i r="5">
      <x v="5"/>
    </i>
    <i r="6">
      <x v="299"/>
    </i>
    <i r="2">
      <x v="190"/>
    </i>
    <i r="3">
      <x v="103"/>
    </i>
    <i r="4">
      <x v="54"/>
    </i>
    <i r="5">
      <x v="5"/>
    </i>
    <i r="6">
      <x v="329"/>
    </i>
    <i r="2">
      <x v="208"/>
    </i>
    <i r="3">
      <x v="5"/>
    </i>
    <i r="4">
      <x v="54"/>
    </i>
    <i r="5">
      <x v="5"/>
    </i>
    <i r="6">
      <x v="193"/>
    </i>
    <i r="2">
      <x v="209"/>
    </i>
    <i r="3">
      <x v="5"/>
    </i>
    <i r="4">
      <x v="54"/>
    </i>
    <i r="5">
      <x v="5"/>
    </i>
    <i r="6">
      <x v="157"/>
    </i>
    <i r="2">
      <x v="210"/>
    </i>
    <i r="3">
      <x v="5"/>
    </i>
    <i r="4">
      <x v="54"/>
    </i>
    <i r="5">
      <x v="5"/>
    </i>
    <i r="6">
      <x v="200"/>
    </i>
    <i r="2">
      <x v="219"/>
    </i>
    <i r="3">
      <x v="5"/>
    </i>
    <i r="4">
      <x v="54"/>
    </i>
    <i r="5">
      <x v="5"/>
    </i>
    <i r="6">
      <x v="29"/>
    </i>
    <i r="2">
      <x v="220"/>
    </i>
    <i r="3">
      <x v="5"/>
    </i>
    <i r="4">
      <x v="54"/>
    </i>
    <i r="5">
      <x v="5"/>
    </i>
    <i r="6">
      <x v="39"/>
    </i>
    <i r="2">
      <x v="228"/>
    </i>
    <i r="3">
      <x v="5"/>
    </i>
    <i r="4">
      <x v="54"/>
    </i>
    <i r="5">
      <x v="5"/>
    </i>
    <i r="6">
      <x v="19"/>
    </i>
    <i r="2">
      <x v="229"/>
    </i>
    <i r="3">
      <x v="5"/>
    </i>
    <i r="4">
      <x v="54"/>
    </i>
    <i r="5">
      <x v="5"/>
    </i>
    <i r="6">
      <x v="139"/>
    </i>
    <i r="2">
      <x v="233"/>
    </i>
    <i r="3">
      <x v="5"/>
    </i>
    <i r="4">
      <x v="54"/>
    </i>
    <i r="5">
      <x v="5"/>
    </i>
    <i r="6">
      <x v="138"/>
    </i>
    <i r="2">
      <x v="234"/>
    </i>
    <i r="3">
      <x v="148"/>
    </i>
    <i r="4">
      <x v="54"/>
    </i>
    <i r="5">
      <x v="5"/>
    </i>
    <i r="6">
      <x v="76"/>
    </i>
    <i r="2">
      <x v="235"/>
    </i>
    <i r="3">
      <x v="5"/>
    </i>
    <i r="4">
      <x v="54"/>
    </i>
    <i r="5">
      <x v="5"/>
    </i>
    <i r="6">
      <x v="58"/>
    </i>
    <i r="2">
      <x v="236"/>
    </i>
    <i r="3">
      <x v="148"/>
    </i>
    <i r="4">
      <x v="54"/>
    </i>
    <i r="5">
      <x v="5"/>
    </i>
    <i r="6">
      <x v="274"/>
    </i>
    <i r="2">
      <x v="238"/>
    </i>
    <i r="3">
      <x v="5"/>
    </i>
    <i r="4">
      <x v="54"/>
    </i>
    <i r="5">
      <x v="5"/>
    </i>
    <i r="6">
      <x v="105"/>
    </i>
    <i r="2">
      <x v="252"/>
    </i>
    <i r="3">
      <x v="5"/>
    </i>
    <i r="4">
      <x v="54"/>
    </i>
    <i r="5">
      <x v="5"/>
    </i>
    <i r="6">
      <x v="282"/>
    </i>
    <i r="6">
      <x v="299"/>
    </i>
    <i r="2">
      <x v="253"/>
    </i>
    <i r="3">
      <x v="5"/>
    </i>
    <i r="4">
      <x v="54"/>
    </i>
    <i r="5">
      <x v="5"/>
    </i>
    <i r="6">
      <x v="114"/>
    </i>
    <i r="2">
      <x v="254"/>
    </i>
    <i r="3">
      <x v="5"/>
    </i>
    <i r="4">
      <x v="54"/>
    </i>
    <i r="5">
      <x v="5"/>
    </i>
    <i r="6">
      <x v="197"/>
    </i>
    <i r="2">
      <x v="255"/>
    </i>
    <i r="3">
      <x v="5"/>
    </i>
    <i r="4">
      <x v="54"/>
    </i>
    <i r="5">
      <x v="5"/>
    </i>
    <i r="6">
      <x v="202"/>
    </i>
    <i r="2">
      <x v="256"/>
    </i>
    <i r="3">
      <x v="5"/>
    </i>
    <i r="4">
      <x v="43"/>
    </i>
    <i r="5">
      <x v="5"/>
    </i>
    <i r="6">
      <x v="160"/>
    </i>
    <i r="2">
      <x v="261"/>
    </i>
    <i r="3">
      <x v="5"/>
    </i>
    <i r="4">
      <x v="54"/>
    </i>
    <i r="5">
      <x v="5"/>
    </i>
    <i r="6">
      <x v="444"/>
    </i>
    <i r="2">
      <x v="265"/>
    </i>
    <i r="3">
      <x v="103"/>
    </i>
    <i r="4">
      <x v="54"/>
    </i>
    <i r="5">
      <x v="5"/>
    </i>
    <i r="6">
      <x v="177"/>
    </i>
    <i r="2">
      <x v="270"/>
    </i>
    <i r="3">
      <x v="5"/>
    </i>
    <i r="4">
      <x v="54"/>
    </i>
    <i r="5">
      <x v="5"/>
    </i>
    <i r="6">
      <x v="273"/>
    </i>
    <i r="2">
      <x v="278"/>
    </i>
    <i r="3">
      <x v="5"/>
    </i>
    <i r="4">
      <x v="54"/>
    </i>
    <i r="5">
      <x v="5"/>
    </i>
    <i r="6">
      <x v="138"/>
    </i>
    <i r="2">
      <x v="281"/>
    </i>
    <i r="3">
      <x v="5"/>
    </i>
    <i r="4">
      <x v="54"/>
    </i>
    <i r="5">
      <x v="5"/>
    </i>
    <i r="6">
      <x v="172"/>
    </i>
    <i r="2">
      <x v="301"/>
    </i>
    <i r="3">
      <x v="103"/>
    </i>
    <i r="4">
      <x v="54"/>
    </i>
    <i r="5">
      <x v="5"/>
    </i>
    <i r="6">
      <x v="344"/>
    </i>
    <i r="2">
      <x v="302"/>
    </i>
    <i r="3">
      <x v="5"/>
    </i>
    <i r="4">
      <x v="54"/>
    </i>
    <i r="5">
      <x v="5"/>
    </i>
    <i r="6">
      <x v="144"/>
    </i>
    <i r="2">
      <x v="306"/>
    </i>
    <i r="3">
      <x v="5"/>
    </i>
    <i r="4">
      <x v="54"/>
    </i>
    <i r="5">
      <x v="5"/>
    </i>
    <i r="6">
      <x v="270"/>
    </i>
    <i r="2">
      <x v="307"/>
    </i>
    <i r="3">
      <x v="5"/>
    </i>
    <i r="4">
      <x v="54"/>
    </i>
    <i r="5">
      <x v="5"/>
    </i>
    <i r="6">
      <x v="77"/>
    </i>
    <i r="2">
      <x v="311"/>
    </i>
    <i r="3">
      <x v="5"/>
    </i>
    <i r="4">
      <x v="43"/>
    </i>
    <i r="5">
      <x v="5"/>
    </i>
    <i r="6">
      <x v="264"/>
    </i>
    <i r="2">
      <x v="315"/>
    </i>
    <i r="3">
      <x v="5"/>
    </i>
    <i r="4">
      <x v="54"/>
    </i>
    <i r="5">
      <x v="5"/>
    </i>
    <i r="6">
      <x v="174"/>
    </i>
    <i r="2">
      <x v="316"/>
    </i>
    <i r="3">
      <x v="5"/>
    </i>
    <i r="4">
      <x v="54"/>
    </i>
    <i r="5">
      <x v="5"/>
    </i>
    <i r="6">
      <x v="46"/>
    </i>
    <i r="2">
      <x v="328"/>
    </i>
    <i r="3">
      <x v="103"/>
    </i>
    <i r="4">
      <x v="43"/>
    </i>
    <i r="5">
      <x v="5"/>
    </i>
    <i r="6">
      <x v="249"/>
    </i>
    <i r="2">
      <x v="330"/>
    </i>
    <i r="3">
      <x v="5"/>
    </i>
    <i r="4">
      <x v="43"/>
    </i>
    <i r="5">
      <x v="5"/>
    </i>
    <i r="6">
      <x v="236"/>
    </i>
    <i r="2">
      <x v="331"/>
    </i>
    <i r="3">
      <x v="5"/>
    </i>
    <i r="4">
      <x v="3"/>
    </i>
    <i r="5">
      <x v="5"/>
    </i>
    <i r="6">
      <x v="183"/>
    </i>
    <i r="2">
      <x v="333"/>
    </i>
    <i r="3">
      <x v="5"/>
    </i>
    <i r="4">
      <x v="54"/>
    </i>
    <i r="5">
      <x v="5"/>
    </i>
    <i r="6">
      <x v="73"/>
    </i>
    <i r="2">
      <x v="334"/>
    </i>
    <i r="3">
      <x v="5"/>
    </i>
    <i r="4">
      <x v="43"/>
    </i>
    <i r="5">
      <x v="5"/>
    </i>
    <i r="6">
      <x v="145"/>
    </i>
    <i r="2">
      <x v="336"/>
    </i>
    <i r="3">
      <x v="5"/>
    </i>
    <i r="4">
      <x v="43"/>
    </i>
    <i r="5">
      <x v="5"/>
    </i>
    <i r="6">
      <x v="183"/>
    </i>
    <i r="2">
      <x v="354"/>
    </i>
    <i r="3">
      <x v="5"/>
    </i>
    <i r="4">
      <x v="54"/>
    </i>
    <i r="5">
      <x v="5"/>
    </i>
    <i r="6">
      <x v="144"/>
    </i>
    <i r="2">
      <x v="361"/>
    </i>
    <i r="3">
      <x v="5"/>
    </i>
    <i r="4">
      <x v="51"/>
    </i>
    <i r="5">
      <x v="5"/>
    </i>
    <i r="6">
      <x v="142"/>
    </i>
    <i r="2">
      <x v="364"/>
    </i>
    <i r="3">
      <x v="5"/>
    </i>
    <i r="4">
      <x v="54"/>
    </i>
    <i r="5">
      <x v="5"/>
    </i>
    <i r="6">
      <x v="278"/>
    </i>
    <i r="2">
      <x v="365"/>
    </i>
    <i r="3">
      <x v="5"/>
    </i>
    <i r="4">
      <x v="54"/>
    </i>
    <i r="5">
      <x v="5"/>
    </i>
    <i r="6">
      <x v="150"/>
    </i>
    <i r="2">
      <x v="366"/>
    </i>
    <i r="3">
      <x v="148"/>
    </i>
    <i r="4">
      <x v="54"/>
    </i>
    <i r="5">
      <x v="5"/>
    </i>
    <i r="6">
      <x v="104"/>
    </i>
    <i r="2">
      <x v="368"/>
    </i>
    <i r="3">
      <x v="5"/>
    </i>
    <i r="4">
      <x v="2"/>
    </i>
    <i r="5">
      <x v="5"/>
    </i>
    <i r="6">
      <x v="98"/>
    </i>
    <i r="2">
      <x v="369"/>
    </i>
    <i r="3">
      <x v="5"/>
    </i>
    <i r="4">
      <x v="2"/>
    </i>
    <i r="5">
      <x v="5"/>
    </i>
    <i r="6">
      <x v="61"/>
    </i>
    <i r="2">
      <x v="370"/>
    </i>
    <i r="3">
      <x v="103"/>
    </i>
    <i r="4">
      <x v="54"/>
    </i>
    <i r="5">
      <x v="5"/>
    </i>
    <i r="6">
      <x v="196"/>
    </i>
    <i r="6">
      <x v="228"/>
    </i>
    <i r="2">
      <x v="371"/>
    </i>
    <i r="3">
      <x v="5"/>
    </i>
    <i r="4">
      <x v="34"/>
    </i>
    <i r="5">
      <x v="5"/>
    </i>
    <i r="6">
      <x v="132"/>
    </i>
    <i r="2">
      <x v="374"/>
    </i>
    <i r="3">
      <x v="103"/>
    </i>
    <i r="4">
      <x v="34"/>
    </i>
    <i r="5">
      <x v="5"/>
    </i>
    <i r="6">
      <x v="259"/>
    </i>
    <i r="6">
      <x v="274"/>
    </i>
    <i r="2">
      <x v="378"/>
    </i>
    <i r="3">
      <x v="5"/>
    </i>
    <i r="4">
      <x v="34"/>
    </i>
    <i r="5">
      <x v="5"/>
    </i>
    <i r="6">
      <x v="328"/>
    </i>
    <i r="2">
      <x v="379"/>
    </i>
    <i r="3">
      <x v="5"/>
    </i>
    <i r="4">
      <x v="35"/>
    </i>
    <i r="5">
      <x v="5"/>
    </i>
    <i r="6">
      <x v="169"/>
    </i>
    <i r="2">
      <x v="386"/>
    </i>
    <i r="3">
      <x v="5"/>
    </i>
    <i r="4">
      <x v="46"/>
    </i>
    <i r="5">
      <x v="5"/>
    </i>
    <i r="6">
      <x v="110"/>
    </i>
    <i r="2">
      <x v="400"/>
    </i>
    <i r="3">
      <x v="5"/>
    </i>
    <i r="4">
      <x v="54"/>
    </i>
    <i r="5">
      <x v="5"/>
    </i>
    <i r="6">
      <x v="189"/>
    </i>
    <i r="2">
      <x v="402"/>
    </i>
    <i r="3">
      <x v="5"/>
    </i>
    <i r="4">
      <x v="3"/>
    </i>
    <i r="5">
      <x v="5"/>
    </i>
    <i r="6">
      <x v="304"/>
    </i>
    <i r="2">
      <x v="403"/>
    </i>
    <i r="3">
      <x v="103"/>
    </i>
    <i r="4">
      <x v="43"/>
    </i>
    <i r="5">
      <x v="5"/>
    </i>
    <i r="6">
      <x v="266"/>
    </i>
    <i r="2">
      <x v="404"/>
    </i>
    <i r="3">
      <x v="103"/>
    </i>
    <i r="4">
      <x v="54"/>
    </i>
    <i r="5">
      <x v="5"/>
    </i>
    <i r="6">
      <x v="255"/>
    </i>
    <i r="2">
      <x v="405"/>
    </i>
    <i r="3">
      <x v="5"/>
    </i>
    <i r="4">
      <x v="3"/>
    </i>
    <i r="5">
      <x v="5"/>
    </i>
    <i r="6">
      <x v="274"/>
    </i>
    <i r="2">
      <x v="406"/>
    </i>
    <i r="3">
      <x v="5"/>
    </i>
    <i r="4">
      <x v="54"/>
    </i>
    <i r="5">
      <x v="5"/>
    </i>
    <i r="6">
      <x v="245"/>
    </i>
    <i r="2">
      <x v="429"/>
    </i>
    <i r="3">
      <x v="99"/>
    </i>
    <i r="4">
      <x v="54"/>
    </i>
    <i r="5">
      <x v="5"/>
    </i>
    <i r="6">
      <x v="78"/>
    </i>
    <i r="2">
      <x v="430"/>
    </i>
    <i r="3">
      <x v="5"/>
    </i>
    <i r="4">
      <x v="54"/>
    </i>
    <i r="5">
      <x v="5"/>
    </i>
    <i r="6">
      <x v="431"/>
    </i>
    <i r="2">
      <x v="431"/>
    </i>
    <i r="3">
      <x v="5"/>
    </i>
    <i r="4">
      <x v="54"/>
    </i>
    <i r="5">
      <x v="5"/>
    </i>
    <i r="6">
      <x v="335"/>
    </i>
    <i r="2">
      <x v="434"/>
    </i>
    <i r="3">
      <x v="5"/>
    </i>
    <i r="4">
      <x v="54"/>
    </i>
    <i r="5">
      <x v="5"/>
    </i>
    <i r="6">
      <x v="274"/>
    </i>
    <i r="2">
      <x v="448"/>
    </i>
    <i r="3">
      <x v="5"/>
    </i>
    <i r="4">
      <x v="54"/>
    </i>
    <i r="5">
      <x v="5"/>
    </i>
    <i r="6">
      <x v="313"/>
    </i>
    <i r="2">
      <x v="458"/>
    </i>
    <i r="3">
      <x v="103"/>
    </i>
    <i r="4">
      <x v="54"/>
    </i>
    <i r="5">
      <x v="5"/>
    </i>
    <i r="6">
      <x v="38"/>
    </i>
    <i r="2">
      <x v="463"/>
    </i>
    <i r="3">
      <x v="5"/>
    </i>
    <i r="4">
      <x v="54"/>
    </i>
    <i r="5">
      <x v="5"/>
    </i>
    <i r="6">
      <x v="233"/>
    </i>
    <i r="2">
      <x v="466"/>
    </i>
    <i r="3">
      <x v="103"/>
    </i>
    <i r="4">
      <x v="54"/>
    </i>
    <i r="5">
      <x v="5"/>
    </i>
    <i r="6">
      <x v="183"/>
    </i>
    <i r="2">
      <x v="472"/>
    </i>
    <i r="3">
      <x v="103"/>
    </i>
    <i r="4">
      <x v="54"/>
    </i>
    <i r="5">
      <x v="5"/>
    </i>
    <i r="6">
      <x v="144"/>
    </i>
    <i r="2">
      <x v="473"/>
    </i>
    <i r="3">
      <x v="5"/>
    </i>
    <i r="4">
      <x v="54"/>
    </i>
    <i r="5">
      <x v="5"/>
    </i>
    <i r="6">
      <x v="217"/>
    </i>
    <i r="2">
      <x v="474"/>
    </i>
    <i r="3">
      <x v="5"/>
    </i>
    <i r="4">
      <x v="54"/>
    </i>
    <i r="5">
      <x v="5"/>
    </i>
    <i r="6">
      <x v="228"/>
    </i>
    <i r="2">
      <x v="476"/>
    </i>
    <i r="3">
      <x v="5"/>
    </i>
    <i r="4">
      <x v="54"/>
    </i>
    <i r="5">
      <x v="5"/>
    </i>
    <i r="6">
      <x v="181"/>
    </i>
    <i r="2">
      <x v="480"/>
    </i>
    <i r="3">
      <x v="5"/>
    </i>
    <i r="4">
      <x v="54"/>
    </i>
    <i r="5">
      <x v="5"/>
    </i>
    <i r="6">
      <x v="280"/>
    </i>
    <i r="2">
      <x v="481"/>
    </i>
    <i r="3">
      <x v="5"/>
    </i>
    <i r="4">
      <x v="54"/>
    </i>
    <i r="5">
      <x v="5"/>
    </i>
    <i r="6">
      <x v="323"/>
    </i>
    <i r="2">
      <x v="482"/>
    </i>
    <i r="3">
      <x v="5"/>
    </i>
    <i r="4">
      <x v="54"/>
    </i>
    <i r="5">
      <x v="5"/>
    </i>
    <i r="6">
      <x v="335"/>
    </i>
    <i r="2">
      <x v="483"/>
    </i>
    <i r="3">
      <x v="103"/>
    </i>
    <i r="4">
      <x v="43"/>
    </i>
    <i r="5">
      <x v="5"/>
    </i>
    <i r="6">
      <x v="320"/>
    </i>
    <i r="2">
      <x v="485"/>
    </i>
    <i r="3">
      <x v="5"/>
    </i>
    <i r="4">
      <x v="54"/>
    </i>
    <i r="5">
      <x v="5"/>
    </i>
    <i r="6">
      <x v="61"/>
    </i>
    <i r="2">
      <x v="487"/>
    </i>
    <i r="3">
      <x v="5"/>
    </i>
    <i r="4">
      <x v="34"/>
    </i>
    <i r="5">
      <x v="5"/>
    </i>
    <i r="6">
      <x v="144"/>
    </i>
    <i r="2">
      <x v="488"/>
    </i>
    <i r="3">
      <x v="5"/>
    </i>
    <i r="4">
      <x v="22"/>
    </i>
    <i r="5">
      <x v="5"/>
    </i>
    <i r="6">
      <x v="49"/>
    </i>
    <i r="2">
      <x v="490"/>
    </i>
    <i r="3">
      <x v="5"/>
    </i>
    <i r="4">
      <x v="54"/>
    </i>
    <i r="5">
      <x v="5"/>
    </i>
    <i r="6">
      <x v="252"/>
    </i>
    <i r="2">
      <x v="493"/>
    </i>
    <i r="3">
      <x v="5"/>
    </i>
    <i r="4">
      <x v="33"/>
    </i>
    <i r="5">
      <x v="5"/>
    </i>
    <i r="6">
      <x v="67"/>
    </i>
    <i r="2">
      <x v="505"/>
    </i>
    <i r="3">
      <x v="5"/>
    </i>
    <i r="4">
      <x v="54"/>
    </i>
    <i r="5">
      <x v="5"/>
    </i>
    <i r="6">
      <x v="47"/>
    </i>
    <i r="2">
      <x v="520"/>
    </i>
    <i r="3">
      <x v="5"/>
    </i>
    <i r="4">
      <x v="54"/>
    </i>
    <i r="5">
      <x v="5"/>
    </i>
    <i r="6">
      <x v="95"/>
    </i>
    <i r="2">
      <x v="521"/>
    </i>
    <i r="3">
      <x v="5"/>
    </i>
    <i r="4">
      <x v="42"/>
    </i>
    <i r="5">
      <x v="5"/>
    </i>
    <i r="6">
      <x v="174"/>
    </i>
    <i r="2">
      <x v="545"/>
    </i>
    <i r="3">
      <x v="103"/>
    </i>
    <i r="4">
      <x v="54"/>
    </i>
    <i r="5">
      <x v="5"/>
    </i>
    <i r="6">
      <x v="47"/>
    </i>
    <i r="2">
      <x v="546"/>
    </i>
    <i r="3">
      <x v="103"/>
    </i>
    <i r="4">
      <x v="54"/>
    </i>
    <i r="5">
      <x v="5"/>
    </i>
    <i r="6">
      <x v="217"/>
    </i>
    <i r="6">
      <x v="228"/>
    </i>
    <i r="2">
      <x v="547"/>
    </i>
    <i r="3">
      <x v="5"/>
    </i>
    <i r="4">
      <x v="3"/>
    </i>
    <i r="5">
      <x v="5"/>
    </i>
    <i r="6">
      <x v="174"/>
    </i>
    <i r="2">
      <x v="548"/>
    </i>
    <i r="3">
      <x v="103"/>
    </i>
    <i r="4">
      <x v="43"/>
    </i>
    <i r="5">
      <x v="5"/>
    </i>
    <i r="6">
      <x v="236"/>
    </i>
    <i r="2">
      <x v="549"/>
    </i>
    <i r="3">
      <x v="5"/>
    </i>
    <i r="4">
      <x v="54"/>
    </i>
    <i r="5">
      <x v="5"/>
    </i>
    <i r="6">
      <x v="498"/>
    </i>
    <i r="2">
      <x v="550"/>
    </i>
    <i r="3">
      <x v="5"/>
    </i>
    <i r="4">
      <x v="43"/>
    </i>
    <i r="5">
      <x v="5"/>
    </i>
    <i r="6">
      <x v="344"/>
    </i>
    <i r="2">
      <x v="551"/>
    </i>
    <i r="3">
      <x v="5"/>
    </i>
    <i r="4">
      <x v="43"/>
    </i>
    <i r="5">
      <x v="5"/>
    </i>
    <i r="6">
      <x v="174"/>
    </i>
    <i r="2">
      <x v="552"/>
    </i>
    <i r="3">
      <x v="5"/>
    </i>
    <i r="4">
      <x v="54"/>
    </i>
    <i r="5">
      <x v="5"/>
    </i>
    <i r="6">
      <x v="344"/>
    </i>
    <i r="2">
      <x v="553"/>
    </i>
    <i r="3">
      <x v="5"/>
    </i>
    <i r="4">
      <x v="54"/>
    </i>
    <i r="5">
      <x v="5"/>
    </i>
    <i r="6">
      <x v="180"/>
    </i>
    <i r="2">
      <x v="554"/>
    </i>
    <i r="3">
      <x v="5"/>
    </i>
    <i r="4">
      <x v="54"/>
    </i>
    <i r="5">
      <x v="5"/>
    </i>
    <i r="6">
      <x v="183"/>
    </i>
    <i r="2">
      <x v="555"/>
    </i>
    <i r="3">
      <x v="103"/>
    </i>
    <i r="4">
      <x v="54"/>
    </i>
    <i r="5">
      <x v="5"/>
    </i>
    <i r="6">
      <x v="151"/>
    </i>
    <i r="2">
      <x v="556"/>
    </i>
    <i r="3">
      <x v="103"/>
    </i>
    <i r="4">
      <x v="54"/>
    </i>
    <i r="5">
      <x v="5"/>
    </i>
    <i r="6">
      <x v="161"/>
    </i>
    <i r="2">
      <x v="557"/>
    </i>
    <i r="3">
      <x v="5"/>
    </i>
    <i r="4">
      <x v="54"/>
    </i>
    <i r="5">
      <x v="5"/>
    </i>
    <i r="6">
      <x v="249"/>
    </i>
    <i r="6">
      <x v="255"/>
    </i>
    <i r="2">
      <x v="564"/>
    </i>
    <i r="3">
      <x v="5"/>
    </i>
    <i r="4">
      <x v="54"/>
    </i>
    <i r="5">
      <x v="5"/>
    </i>
    <i r="6">
      <x v="144"/>
    </i>
    <i r="2">
      <x v="580"/>
    </i>
    <i r="3">
      <x v="5"/>
    </i>
    <i r="4">
      <x v="54"/>
    </i>
    <i r="5">
      <x v="5"/>
    </i>
    <i r="6">
      <x v="151"/>
    </i>
    <i r="2">
      <x v="581"/>
    </i>
    <i r="3">
      <x v="5"/>
    </i>
    <i r="4">
      <x v="8"/>
    </i>
    <i r="5">
      <x v="5"/>
    </i>
    <i r="6">
      <x v="194"/>
    </i>
    <i r="2">
      <x v="585"/>
    </i>
    <i r="3">
      <x v="5"/>
    </i>
    <i r="4">
      <x v="54"/>
    </i>
    <i r="5">
      <x v="5"/>
    </i>
    <i r="6">
      <x v="360"/>
    </i>
    <i r="2">
      <x v="586"/>
    </i>
    <i r="3">
      <x v="5"/>
    </i>
    <i r="4">
      <x v="54"/>
    </i>
    <i r="5">
      <x v="5"/>
    </i>
    <i r="6">
      <x v="395"/>
    </i>
    <i r="2">
      <x v="587"/>
    </i>
    <i r="3">
      <x v="103"/>
    </i>
    <i r="4">
      <x v="54"/>
    </i>
    <i r="5">
      <x v="5"/>
    </i>
    <i r="6">
      <x v="147"/>
    </i>
    <i r="2">
      <x v="624"/>
    </i>
    <i r="3">
      <x v="5"/>
    </i>
    <i r="4">
      <x v="51"/>
    </i>
    <i r="5">
      <x v="5"/>
    </i>
    <i r="6">
      <x v="390"/>
    </i>
    <i r="2">
      <x v="656"/>
    </i>
    <i r="3">
      <x v="5"/>
    </i>
    <i r="4">
      <x v="20"/>
    </i>
    <i r="5">
      <x v="5"/>
    </i>
    <i r="6">
      <x v="274"/>
    </i>
    <i r="2">
      <x v="657"/>
    </i>
    <i r="3">
      <x v="5"/>
    </i>
    <i r="4">
      <x v="20"/>
    </i>
    <i r="5">
      <x v="5"/>
    </i>
    <i r="6">
      <x v="255"/>
    </i>
    <i r="2">
      <x v="662"/>
    </i>
    <i r="3">
      <x v="5"/>
    </i>
    <i r="4">
      <x v="54"/>
    </i>
    <i r="5">
      <x v="5"/>
    </i>
    <i r="6">
      <x v="151"/>
    </i>
    <i r="2">
      <x v="663"/>
    </i>
    <i r="3">
      <x v="5"/>
    </i>
    <i r="4">
      <x v="54"/>
    </i>
    <i r="5">
      <x v="5"/>
    </i>
    <i r="6">
      <x v="128"/>
    </i>
    <i r="2">
      <x v="665"/>
    </i>
    <i r="3">
      <x v="5"/>
    </i>
    <i r="4">
      <x v="54"/>
    </i>
    <i r="5">
      <x v="5"/>
    </i>
    <i r="6">
      <x v="156"/>
    </i>
    <i r="2">
      <x v="667"/>
    </i>
    <i r="3">
      <x v="5"/>
    </i>
    <i r="4">
      <x v="44"/>
    </i>
    <i r="5">
      <x v="5"/>
    </i>
    <i r="6">
      <x v="309"/>
    </i>
    <i r="2">
      <x v="684"/>
    </i>
    <i r="3">
      <x v="5"/>
    </i>
    <i r="4">
      <x v="54"/>
    </i>
    <i r="5">
      <x v="5"/>
    </i>
    <i r="6">
      <x v="362"/>
    </i>
    <i r="2">
      <x v="685"/>
    </i>
    <i r="3">
      <x v="5"/>
    </i>
    <i r="4">
      <x v="54"/>
    </i>
    <i r="5">
      <x v="5"/>
    </i>
    <i r="6">
      <x v="352"/>
    </i>
    <i r="2">
      <x v="686"/>
    </i>
    <i r="3">
      <x v="148"/>
    </i>
    <i r="4">
      <x v="54"/>
    </i>
    <i r="5">
      <x v="5"/>
    </i>
    <i r="6">
      <x v="329"/>
    </i>
    <i r="2">
      <x v="693"/>
    </i>
    <i r="3">
      <x v="5"/>
    </i>
    <i r="4">
      <x v="54"/>
    </i>
    <i r="5">
      <x v="5"/>
    </i>
    <i r="6">
      <x v="313"/>
    </i>
    <i r="2">
      <x v="698"/>
    </i>
    <i r="3">
      <x v="5"/>
    </i>
    <i r="4">
      <x v="54"/>
    </i>
    <i r="5">
      <x v="5"/>
    </i>
    <i r="6">
      <x v="39"/>
    </i>
    <i r="2">
      <x v="705"/>
    </i>
    <i r="3">
      <x v="5"/>
    </i>
    <i r="4">
      <x v="54"/>
    </i>
    <i r="5">
      <x v="5"/>
    </i>
    <i r="6">
      <x v="57"/>
    </i>
    <i r="2">
      <x v="706"/>
    </i>
    <i r="3">
      <x v="5"/>
    </i>
    <i r="4">
      <x v="54"/>
    </i>
    <i r="5">
      <x v="5"/>
    </i>
    <i r="6">
      <x v="144"/>
    </i>
    <i r="2">
      <x v="707"/>
    </i>
    <i r="3">
      <x v="5"/>
    </i>
    <i r="4">
      <x v="54"/>
    </i>
    <i r="5">
      <x v="5"/>
    </i>
    <i r="6">
      <x v="155"/>
    </i>
    <i r="2">
      <x v="708"/>
    </i>
    <i r="3">
      <x v="5"/>
    </i>
    <i r="4">
      <x v="20"/>
    </i>
    <i r="5">
      <x v="5"/>
    </i>
    <i r="6">
      <x v="189"/>
    </i>
    <i r="2">
      <x v="716"/>
    </i>
    <i r="3">
      <x v="5"/>
    </i>
    <i r="4">
      <x v="54"/>
    </i>
    <i r="5">
      <x v="5"/>
    </i>
    <i r="6">
      <x v="313"/>
    </i>
    <i r="2">
      <x v="721"/>
    </i>
    <i r="3">
      <x v="5"/>
    </i>
    <i r="4">
      <x v="54"/>
    </i>
    <i r="5">
      <x v="5"/>
    </i>
    <i r="6">
      <x v="439"/>
    </i>
    <i r="2">
      <x v="723"/>
    </i>
    <i r="3">
      <x v="103"/>
    </i>
    <i r="4">
      <x v="54"/>
    </i>
    <i r="5">
      <x v="5"/>
    </i>
    <i r="6">
      <x v="177"/>
    </i>
    <i r="2">
      <x v="724"/>
    </i>
    <i r="3">
      <x v="5"/>
    </i>
    <i r="4">
      <x v="54"/>
    </i>
    <i r="5">
      <x v="5"/>
    </i>
    <i r="6">
      <x v="212"/>
    </i>
    <i r="6">
      <x v="238"/>
    </i>
    <i r="2">
      <x v="725"/>
    </i>
    <i r="3">
      <x v="5"/>
    </i>
    <i r="4">
      <x v="54"/>
    </i>
    <i r="5">
      <x v="5"/>
    </i>
    <i r="6">
      <x v="204"/>
    </i>
    <i r="2">
      <x v="726"/>
    </i>
    <i r="3">
      <x v="5"/>
    </i>
    <i r="4">
      <x v="54"/>
    </i>
    <i r="5">
      <x v="5"/>
    </i>
    <i r="6">
      <x v="229"/>
    </i>
    <i r="2">
      <x v="727"/>
    </i>
    <i r="3">
      <x v="121"/>
    </i>
    <i r="4">
      <x v="54"/>
    </i>
    <i r="5">
      <x v="5"/>
    </i>
    <i r="6">
      <x v="204"/>
    </i>
    <i r="2">
      <x v="728"/>
    </i>
    <i r="3">
      <x v="5"/>
    </i>
    <i r="4">
      <x v="54"/>
    </i>
    <i r="5">
      <x v="5"/>
    </i>
    <i r="6">
      <x v="229"/>
    </i>
    <i r="2">
      <x v="729"/>
    </i>
    <i r="3">
      <x v="5"/>
    </i>
    <i r="4">
      <x v="54"/>
    </i>
    <i r="5">
      <x v="5"/>
    </i>
    <i r="6">
      <x v="229"/>
    </i>
    <i r="2">
      <x v="730"/>
    </i>
    <i r="3">
      <x v="121"/>
    </i>
    <i r="4">
      <x v="54"/>
    </i>
    <i r="5">
      <x v="5"/>
    </i>
    <i r="6">
      <x v="204"/>
    </i>
    <i r="2">
      <x v="731"/>
    </i>
    <i r="3">
      <x v="5"/>
    </i>
    <i r="4">
      <x v="54"/>
    </i>
    <i r="5">
      <x v="5"/>
    </i>
    <i r="6">
      <x v="229"/>
    </i>
    <i r="2">
      <x v="732"/>
    </i>
    <i r="3">
      <x v="5"/>
    </i>
    <i r="4">
      <x v="54"/>
    </i>
    <i r="5">
      <x v="5"/>
    </i>
    <i r="6">
      <x v="204"/>
    </i>
    <i r="3">
      <x v="121"/>
    </i>
    <i r="4">
      <x v="54"/>
    </i>
    <i r="5">
      <x v="5"/>
    </i>
    <i r="6">
      <x v="229"/>
    </i>
    <i r="2">
      <x v="734"/>
    </i>
    <i r="3">
      <x v="5"/>
    </i>
    <i r="4">
      <x v="54"/>
    </i>
    <i r="5">
      <x v="5"/>
    </i>
    <i r="6">
      <x v="255"/>
    </i>
    <i r="2">
      <x v="735"/>
    </i>
    <i r="3">
      <x v="148"/>
    </i>
    <i r="4">
      <x v="54"/>
    </i>
    <i r="5">
      <x v="5"/>
    </i>
    <i r="6">
      <x v="200"/>
    </i>
    <i r="6">
      <x v="224"/>
    </i>
    <i r="2">
      <x v="736"/>
    </i>
    <i r="3">
      <x v="148"/>
    </i>
    <i r="4">
      <x v="54"/>
    </i>
    <i r="5">
      <x v="5"/>
    </i>
    <i r="6">
      <x v="200"/>
    </i>
    <i r="6">
      <x v="224"/>
    </i>
    <i r="2">
      <x v="737"/>
    </i>
    <i r="3">
      <x v="5"/>
    </i>
    <i r="4">
      <x v="54"/>
    </i>
    <i r="5">
      <x v="5"/>
    </i>
    <i r="6">
      <x v="200"/>
    </i>
    <i r="2">
      <x v="740"/>
    </i>
    <i r="3">
      <x v="103"/>
    </i>
    <i r="4">
      <x v="54"/>
    </i>
    <i r="5">
      <x v="5"/>
    </i>
    <i r="6">
      <x v="224"/>
    </i>
    <i r="2">
      <x v="741"/>
    </i>
    <i r="3">
      <x v="5"/>
    </i>
    <i r="4">
      <x v="54"/>
    </i>
    <i r="5">
      <x v="5"/>
    </i>
    <i r="6">
      <x v="119"/>
    </i>
    <i r="2">
      <x v="742"/>
    </i>
    <i r="3">
      <x v="5"/>
    </i>
    <i r="4">
      <x v="54"/>
    </i>
    <i r="5">
      <x v="5"/>
    </i>
    <i r="6">
      <x v="144"/>
    </i>
    <i r="2">
      <x v="754"/>
    </i>
    <i r="3">
      <x v="148"/>
    </i>
    <i r="4">
      <x v="43"/>
    </i>
    <i r="5">
      <x v="5"/>
    </i>
    <i r="6">
      <x v="275"/>
    </i>
    <i>
      <x v="7"/>
    </i>
    <i r="1">
      <x v="1"/>
    </i>
    <i r="2">
      <x v="40"/>
    </i>
    <i r="3">
      <x v="123"/>
    </i>
    <i r="4">
      <x v="54"/>
    </i>
    <i r="5">
      <x v="5"/>
    </i>
    <i r="6">
      <x v="352"/>
    </i>
    <i r="2">
      <x v="51"/>
    </i>
    <i r="3">
      <x v="104"/>
    </i>
    <i r="4">
      <x v="54"/>
    </i>
    <i r="5">
      <x v="5"/>
    </i>
    <i r="6">
      <x v="299"/>
    </i>
    <i r="2">
      <x v="92"/>
    </i>
    <i r="3">
      <x v="100"/>
    </i>
    <i r="4">
      <x v="54"/>
    </i>
    <i r="5">
      <x v="5"/>
    </i>
    <i r="6">
      <x v="410"/>
    </i>
    <i r="2">
      <x v="103"/>
    </i>
    <i r="3">
      <x v="92"/>
    </i>
    <i r="4">
      <x v="43"/>
    </i>
    <i r="5">
      <x v="5"/>
    </i>
    <i r="6">
      <x v="160"/>
    </i>
    <i r="2">
      <x v="104"/>
    </i>
    <i r="3">
      <x v="92"/>
    </i>
    <i r="4">
      <x v="43"/>
    </i>
    <i r="5">
      <x v="5"/>
    </i>
    <i r="6">
      <x v="140"/>
    </i>
    <i r="2">
      <x v="105"/>
    </i>
    <i r="3">
      <x v="92"/>
    </i>
    <i r="4">
      <x v="43"/>
    </i>
    <i r="5">
      <x v="5"/>
    </i>
    <i r="6">
      <x v="169"/>
    </i>
    <i r="2">
      <x v="106"/>
    </i>
    <i r="3">
      <x v="92"/>
    </i>
    <i r="4">
      <x v="43"/>
    </i>
    <i r="5">
      <x v="5"/>
    </i>
    <i r="6">
      <x v="144"/>
    </i>
    <i r="2">
      <x v="110"/>
    </i>
    <i r="3">
      <x v="148"/>
    </i>
    <i r="4">
      <x v="53"/>
    </i>
    <i r="5">
      <x v="3"/>
    </i>
    <i r="6">
      <x v="92"/>
    </i>
    <i r="2">
      <x v="132"/>
    </i>
    <i r="3">
      <x v="132"/>
    </i>
    <i r="4">
      <x v="55"/>
    </i>
    <i r="5">
      <x v="5"/>
    </i>
    <i r="6">
      <x v="329"/>
    </i>
    <i r="2">
      <x v="141"/>
    </i>
    <i r="3">
      <x v="66"/>
    </i>
    <i r="4">
      <x v="54"/>
    </i>
    <i r="5">
      <x v="5"/>
    </i>
    <i r="6">
      <x v="404"/>
    </i>
    <i r="2">
      <x v="143"/>
    </i>
    <i r="3">
      <x v="101"/>
    </i>
    <i r="4">
      <x v="54"/>
    </i>
    <i r="5">
      <x v="5"/>
    </i>
    <i r="6">
      <x v="435"/>
    </i>
    <i r="2">
      <x v="178"/>
    </i>
    <i r="3">
      <x v="127"/>
    </i>
    <i r="4">
      <x v="54"/>
    </i>
    <i r="5">
      <x v="5"/>
    </i>
    <i r="6">
      <x v="426"/>
    </i>
    <i r="2">
      <x v="185"/>
    </i>
    <i r="3">
      <x v="148"/>
    </i>
    <i r="4">
      <x v="53"/>
    </i>
    <i r="5">
      <x/>
    </i>
    <i r="6">
      <x v="268"/>
    </i>
    <i r="2">
      <x v="198"/>
    </i>
    <i r="3">
      <x v="132"/>
    </i>
    <i r="4">
      <x v="55"/>
    </i>
    <i r="5">
      <x v="5"/>
    </i>
    <i r="6">
      <x v="255"/>
    </i>
    <i r="2">
      <x v="211"/>
    </i>
    <i r="3">
      <x v="102"/>
    </i>
    <i r="4">
      <x v="54"/>
    </i>
    <i r="5">
      <x v="5"/>
    </i>
    <i r="6">
      <x v="335"/>
    </i>
    <i r="2">
      <x v="222"/>
    </i>
    <i r="3">
      <x v="28"/>
    </i>
    <i r="4">
      <x v="54"/>
    </i>
    <i r="5">
      <x v="5"/>
    </i>
    <i r="6">
      <x v="324"/>
    </i>
    <i r="2">
      <x v="284"/>
    </i>
    <i r="3">
      <x v="29"/>
    </i>
    <i r="4">
      <x v="54"/>
    </i>
    <i r="5">
      <x v="5"/>
    </i>
    <i r="6">
      <x v="373"/>
    </i>
    <i r="2">
      <x v="314"/>
    </i>
    <i r="3">
      <x v="148"/>
    </i>
    <i r="4">
      <x v="53"/>
    </i>
    <i r="5">
      <x v="3"/>
    </i>
    <i r="6">
      <x v="88"/>
    </i>
    <i r="2">
      <x v="335"/>
    </i>
    <i r="3">
      <x v="89"/>
    </i>
    <i r="4">
      <x v="43"/>
    </i>
    <i r="5">
      <x v="5"/>
    </i>
    <i r="6">
      <x v="54"/>
    </i>
    <i r="2">
      <x v="348"/>
    </i>
    <i r="3">
      <x v="89"/>
    </i>
    <i r="4">
      <x v="54"/>
    </i>
    <i r="5">
      <x v="5"/>
    </i>
    <i r="6">
      <x v="178"/>
    </i>
    <i r="2">
      <x v="362"/>
    </i>
    <i r="3">
      <x v="132"/>
    </i>
    <i r="4">
      <x v="55"/>
    </i>
    <i r="5">
      <x v="5"/>
    </i>
    <i r="6">
      <x v="183"/>
    </i>
    <i r="2">
      <x v="363"/>
    </i>
    <i r="3">
      <x v="125"/>
    </i>
    <i r="4">
      <x v="54"/>
    </i>
    <i r="5">
      <x v="5"/>
    </i>
    <i r="6">
      <x v="443"/>
    </i>
    <i r="2">
      <x v="367"/>
    </i>
    <i r="3">
      <x v="132"/>
    </i>
    <i r="4">
      <x v="55"/>
    </i>
    <i r="5">
      <x v="5"/>
    </i>
    <i r="6">
      <x v="179"/>
    </i>
    <i r="2">
      <x v="376"/>
    </i>
    <i r="3">
      <x v="148"/>
    </i>
    <i r="4">
      <x v="53"/>
    </i>
    <i r="5">
      <x v="2"/>
    </i>
    <i r="6">
      <x v="321"/>
    </i>
    <i r="2">
      <x v="413"/>
    </i>
    <i r="3">
      <x v="24"/>
    </i>
    <i r="4">
      <x v="54"/>
    </i>
    <i r="5">
      <x v="5"/>
    </i>
    <i r="6">
      <x v="498"/>
    </i>
    <i r="2">
      <x v="414"/>
    </i>
    <i r="3">
      <x v="24"/>
    </i>
    <i r="4">
      <x v="54"/>
    </i>
    <i r="5">
      <x v="5"/>
    </i>
    <i r="6">
      <x v="482"/>
    </i>
    <i r="2">
      <x v="415"/>
    </i>
    <i r="3">
      <x v="24"/>
    </i>
    <i r="4">
      <x v="54"/>
    </i>
    <i r="5">
      <x v="5"/>
    </i>
    <i r="6">
      <x v="484"/>
    </i>
    <i r="2">
      <x v="416"/>
    </i>
    <i r="3">
      <x v="24"/>
    </i>
    <i r="4">
      <x v="54"/>
    </i>
    <i r="5">
      <x v="5"/>
    </i>
    <i r="6">
      <x v="493"/>
    </i>
    <i r="2">
      <x v="417"/>
    </i>
    <i r="3">
      <x v="24"/>
    </i>
    <i r="4">
      <x v="54"/>
    </i>
    <i r="5">
      <x v="5"/>
    </i>
    <i r="6">
      <x v="498"/>
    </i>
    <i r="2">
      <x v="418"/>
    </i>
    <i r="3">
      <x v="24"/>
    </i>
    <i r="4">
      <x v="54"/>
    </i>
    <i r="5">
      <x v="5"/>
    </i>
    <i r="6">
      <x v="465"/>
    </i>
    <i r="2">
      <x v="432"/>
    </i>
    <i r="3">
      <x v="124"/>
    </i>
    <i r="4">
      <x v="54"/>
    </i>
    <i r="5">
      <x v="5"/>
    </i>
    <i r="6">
      <x v="428"/>
    </i>
    <i r="2">
      <x v="435"/>
    </i>
    <i r="3">
      <x v="124"/>
    </i>
    <i r="4">
      <x v="54"/>
    </i>
    <i r="5">
      <x v="5"/>
    </i>
    <i r="6">
      <x v="419"/>
    </i>
    <i r="2">
      <x v="452"/>
    </i>
    <i r="3">
      <x v="89"/>
    </i>
    <i r="4">
      <x v="54"/>
    </i>
    <i r="5">
      <x v="5"/>
    </i>
    <i r="6">
      <x v="93"/>
    </i>
    <i r="2">
      <x v="453"/>
    </i>
    <i r="3">
      <x v="148"/>
    </i>
    <i r="4">
      <x v="53"/>
    </i>
    <i r="5">
      <x v="2"/>
    </i>
    <i r="6">
      <x v="291"/>
    </i>
    <i r="2">
      <x v="461"/>
    </i>
    <i r="3">
      <x v="89"/>
    </i>
    <i r="4">
      <x v="54"/>
    </i>
    <i r="5">
      <x v="5"/>
    </i>
    <i r="6">
      <x v="177"/>
    </i>
    <i r="2">
      <x v="479"/>
    </i>
    <i r="3">
      <x v="104"/>
    </i>
    <i r="4">
      <x v="54"/>
    </i>
    <i r="5">
      <x v="5"/>
    </i>
    <i r="6">
      <x v="531"/>
    </i>
    <i r="2">
      <x v="486"/>
    </i>
    <i r="3">
      <x v="132"/>
    </i>
    <i r="4">
      <x v="54"/>
    </i>
    <i r="5">
      <x v="5"/>
    </i>
    <i r="6">
      <x v="144"/>
    </i>
    <i r="2">
      <x v="491"/>
    </i>
    <i r="3">
      <x v="46"/>
    </i>
    <i r="4">
      <x v="54"/>
    </i>
    <i r="5">
      <x v="5"/>
    </i>
    <i r="6">
      <x v="274"/>
    </i>
    <i r="2">
      <x v="504"/>
    </i>
    <i r="3">
      <x v="132"/>
    </i>
    <i r="4">
      <x v="54"/>
    </i>
    <i r="5">
      <x v="5"/>
    </i>
    <i r="6">
      <x v="390"/>
    </i>
    <i r="2">
      <x v="527"/>
    </i>
    <i r="3">
      <x v="148"/>
    </i>
    <i r="4">
      <x v="53"/>
    </i>
    <i r="5">
      <x v="2"/>
    </i>
    <i r="6">
      <x v="82"/>
    </i>
    <i r="2">
      <x v="558"/>
    </i>
    <i r="3">
      <x v="132"/>
    </i>
    <i r="4">
      <x v="54"/>
    </i>
    <i r="5">
      <x v="5"/>
    </i>
    <i r="6">
      <x v="309"/>
    </i>
    <i r="2">
      <x v="625"/>
    </i>
    <i r="3">
      <x v="132"/>
    </i>
    <i r="4">
      <x v="54"/>
    </i>
    <i r="5">
      <x v="5"/>
    </i>
    <i r="6">
      <x v="192"/>
    </i>
    <i r="2">
      <x v="639"/>
    </i>
    <i r="3">
      <x v="132"/>
    </i>
    <i r="4">
      <x v="54"/>
    </i>
    <i r="5">
      <x v="5"/>
    </i>
    <i r="6">
      <x v="99"/>
    </i>
    <i r="2">
      <x v="653"/>
    </i>
    <i r="3">
      <x v="49"/>
    </i>
    <i r="4">
      <x v="54"/>
    </i>
    <i r="5">
      <x v="5"/>
    </i>
    <i r="6">
      <x v="335"/>
    </i>
    <i r="2">
      <x v="655"/>
    </i>
    <i r="3">
      <x v="148"/>
    </i>
    <i r="4">
      <x v="53"/>
    </i>
    <i r="5">
      <x v="3"/>
    </i>
    <i r="6">
      <x v="304"/>
    </i>
    <i r="2">
      <x v="683"/>
    </i>
    <i r="3">
      <x v="132"/>
    </i>
    <i r="4">
      <x v="54"/>
    </i>
    <i r="5">
      <x v="5"/>
    </i>
    <i r="6">
      <x v="205"/>
    </i>
    <i r="2">
      <x v="722"/>
    </i>
    <i r="3">
      <x v="148"/>
    </i>
    <i r="4">
      <x v="53"/>
    </i>
    <i r="5">
      <x v="2"/>
    </i>
    <i r="6">
      <x v="115"/>
    </i>
    <i r="2">
      <x v="733"/>
    </i>
    <i r="3">
      <x v="121"/>
    </i>
    <i r="4">
      <x v="54"/>
    </i>
    <i r="5">
      <x v="5"/>
    </i>
    <i r="6">
      <x v="212"/>
    </i>
    <i r="2">
      <x v="738"/>
    </i>
    <i r="3">
      <x v="148"/>
    </i>
    <i r="4">
      <x v="53"/>
    </i>
    <i r="5">
      <x v="2"/>
    </i>
    <i r="6">
      <x v="152"/>
    </i>
    <i>
      <x v="8"/>
    </i>
    <i r="1">
      <x v="1"/>
    </i>
    <i r="2">
      <x v="9"/>
    </i>
    <i r="3">
      <x v="52"/>
    </i>
    <i r="4">
      <x v="52"/>
    </i>
    <i r="5">
      <x v="5"/>
    </i>
    <i r="6">
      <x v="109"/>
    </i>
    <i r="2">
      <x v="10"/>
    </i>
    <i r="3">
      <x v="52"/>
    </i>
    <i r="4">
      <x v="52"/>
    </i>
    <i r="5">
      <x v="5"/>
    </i>
    <i r="6">
      <x v="135"/>
    </i>
    <i r="2">
      <x v="48"/>
    </i>
    <i r="3">
      <x v="44"/>
    </i>
    <i r="4">
      <x v="54"/>
    </i>
    <i r="5">
      <x v="5"/>
    </i>
    <i r="6">
      <x v="191"/>
    </i>
    <i r="2">
      <x v="121"/>
    </i>
    <i r="3">
      <x v="52"/>
    </i>
    <i r="4">
      <x v="54"/>
    </i>
    <i r="5">
      <x v="5"/>
    </i>
    <i r="6">
      <x v="66"/>
    </i>
    <i r="2">
      <x v="165"/>
    </i>
    <i r="3">
      <x v="26"/>
    </i>
    <i r="4">
      <x v="54"/>
    </i>
    <i r="5">
      <x v="5"/>
    </i>
    <i r="6">
      <x v="309"/>
    </i>
    <i r="2">
      <x v="166"/>
    </i>
    <i r="3">
      <x v="88"/>
    </i>
    <i r="4">
      <x v="54"/>
    </i>
    <i r="5">
      <x v="5"/>
    </i>
    <i r="6">
      <x v="329"/>
    </i>
    <i r="2">
      <x v="192"/>
    </i>
    <i r="3">
      <x v="53"/>
    </i>
    <i r="4">
      <x v="46"/>
    </i>
    <i r="5">
      <x v="5"/>
    </i>
    <i r="6">
      <x v="32"/>
    </i>
    <i r="2">
      <x v="193"/>
    </i>
    <i r="3">
      <x v="52"/>
    </i>
    <i r="4">
      <x v="46"/>
    </i>
    <i r="5">
      <x v="5"/>
    </i>
    <i r="6">
      <x v="56"/>
    </i>
    <i r="2">
      <x v="214"/>
    </i>
    <i r="3">
      <x v="63"/>
    </i>
    <i r="4">
      <x v="54"/>
    </i>
    <i r="5">
      <x v="5"/>
    </i>
    <i r="6">
      <x v="455"/>
    </i>
    <i r="2">
      <x v="268"/>
    </i>
    <i r="3">
      <x v="95"/>
    </i>
    <i r="4">
      <x v="54"/>
    </i>
    <i r="5">
      <x v="5"/>
    </i>
    <i r="6">
      <x v="45"/>
    </i>
    <i r="2">
      <x v="269"/>
    </i>
    <i r="3">
      <x v="95"/>
    </i>
    <i r="4">
      <x v="54"/>
    </i>
    <i r="5">
      <x v="5"/>
    </i>
    <i r="6">
      <x v="42"/>
    </i>
    <i r="2">
      <x v="275"/>
    </i>
    <i r="3">
      <x v="41"/>
    </i>
    <i r="4">
      <x v="54"/>
    </i>
    <i r="5">
      <x v="5"/>
    </i>
    <i r="6">
      <x v="21"/>
    </i>
    <i r="2">
      <x v="276"/>
    </i>
    <i r="3">
      <x v="41"/>
    </i>
    <i r="4">
      <x v="54"/>
    </i>
    <i r="5">
      <x v="5"/>
    </i>
    <i r="6">
      <x v="93"/>
    </i>
    <i r="2">
      <x v="290"/>
    </i>
    <i r="3">
      <x v="37"/>
    </i>
    <i r="4">
      <x v="54"/>
    </i>
    <i r="5">
      <x v="5"/>
    </i>
    <i r="6">
      <x v="127"/>
    </i>
    <i r="2">
      <x v="305"/>
    </i>
    <i r="3">
      <x v="44"/>
    </i>
    <i r="4">
      <x v="54"/>
    </i>
    <i r="5">
      <x v="5"/>
    </i>
    <i r="6">
      <x v="137"/>
    </i>
    <i r="2">
      <x v="318"/>
    </i>
    <i r="3">
      <x v="50"/>
    </i>
    <i r="4">
      <x v="17"/>
    </i>
    <i r="5">
      <x v="5"/>
    </i>
    <i r="6">
      <x v="60"/>
    </i>
    <i r="2">
      <x v="342"/>
    </i>
    <i r="3">
      <x v="44"/>
    </i>
    <i r="4">
      <x v="54"/>
    </i>
    <i r="5">
      <x v="5"/>
    </i>
    <i r="6">
      <x v="186"/>
    </i>
    <i r="2">
      <x v="387"/>
    </i>
    <i r="3">
      <x v="52"/>
    </i>
    <i r="4">
      <x v="54"/>
    </i>
    <i r="5">
      <x v="5"/>
    </i>
    <i r="6">
      <x v="117"/>
    </i>
    <i r="2">
      <x v="388"/>
    </i>
    <i r="3">
      <x v="57"/>
    </i>
    <i r="4">
      <x v="54"/>
    </i>
    <i r="5">
      <x v="5"/>
    </i>
    <i r="6">
      <x v="185"/>
    </i>
    <i r="2">
      <x v="393"/>
    </i>
    <i r="3">
      <x v="32"/>
    </i>
    <i r="4">
      <x v="54"/>
    </i>
    <i r="5">
      <x v="5"/>
    </i>
    <i r="6">
      <x v="170"/>
    </i>
    <i r="2">
      <x v="395"/>
    </i>
    <i r="3">
      <x v="32"/>
    </i>
    <i r="4">
      <x v="54"/>
    </i>
    <i r="5">
      <x v="5"/>
    </i>
    <i r="6">
      <x v="151"/>
    </i>
    <i r="2">
      <x v="397"/>
    </i>
    <i r="3">
      <x v="44"/>
    </i>
    <i r="4">
      <x v="54"/>
    </i>
    <i r="5">
      <x v="5"/>
    </i>
    <i r="6">
      <x v="91"/>
    </i>
    <i r="2">
      <x v="456"/>
    </i>
    <i r="3">
      <x v="37"/>
    </i>
    <i r="4">
      <x v="54"/>
    </i>
    <i r="5">
      <x v="5"/>
    </i>
    <i r="6">
      <x v="94"/>
    </i>
    <i r="2">
      <x v="464"/>
    </i>
    <i r="3">
      <x v="44"/>
    </i>
    <i r="4">
      <x v="54"/>
    </i>
    <i r="5">
      <x v="5"/>
    </i>
    <i r="6">
      <x v="114"/>
    </i>
    <i r="6">
      <x v="183"/>
    </i>
    <i r="2">
      <x v="494"/>
    </i>
    <i r="3">
      <x v="40"/>
    </i>
    <i r="4">
      <x v="54"/>
    </i>
    <i r="5">
      <x v="5"/>
    </i>
    <i r="6">
      <x v="201"/>
    </i>
    <i r="2">
      <x v="500"/>
    </i>
    <i r="3">
      <x v="52"/>
    </i>
    <i r="4">
      <x v="21"/>
    </i>
    <i r="5">
      <x v="5"/>
    </i>
    <i r="6">
      <x v="279"/>
    </i>
    <i r="2">
      <x v="501"/>
    </i>
    <i r="3">
      <x v="52"/>
    </i>
    <i r="4">
      <x v="25"/>
    </i>
    <i r="5">
      <x v="5"/>
    </i>
    <i r="6">
      <x v="289"/>
    </i>
    <i r="2">
      <x v="502"/>
    </i>
    <i r="3">
      <x v="52"/>
    </i>
    <i r="4">
      <x v="25"/>
    </i>
    <i r="5">
      <x v="5"/>
    </i>
    <i r="6">
      <x v="292"/>
    </i>
    <i r="2">
      <x v="503"/>
    </i>
    <i r="3">
      <x v="52"/>
    </i>
    <i r="4">
      <x v="25"/>
    </i>
    <i r="5">
      <x v="5"/>
    </i>
    <i r="6">
      <x v="294"/>
    </i>
    <i r="2">
      <x v="565"/>
    </i>
    <i r="3">
      <x v="44"/>
    </i>
    <i r="4">
      <x v="54"/>
    </i>
    <i r="5">
      <x v="5"/>
    </i>
    <i r="6">
      <x v="100"/>
    </i>
    <i r="2">
      <x v="566"/>
    </i>
    <i r="3">
      <x v="96"/>
    </i>
    <i r="4">
      <x v="54"/>
    </i>
    <i r="5">
      <x v="5"/>
    </i>
    <i r="6">
      <x v="28"/>
    </i>
    <i r="2">
      <x v="574"/>
    </i>
    <i r="3">
      <x v="59"/>
    </i>
    <i r="4">
      <x v="54"/>
    </i>
    <i r="5">
      <x v="5"/>
    </i>
    <i r="6">
      <x v="162"/>
    </i>
    <i r="2">
      <x v="578"/>
    </i>
    <i r="3">
      <x v="52"/>
    </i>
    <i r="4">
      <x v="54"/>
    </i>
    <i r="5">
      <x v="5"/>
    </i>
    <i r="6">
      <x v="43"/>
    </i>
    <i r="2">
      <x v="700"/>
    </i>
    <i r="3">
      <x v="52"/>
    </i>
    <i r="4">
      <x v="25"/>
    </i>
    <i r="5">
      <x v="5"/>
    </i>
    <i r="6">
      <x v="129"/>
    </i>
    <i r="2">
      <x v="704"/>
    </i>
    <i r="3">
      <x v="44"/>
    </i>
    <i r="4">
      <x v="54"/>
    </i>
    <i r="5">
      <x v="5"/>
    </i>
    <i r="6">
      <x v="167"/>
    </i>
    <i>
      <x v="9"/>
    </i>
    <i r="1">
      <x v="2"/>
    </i>
    <i r="2">
      <x v="352"/>
    </i>
    <i r="3">
      <x v="135"/>
    </i>
    <i r="4">
      <x v="54"/>
    </i>
    <i r="5">
      <x v="5"/>
    </i>
    <i r="6">
      <x v="434"/>
    </i>
    <i r="6">
      <x v="457"/>
    </i>
    <i r="6">
      <x v="477"/>
    </i>
    <i r="2">
      <x v="457"/>
    </i>
    <i r="3">
      <x v="135"/>
    </i>
    <i r="4">
      <x v="54"/>
    </i>
    <i r="5">
      <x v="5"/>
    </i>
    <i r="6">
      <x v="520"/>
    </i>
    <i>
      <x v="10"/>
    </i>
    <i r="1">
      <x/>
    </i>
    <i r="2">
      <x v="274"/>
    </i>
    <i r="3">
      <x v="148"/>
    </i>
    <i r="4">
      <x v="30"/>
    </i>
    <i r="5">
      <x v="2"/>
    </i>
    <i r="6">
      <x v="308"/>
    </i>
    <i r="1">
      <x v="2"/>
    </i>
    <i r="2">
      <x v="672"/>
    </i>
    <i r="3">
      <x v="145"/>
    </i>
    <i r="4">
      <x v="54"/>
    </i>
    <i r="5">
      <x v="5"/>
    </i>
    <i r="6">
      <x v="380"/>
    </i>
    <i r="6">
      <x v="407"/>
    </i>
    <i r="6">
      <x v="435"/>
    </i>
    <i r="6">
      <x v="459"/>
    </i>
    <i r="6">
      <x v="502"/>
    </i>
    <i>
      <x v="11"/>
    </i>
    <i r="1">
      <x v="1"/>
    </i>
    <i r="2">
      <x v="11"/>
    </i>
    <i r="3">
      <x v="129"/>
    </i>
    <i r="4">
      <x v="40"/>
    </i>
    <i r="5">
      <x v="5"/>
    </i>
    <i r="6">
      <x v="217"/>
    </i>
    <i r="2">
      <x v="12"/>
    </i>
    <i r="3">
      <x v="137"/>
    </i>
    <i r="4">
      <x v="40"/>
    </i>
    <i r="5">
      <x v="5"/>
    </i>
    <i r="6">
      <x v="113"/>
    </i>
    <i r="2">
      <x v="13"/>
    </i>
    <i r="3">
      <x v="137"/>
    </i>
    <i r="4">
      <x v="40"/>
    </i>
    <i r="5">
      <x v="5"/>
    </i>
    <i r="6">
      <x v="103"/>
    </i>
    <i r="2">
      <x v="15"/>
    </i>
    <i r="3">
      <x v="137"/>
    </i>
    <i r="4">
      <x v="54"/>
    </i>
    <i r="5">
      <x v="5"/>
    </i>
    <i r="6">
      <x v="168"/>
    </i>
    <i r="2">
      <x v="99"/>
    </i>
    <i r="3">
      <x v="137"/>
    </i>
    <i r="4">
      <x v="54"/>
    </i>
    <i r="5">
      <x v="5"/>
    </i>
    <i r="6">
      <x v="116"/>
    </i>
    <i r="2">
      <x v="109"/>
    </i>
    <i r="3">
      <x v="5"/>
    </i>
    <i r="4">
      <x v="54"/>
    </i>
    <i r="5">
      <x v="5"/>
    </i>
    <i r="6">
      <x v="55"/>
    </i>
    <i r="2">
      <x v="113"/>
    </i>
    <i r="3">
      <x v="137"/>
    </i>
    <i r="4">
      <x v="54"/>
    </i>
    <i r="5">
      <x v="5"/>
    </i>
    <i r="6">
      <x v="27"/>
    </i>
    <i r="2">
      <x v="147"/>
    </i>
    <i r="3">
      <x v="121"/>
    </i>
    <i r="4">
      <x v="54"/>
    </i>
    <i r="5">
      <x v="5"/>
    </i>
    <i r="6">
      <x v="107"/>
    </i>
    <i r="2">
      <x v="155"/>
    </i>
    <i r="3">
      <x v="148"/>
    </i>
    <i r="4">
      <x v="53"/>
    </i>
    <i r="5">
      <x v="2"/>
    </i>
    <i r="6">
      <x v="126"/>
    </i>
    <i r="2">
      <x v="163"/>
    </i>
    <i r="3">
      <x v="137"/>
    </i>
    <i r="4">
      <x v="54"/>
    </i>
    <i r="5">
      <x v="5"/>
    </i>
    <i r="6">
      <x v="154"/>
    </i>
    <i r="2">
      <x v="164"/>
    </i>
    <i r="3">
      <x v="137"/>
    </i>
    <i r="4">
      <x v="54"/>
    </i>
    <i r="5">
      <x v="5"/>
    </i>
    <i r="6">
      <x v="131"/>
    </i>
    <i r="2">
      <x v="169"/>
    </i>
    <i r="3">
      <x v="137"/>
    </i>
    <i r="4">
      <x v="54"/>
    </i>
    <i r="5">
      <x v="5"/>
    </i>
    <i r="6">
      <x v="121"/>
    </i>
    <i r="2">
      <x v="170"/>
    </i>
    <i r="3">
      <x v="137"/>
    </i>
    <i r="4">
      <x v="54"/>
    </i>
    <i r="5">
      <x v="5"/>
    </i>
    <i r="6">
      <x v="44"/>
    </i>
    <i r="2">
      <x v="188"/>
    </i>
    <i r="3">
      <x v="118"/>
    </i>
    <i r="4">
      <x v="54"/>
    </i>
    <i r="5">
      <x v="5"/>
    </i>
    <i r="6">
      <x v="146"/>
    </i>
    <i r="2">
      <x v="189"/>
    </i>
    <i r="3">
      <x v="121"/>
    </i>
    <i r="4">
      <x v="54"/>
    </i>
    <i r="5">
      <x v="5"/>
    </i>
    <i r="6">
      <x v="240"/>
    </i>
    <i r="2">
      <x v="230"/>
    </i>
    <i r="3">
      <x v="137"/>
    </i>
    <i r="4">
      <x v="54"/>
    </i>
    <i r="5">
      <x v="5"/>
    </i>
    <i r="6">
      <x v="159"/>
    </i>
    <i r="2">
      <x v="246"/>
    </i>
    <i r="3">
      <x v="137"/>
    </i>
    <i r="4">
      <x v="54"/>
    </i>
    <i r="5">
      <x v="5"/>
    </i>
    <i r="6">
      <x v="59"/>
    </i>
    <i r="2">
      <x v="267"/>
    </i>
    <i r="3">
      <x v="137"/>
    </i>
    <i r="4">
      <x v="54"/>
    </i>
    <i r="5">
      <x v="5"/>
    </i>
    <i r="6">
      <x v="31"/>
    </i>
    <i r="2">
      <x v="272"/>
    </i>
    <i r="3">
      <x v="137"/>
    </i>
    <i r="4">
      <x v="54"/>
    </i>
    <i r="5">
      <x v="5"/>
    </i>
    <i r="6">
      <x v="33"/>
    </i>
    <i r="2">
      <x v="304"/>
    </i>
    <i r="3">
      <x v="138"/>
    </i>
    <i r="4">
      <x v="54"/>
    </i>
    <i r="5">
      <x v="5"/>
    </i>
    <i r="6">
      <x/>
    </i>
    <i r="2">
      <x v="313"/>
    </i>
    <i r="3">
      <x v="121"/>
    </i>
    <i r="4">
      <x v="54"/>
    </i>
    <i r="5">
      <x v="5"/>
    </i>
    <i r="6">
      <x v="70"/>
    </i>
    <i r="2">
      <x v="468"/>
    </i>
    <i r="3">
      <x v="137"/>
    </i>
    <i r="4">
      <x v="54"/>
    </i>
    <i r="5">
      <x v="5"/>
    </i>
    <i r="6">
      <x v="274"/>
    </i>
    <i r="2">
      <x v="489"/>
    </i>
    <i r="3">
      <x v="137"/>
    </i>
    <i r="4">
      <x v="54"/>
    </i>
    <i r="5">
      <x v="5"/>
    </i>
    <i r="6">
      <x v="338"/>
    </i>
    <i r="2">
      <x v="496"/>
    </i>
    <i r="3">
      <x v="137"/>
    </i>
    <i r="4">
      <x v="54"/>
    </i>
    <i r="5">
      <x v="5"/>
    </i>
    <i r="6">
      <x v="52"/>
    </i>
    <i r="2">
      <x v="497"/>
    </i>
    <i r="3">
      <x v="137"/>
    </i>
    <i r="4">
      <x v="54"/>
    </i>
    <i r="5">
      <x v="5"/>
    </i>
    <i r="6">
      <x v="37"/>
    </i>
    <i r="2">
      <x v="524"/>
    </i>
    <i r="3">
      <x v="137"/>
    </i>
    <i r="4">
      <x v="54"/>
    </i>
    <i r="5">
      <x v="5"/>
    </i>
    <i r="6">
      <x v="11"/>
    </i>
    <i r="2">
      <x v="525"/>
    </i>
    <i r="3">
      <x v="137"/>
    </i>
    <i r="4">
      <x v="54"/>
    </i>
    <i r="5">
      <x v="5"/>
    </i>
    <i r="6">
      <x v="7"/>
    </i>
    <i r="2">
      <x v="748"/>
    </i>
    <i r="3">
      <x v="137"/>
    </i>
    <i r="4">
      <x v="40"/>
    </i>
    <i r="5">
      <x v="2"/>
    </i>
    <i r="6">
      <x v="187"/>
    </i>
    <i r="5">
      <x v="5"/>
    </i>
    <i r="6">
      <x v="177"/>
    </i>
    <i>
      <x v="12"/>
    </i>
    <i r="1">
      <x v="2"/>
    </i>
    <i r="2">
      <x v="287"/>
    </i>
    <i r="3">
      <x v="146"/>
    </i>
    <i r="4">
      <x v="7"/>
    </i>
    <i r="5">
      <x v="5"/>
    </i>
    <i r="6">
      <x v="284"/>
    </i>
    <i r="2">
      <x v="288"/>
    </i>
    <i r="3">
      <x v="146"/>
    </i>
    <i r="4">
      <x v="7"/>
    </i>
    <i r="5">
      <x v="5"/>
    </i>
    <i r="6">
      <x v="312"/>
    </i>
    <i r="2">
      <x v="355"/>
    </i>
    <i r="3">
      <x v="146"/>
    </i>
    <i r="4">
      <x v="7"/>
    </i>
    <i r="5">
      <x v="5"/>
    </i>
    <i r="6">
      <x v="80"/>
    </i>
    <i>
      <x v="13"/>
    </i>
    <i r="1">
      <x/>
    </i>
    <i r="2">
      <x v="560"/>
    </i>
    <i r="3">
      <x v="148"/>
    </i>
    <i r="4">
      <x v="31"/>
    </i>
    <i r="5">
      <x v="2"/>
    </i>
    <i r="6">
      <x v="260"/>
    </i>
    <i r="1">
      <x v="1"/>
    </i>
    <i r="2">
      <x v="16"/>
    </i>
    <i r="3">
      <x v="147"/>
    </i>
    <i r="4">
      <x v="54"/>
    </i>
    <i r="5">
      <x v="5"/>
    </i>
    <i r="6">
      <x v="11"/>
    </i>
    <i r="2">
      <x v="17"/>
    </i>
    <i r="3">
      <x v="147"/>
    </i>
    <i r="4">
      <x v="54"/>
    </i>
    <i r="5">
      <x v="5"/>
    </i>
    <i r="6">
      <x v="2"/>
    </i>
    <i r="6">
      <x v="5"/>
    </i>
    <i r="2">
      <x v="97"/>
    </i>
    <i r="3">
      <x v="31"/>
    </i>
    <i r="4">
      <x v="54"/>
    </i>
    <i r="5">
      <x v="5"/>
    </i>
    <i r="6">
      <x v="50"/>
    </i>
    <i r="2">
      <x v="98"/>
    </i>
    <i r="3">
      <x v="31"/>
    </i>
    <i r="4">
      <x v="54"/>
    </i>
    <i r="5">
      <x v="5"/>
    </i>
    <i r="6">
      <x v="128"/>
    </i>
    <i r="2">
      <x v="120"/>
    </i>
    <i r="3">
      <x v="54"/>
    </i>
    <i r="4">
      <x v="54"/>
    </i>
    <i r="5">
      <x v="5"/>
    </i>
    <i r="6">
      <x v="129"/>
    </i>
    <i r="2">
      <x v="133"/>
    </i>
    <i r="3">
      <x v="98"/>
    </i>
    <i r="4">
      <x v="54"/>
    </i>
    <i r="5">
      <x v="5"/>
    </i>
    <i r="6">
      <x v="175"/>
    </i>
    <i r="2">
      <x v="241"/>
    </i>
    <i r="3">
      <x v="147"/>
    </i>
    <i r="4">
      <x v="54"/>
    </i>
    <i r="5">
      <x v="5"/>
    </i>
    <i r="6">
      <x v="86"/>
    </i>
    <i r="2">
      <x v="242"/>
    </i>
    <i r="3">
      <x v="147"/>
    </i>
    <i r="4">
      <x v="54"/>
    </i>
    <i r="5">
      <x v="5"/>
    </i>
    <i r="6">
      <x v="72"/>
    </i>
    <i r="2">
      <x v="271"/>
    </i>
    <i r="3">
      <x v="107"/>
    </i>
    <i r="4">
      <x v="54"/>
    </i>
    <i r="5">
      <x v="5"/>
    </i>
    <i r="6">
      <x v="71"/>
    </i>
    <i r="2">
      <x v="312"/>
    </i>
    <i r="3">
      <x v="120"/>
    </i>
    <i r="4">
      <x v="54"/>
    </i>
    <i r="5">
      <x v="5"/>
    </i>
    <i r="6">
      <x v="133"/>
    </i>
    <i r="2">
      <x v="349"/>
    </i>
    <i r="3">
      <x v="99"/>
    </i>
    <i r="4">
      <x v="54"/>
    </i>
    <i r="5">
      <x v="5"/>
    </i>
    <i r="6">
      <x v="108"/>
    </i>
    <i r="2">
      <x v="375"/>
    </i>
    <i r="3">
      <x v="31"/>
    </i>
    <i r="4">
      <x v="54"/>
    </i>
    <i r="5">
      <x v="5"/>
    </i>
    <i r="6">
      <x v="165"/>
    </i>
    <i r="2">
      <x v="394"/>
    </i>
    <i r="3">
      <x v="31"/>
    </i>
    <i r="4">
      <x v="54"/>
    </i>
    <i r="5">
      <x v="5"/>
    </i>
    <i r="6">
      <x v="104"/>
    </i>
    <i r="2">
      <x v="409"/>
    </i>
    <i r="3">
      <x v="147"/>
    </i>
    <i r="4">
      <x v="54"/>
    </i>
    <i r="5">
      <x v="5"/>
    </i>
    <i r="6">
      <x v="1"/>
    </i>
    <i r="2">
      <x v="459"/>
    </i>
    <i r="3">
      <x v="99"/>
    </i>
    <i r="4">
      <x v="54"/>
    </i>
    <i r="5">
      <x v="5"/>
    </i>
    <i r="6">
      <x v="231"/>
    </i>
    <i r="2">
      <x v="506"/>
    </i>
    <i r="3">
      <x v="99"/>
    </i>
    <i r="4">
      <x v="54"/>
    </i>
    <i r="5">
      <x v="5"/>
    </i>
    <i r="6">
      <x v="327"/>
    </i>
    <i r="2">
      <x v="507"/>
    </i>
    <i r="3">
      <x v="99"/>
    </i>
    <i r="4">
      <x v="54"/>
    </i>
    <i r="5">
      <x v="5"/>
    </i>
    <i r="6">
      <x v="221"/>
    </i>
    <i r="2">
      <x v="508"/>
    </i>
    <i r="3">
      <x v="99"/>
    </i>
    <i r="4">
      <x v="54"/>
    </i>
    <i r="5">
      <x v="5"/>
    </i>
    <i r="6">
      <x v="201"/>
    </i>
    <i r="2">
      <x v="719"/>
    </i>
    <i r="3">
      <x v="99"/>
    </i>
    <i r="4">
      <x v="54"/>
    </i>
    <i r="5">
      <x v="5"/>
    </i>
    <i r="6">
      <x v="272"/>
    </i>
    <i r="2">
      <x v="720"/>
    </i>
    <i r="3">
      <x v="5"/>
    </i>
    <i r="4">
      <x v="54"/>
    </i>
    <i r="5">
      <x v="5"/>
    </i>
    <i r="6">
      <x v="169"/>
    </i>
    <i r="2">
      <x v="739"/>
    </i>
    <i r="3">
      <x v="136"/>
    </i>
    <i r="4">
      <x v="4"/>
    </i>
    <i r="5">
      <x v="5"/>
    </i>
    <i r="6">
      <x v="130"/>
    </i>
    <i r="2">
      <x v="743"/>
    </i>
    <i r="3">
      <x v="77"/>
    </i>
    <i r="4">
      <x v="54"/>
    </i>
    <i r="5">
      <x v="5"/>
    </i>
    <i r="6">
      <x v="269"/>
    </i>
    <i r="1">
      <x v="2"/>
    </i>
    <i r="2">
      <x v="2"/>
    </i>
    <i r="3">
      <x v="142"/>
    </i>
    <i r="4">
      <x v="48"/>
    </i>
    <i r="5">
      <x v="5"/>
    </i>
    <i r="6">
      <x v="445"/>
    </i>
    <i r="2">
      <x v="3"/>
    </i>
    <i r="3">
      <x v="142"/>
    </i>
    <i r="4">
      <x v="48"/>
    </i>
    <i r="5">
      <x v="5"/>
    </i>
    <i r="6">
      <x v="445"/>
    </i>
    <i r="2">
      <x v="4"/>
    </i>
    <i r="3">
      <x v="80"/>
    </i>
    <i r="4">
      <x v="54"/>
    </i>
    <i r="5">
      <x v="5"/>
    </i>
    <i r="6">
      <x v="469"/>
    </i>
    <i r="2">
      <x v="29"/>
    </i>
    <i r="3">
      <x v="134"/>
    </i>
    <i r="4">
      <x v="5"/>
    </i>
    <i r="5">
      <x v="5"/>
    </i>
    <i r="6">
      <x v="330"/>
    </i>
    <i r="2">
      <x v="30"/>
    </i>
    <i r="3">
      <x v="33"/>
    </i>
    <i r="4">
      <x v="9"/>
    </i>
    <i r="5">
      <x v="5"/>
    </i>
    <i r="6">
      <x v="422"/>
    </i>
    <i r="2">
      <x v="32"/>
    </i>
    <i r="3">
      <x v="140"/>
    </i>
    <i r="4">
      <x v="54"/>
    </i>
    <i r="5">
      <x v="5"/>
    </i>
    <i r="6">
      <x v="537"/>
    </i>
    <i r="2">
      <x v="33"/>
    </i>
    <i r="3">
      <x v="140"/>
    </i>
    <i r="4">
      <x v="6"/>
    </i>
    <i r="5">
      <x v="5"/>
    </i>
    <i r="6">
      <x v="541"/>
    </i>
    <i r="2">
      <x v="49"/>
    </i>
    <i r="3">
      <x v="150"/>
    </i>
    <i r="4">
      <x v="4"/>
    </i>
    <i r="5">
      <x v="5"/>
    </i>
    <i r="6">
      <x v="464"/>
    </i>
    <i r="2">
      <x v="76"/>
    </i>
    <i r="3">
      <x v="135"/>
    </i>
    <i r="4">
      <x v="54"/>
    </i>
    <i r="5">
      <x v="5"/>
    </i>
    <i r="6">
      <x v="382"/>
    </i>
    <i r="2">
      <x v="77"/>
    </i>
    <i r="3">
      <x v="135"/>
    </i>
    <i r="4">
      <x v="54"/>
    </i>
    <i r="5">
      <x v="5"/>
    </i>
    <i r="6">
      <x v="396"/>
    </i>
    <i r="2">
      <x v="78"/>
    </i>
    <i r="3">
      <x v="135"/>
    </i>
    <i r="4">
      <x v="31"/>
    </i>
    <i r="5">
      <x v="5"/>
    </i>
    <i r="6">
      <x v="370"/>
    </i>
    <i r="2">
      <x v="87"/>
    </i>
    <i r="3">
      <x v="142"/>
    </i>
    <i r="4">
      <x v="48"/>
    </i>
    <i r="5">
      <x v="5"/>
    </i>
    <i r="6">
      <x v="488"/>
    </i>
    <i r="2">
      <x v="125"/>
    </i>
    <i r="3">
      <x v="135"/>
    </i>
    <i r="4">
      <x v="54"/>
    </i>
    <i r="5">
      <x v="5"/>
    </i>
    <i r="6">
      <x v="83"/>
    </i>
    <i r="2">
      <x v="156"/>
    </i>
    <i r="3">
      <x v="151"/>
    </i>
    <i r="4">
      <x v="54"/>
    </i>
    <i r="5">
      <x v="5"/>
    </i>
    <i r="6">
      <x v="544"/>
    </i>
    <i r="2">
      <x v="157"/>
    </i>
    <i r="3">
      <x v="151"/>
    </i>
    <i r="4">
      <x v="54"/>
    </i>
    <i r="5">
      <x v="5"/>
    </i>
    <i r="6">
      <x v="491"/>
    </i>
    <i r="2">
      <x v="158"/>
    </i>
    <i r="3">
      <x v="151"/>
    </i>
    <i r="4">
      <x v="54"/>
    </i>
    <i r="5">
      <x v="5"/>
    </i>
    <i r="6">
      <x v="449"/>
    </i>
    <i r="2">
      <x v="159"/>
    </i>
    <i r="3">
      <x v="151"/>
    </i>
    <i r="4">
      <x v="54"/>
    </i>
    <i r="5">
      <x v="5"/>
    </i>
    <i r="6">
      <x v="318"/>
    </i>
    <i r="2">
      <x v="160"/>
    </i>
    <i r="3">
      <x v="151"/>
    </i>
    <i r="4">
      <x v="54"/>
    </i>
    <i r="5">
      <x v="5"/>
    </i>
    <i r="6">
      <x v="473"/>
    </i>
    <i r="2">
      <x v="161"/>
    </i>
    <i r="3">
      <x v="151"/>
    </i>
    <i r="4">
      <x v="54"/>
    </i>
    <i r="5">
      <x v="5"/>
    </i>
    <i r="6">
      <x v="349"/>
    </i>
    <i r="2">
      <x v="162"/>
    </i>
    <i r="3">
      <x v="151"/>
    </i>
    <i r="4">
      <x v="54"/>
    </i>
    <i r="5">
      <x v="5"/>
    </i>
    <i r="6">
      <x v="375"/>
    </i>
    <i r="2">
      <x v="179"/>
    </i>
    <i r="3">
      <x v="147"/>
    </i>
    <i r="4">
      <x v="4"/>
    </i>
    <i r="5">
      <x v="5"/>
    </i>
    <i r="6">
      <x v="500"/>
    </i>
    <i r="2">
      <x v="183"/>
    </i>
    <i r="3">
      <x v="47"/>
    </i>
    <i r="4">
      <x v="46"/>
    </i>
    <i r="5">
      <x v="5"/>
    </i>
    <i r="6">
      <x v="250"/>
    </i>
    <i r="2">
      <x v="249"/>
    </i>
    <i r="3">
      <x v="142"/>
    </i>
    <i r="4">
      <x v="48"/>
    </i>
    <i r="5">
      <x v="5"/>
    </i>
    <i r="6">
      <x v="517"/>
    </i>
    <i r="2">
      <x v="250"/>
    </i>
    <i r="3">
      <x v="142"/>
    </i>
    <i r="4">
      <x v="31"/>
    </i>
    <i r="5">
      <x v="5"/>
    </i>
    <i r="6">
      <x v="473"/>
    </i>
    <i r="2">
      <x v="251"/>
    </i>
    <i r="3">
      <x v="142"/>
    </i>
    <i r="4">
      <x v="31"/>
    </i>
    <i r="5">
      <x v="5"/>
    </i>
    <i r="6">
      <x v="505"/>
    </i>
    <i r="2">
      <x v="282"/>
    </i>
    <i r="3">
      <x v="147"/>
    </i>
    <i r="4">
      <x v="6"/>
    </i>
    <i r="5">
      <x v="5"/>
    </i>
    <i r="6">
      <x v="390"/>
    </i>
    <i r="2">
      <x v="283"/>
    </i>
    <i r="3">
      <x v="147"/>
    </i>
    <i r="4">
      <x v="6"/>
    </i>
    <i r="5">
      <x v="5"/>
    </i>
    <i r="6">
      <x v="423"/>
    </i>
    <i r="2">
      <x v="322"/>
    </i>
    <i r="3">
      <x v="111"/>
    </i>
    <i r="4">
      <x v="28"/>
    </i>
    <i r="5">
      <x v="5"/>
    </i>
    <i r="6">
      <x v="499"/>
    </i>
    <i r="2">
      <x v="323"/>
    </i>
    <i r="3">
      <x v="142"/>
    </i>
    <i r="4">
      <x v="48"/>
    </i>
    <i r="5">
      <x v="5"/>
    </i>
    <i r="6">
      <x v="445"/>
    </i>
    <i r="2">
      <x v="324"/>
    </i>
    <i r="3">
      <x v="142"/>
    </i>
    <i r="4">
      <x v="29"/>
    </i>
    <i r="5">
      <x v="5"/>
    </i>
    <i r="6">
      <x v="429"/>
    </i>
    <i r="2">
      <x v="325"/>
    </i>
    <i r="3">
      <x v="142"/>
    </i>
    <i r="4">
      <x v="48"/>
    </i>
    <i r="5">
      <x v="5"/>
    </i>
    <i r="6">
      <x v="486"/>
    </i>
    <i r="2">
      <x v="326"/>
    </i>
    <i r="3">
      <x v="142"/>
    </i>
    <i r="4">
      <x v="48"/>
    </i>
    <i r="5">
      <x v="5"/>
    </i>
    <i r="6">
      <x v="445"/>
    </i>
    <i r="6">
      <x v="462"/>
    </i>
    <i r="2">
      <x v="347"/>
    </i>
    <i r="3">
      <x v="150"/>
    </i>
    <i r="4">
      <x v="54"/>
    </i>
    <i r="5">
      <x v="5"/>
    </i>
    <i r="6">
      <x v="436"/>
    </i>
    <i r="2">
      <x v="433"/>
    </i>
    <i r="3">
      <x v="135"/>
    </i>
    <i r="4">
      <x v="54"/>
    </i>
    <i r="5">
      <x v="5"/>
    </i>
    <i r="6">
      <x v="63"/>
    </i>
    <i r="6">
      <x v="78"/>
    </i>
    <i r="2">
      <x v="439"/>
    </i>
    <i r="3">
      <x v="114"/>
    </i>
    <i r="4">
      <x v="54"/>
    </i>
    <i r="5">
      <x v="5"/>
    </i>
    <i r="6">
      <x v="298"/>
    </i>
    <i r="2">
      <x v="441"/>
    </i>
    <i r="3">
      <x v="135"/>
    </i>
    <i r="4">
      <x v="54"/>
    </i>
    <i r="5">
      <x v="5"/>
    </i>
    <i r="6">
      <x v="239"/>
    </i>
    <i r="2">
      <x v="444"/>
    </i>
    <i r="3">
      <x v="135"/>
    </i>
    <i r="4">
      <x v="54"/>
    </i>
    <i r="5">
      <x v="5"/>
    </i>
    <i r="6">
      <x v="351"/>
    </i>
    <i r="2">
      <x v="451"/>
    </i>
    <i r="3">
      <x v="135"/>
    </i>
    <i r="4">
      <x v="4"/>
    </i>
    <i r="5">
      <x v="5"/>
    </i>
    <i r="6">
      <x v="254"/>
    </i>
    <i r="2">
      <x v="470"/>
    </i>
    <i r="3">
      <x v="112"/>
    </i>
    <i r="4">
      <x v="54"/>
    </i>
    <i r="5">
      <x v="5"/>
    </i>
    <i r="6">
      <x v="470"/>
    </i>
    <i r="2">
      <x v="477"/>
    </i>
    <i r="3">
      <x v="119"/>
    </i>
    <i r="4">
      <x v="54"/>
    </i>
    <i r="5">
      <x v="5"/>
    </i>
    <i r="6">
      <x v="285"/>
    </i>
    <i r="2">
      <x v="509"/>
    </i>
    <i r="3">
      <x v="140"/>
    </i>
    <i r="4">
      <x v="23"/>
    </i>
    <i r="5">
      <x v="5"/>
    </i>
    <i r="6">
      <x v="533"/>
    </i>
    <i r="2">
      <x v="510"/>
    </i>
    <i r="3">
      <x v="140"/>
    </i>
    <i r="4">
      <x v="23"/>
    </i>
    <i r="5">
      <x v="5"/>
    </i>
    <i r="6">
      <x v="526"/>
    </i>
    <i r="2">
      <x v="511"/>
    </i>
    <i r="3">
      <x v="140"/>
    </i>
    <i r="4">
      <x v="23"/>
    </i>
    <i r="5">
      <x v="5"/>
    </i>
    <i r="6">
      <x v="545"/>
    </i>
    <i r="2">
      <x v="512"/>
    </i>
    <i r="3">
      <x v="36"/>
    </i>
    <i r="4">
      <x v="4"/>
    </i>
    <i r="5">
      <x v="5"/>
    </i>
    <i r="6">
      <x v="512"/>
    </i>
    <i r="2">
      <x v="513"/>
    </i>
    <i r="3">
      <x v="36"/>
    </i>
    <i r="4">
      <x/>
    </i>
    <i r="5">
      <x v="5"/>
    </i>
    <i r="6">
      <x v="451"/>
    </i>
    <i r="2">
      <x v="514"/>
    </i>
    <i r="3">
      <x v="36"/>
    </i>
    <i r="4">
      <x v="4"/>
    </i>
    <i r="5">
      <x v="5"/>
    </i>
    <i r="6">
      <x v="460"/>
    </i>
    <i r="2">
      <x v="529"/>
    </i>
    <i r="3">
      <x v="140"/>
    </i>
    <i r="4">
      <x v="54"/>
    </i>
    <i r="5">
      <x v="5"/>
    </i>
    <i r="6">
      <x v="83"/>
    </i>
    <i r="2">
      <x v="531"/>
    </i>
    <i r="3">
      <x v="142"/>
    </i>
    <i r="4">
      <x v="48"/>
    </i>
    <i r="5">
      <x v="5"/>
    </i>
    <i r="6">
      <x v="445"/>
    </i>
    <i r="2">
      <x v="532"/>
    </i>
    <i r="3">
      <x v="141"/>
    </i>
    <i r="4">
      <x v="45"/>
    </i>
    <i r="5">
      <x v="5"/>
    </i>
    <i r="6">
      <x v="511"/>
    </i>
    <i r="2">
      <x v="533"/>
    </i>
    <i r="3">
      <x v="142"/>
    </i>
    <i r="4">
      <x v="48"/>
    </i>
    <i r="5">
      <x v="5"/>
    </i>
    <i r="6">
      <x v="445"/>
    </i>
    <i r="2">
      <x v="534"/>
    </i>
    <i r="3">
      <x v="142"/>
    </i>
    <i r="4">
      <x v="48"/>
    </i>
    <i r="5">
      <x v="5"/>
    </i>
    <i r="6">
      <x v="445"/>
    </i>
    <i r="2">
      <x v="535"/>
    </i>
    <i r="3">
      <x v="142"/>
    </i>
    <i r="4">
      <x v="48"/>
    </i>
    <i r="5">
      <x v="5"/>
    </i>
    <i r="6">
      <x v="445"/>
    </i>
    <i r="2">
      <x v="536"/>
    </i>
    <i r="3">
      <x v="142"/>
    </i>
    <i r="4">
      <x v="48"/>
    </i>
    <i r="5">
      <x v="5"/>
    </i>
    <i r="6">
      <x v="445"/>
    </i>
    <i r="2">
      <x v="537"/>
    </i>
    <i r="3">
      <x v="142"/>
    </i>
    <i r="4">
      <x v="48"/>
    </i>
    <i r="5">
      <x v="5"/>
    </i>
    <i r="6">
      <x v="445"/>
    </i>
    <i r="2">
      <x v="561"/>
    </i>
    <i r="3">
      <x v="133"/>
    </i>
    <i r="4">
      <x v="1"/>
    </i>
    <i r="5">
      <x v="5"/>
    </i>
    <i r="6">
      <x v="521"/>
    </i>
    <i r="2">
      <x v="571"/>
    </i>
    <i r="3">
      <x v="147"/>
    </i>
    <i r="4">
      <x v="54"/>
    </i>
    <i r="5">
      <x v="5"/>
    </i>
    <i r="6">
      <x v="68"/>
    </i>
    <i r="2">
      <x v="572"/>
    </i>
    <i r="3">
      <x v="147"/>
    </i>
    <i r="4">
      <x v="54"/>
    </i>
    <i r="5">
      <x v="5"/>
    </i>
    <i r="6">
      <x v="75"/>
    </i>
    <i r="2">
      <x v="623"/>
    </i>
    <i r="3">
      <x v="142"/>
    </i>
    <i r="4">
      <x v="48"/>
    </i>
    <i r="5">
      <x v="5"/>
    </i>
    <i r="6">
      <x v="445"/>
    </i>
    <i r="2">
      <x v="643"/>
    </i>
    <i r="3">
      <x v="135"/>
    </i>
    <i r="4">
      <x v="54"/>
    </i>
    <i r="5">
      <x v="5"/>
    </i>
    <i r="6">
      <x v="30"/>
    </i>
    <i r="2">
      <x v="644"/>
    </i>
    <i r="3">
      <x v="135"/>
    </i>
    <i r="4">
      <x v="54"/>
    </i>
    <i r="5">
      <x v="5"/>
    </i>
    <i r="6">
      <x v="34"/>
    </i>
    <i r="2">
      <x v="649"/>
    </i>
    <i r="3">
      <x v="135"/>
    </i>
    <i r="4">
      <x v="4"/>
    </i>
    <i r="5">
      <x v="5"/>
    </i>
    <i r="6">
      <x v="538"/>
    </i>
    <i r="2">
      <x v="650"/>
    </i>
    <i r="3">
      <x v="150"/>
    </i>
    <i r="4">
      <x v="54"/>
    </i>
    <i r="5">
      <x v="5"/>
    </i>
    <i r="6">
      <x v="515"/>
    </i>
    <i r="2">
      <x v="651"/>
    </i>
    <i r="3">
      <x v="150"/>
    </i>
    <i r="4">
      <x v="54"/>
    </i>
    <i r="5">
      <x v="5"/>
    </i>
    <i r="6">
      <x v="504"/>
    </i>
    <i r="2">
      <x v="687"/>
    </i>
    <i r="3">
      <x v="151"/>
    </i>
    <i r="4">
      <x v="54"/>
    </i>
    <i r="5">
      <x v="5"/>
    </i>
    <i r="6">
      <x v="478"/>
    </i>
    <i r="2">
      <x v="688"/>
    </i>
    <i r="3">
      <x v="151"/>
    </i>
    <i r="4">
      <x v="54"/>
    </i>
    <i r="5">
      <x v="5"/>
    </i>
    <i r="6">
      <x v="542"/>
    </i>
    <i r="2">
      <x v="689"/>
    </i>
    <i r="3">
      <x v="151"/>
    </i>
    <i r="4">
      <x v="54"/>
    </i>
    <i r="5">
      <x v="5"/>
    </i>
    <i r="6">
      <x v="509"/>
    </i>
    <i r="2">
      <x v="690"/>
    </i>
    <i r="3">
      <x v="151"/>
    </i>
    <i r="4">
      <x v="54"/>
    </i>
    <i r="5">
      <x v="5"/>
    </i>
    <i r="6">
      <x v="468"/>
    </i>
    <i r="2">
      <x v="691"/>
    </i>
    <i r="3">
      <x v="151"/>
    </i>
    <i r="4">
      <x v="54"/>
    </i>
    <i r="5">
      <x v="5"/>
    </i>
    <i r="6">
      <x v="525"/>
    </i>
    <i r="2">
      <x v="695"/>
    </i>
    <i r="3">
      <x v="112"/>
    </i>
    <i r="4">
      <x v="6"/>
    </i>
    <i r="5">
      <x v="5"/>
    </i>
    <i r="6">
      <x v="433"/>
    </i>
    <i r="2">
      <x v="709"/>
    </i>
    <i r="3">
      <x v="149"/>
    </i>
    <i r="4">
      <x v="54"/>
    </i>
    <i r="5">
      <x v="5"/>
    </i>
    <i r="6">
      <x v="265"/>
    </i>
    <i>
      <x v="14"/>
    </i>
    <i r="1">
      <x v="1"/>
    </i>
    <i r="2">
      <x v="93"/>
    </i>
    <i r="3">
      <x v="78"/>
    </i>
    <i r="4">
      <x v="54"/>
    </i>
    <i r="5">
      <x v="5"/>
    </i>
    <i r="6">
      <x v="26"/>
    </i>
    <i r="2">
      <x v="168"/>
    </i>
    <i r="3">
      <x v="148"/>
    </i>
    <i r="4">
      <x v="53"/>
    </i>
    <i r="5">
      <x v="2"/>
    </i>
    <i r="6">
      <x v="65"/>
    </i>
    <i r="2">
      <x v="171"/>
    </i>
    <i r="3">
      <x v="78"/>
    </i>
    <i r="4">
      <x v="51"/>
    </i>
    <i r="5">
      <x v="5"/>
    </i>
    <i r="6">
      <x v="23"/>
    </i>
    <i r="2">
      <x v="184"/>
    </i>
    <i r="3">
      <x v="148"/>
    </i>
    <i r="4">
      <x v="53"/>
    </i>
    <i r="5">
      <x v="2"/>
    </i>
    <i r="6">
      <x v="36"/>
    </i>
    <i r="2">
      <x v="194"/>
    </i>
    <i r="3">
      <x v="78"/>
    </i>
    <i r="4">
      <x v="46"/>
    </i>
    <i r="5">
      <x v="5"/>
    </i>
    <i r="6">
      <x v="14"/>
    </i>
    <i r="2">
      <x v="231"/>
    </i>
    <i r="3">
      <x v="148"/>
    </i>
    <i r="4">
      <x v="53"/>
    </i>
    <i r="5">
      <x v="2"/>
    </i>
    <i r="6">
      <x v="120"/>
    </i>
    <i r="2">
      <x v="273"/>
    </i>
    <i r="3">
      <x v="148"/>
    </i>
    <i r="4">
      <x v="53"/>
    </i>
    <i r="5">
      <x v="2"/>
    </i>
    <i r="6">
      <x v="20"/>
    </i>
    <i r="2">
      <x v="296"/>
    </i>
    <i r="3">
      <x v="78"/>
    </i>
    <i r="4">
      <x v="42"/>
    </i>
    <i r="5">
      <x v="5"/>
    </i>
    <i r="6">
      <x v="17"/>
    </i>
    <i r="2">
      <x v="420"/>
    </i>
    <i r="3">
      <x v="78"/>
    </i>
    <i r="4">
      <x v="19"/>
    </i>
    <i r="5">
      <x v="5"/>
    </i>
    <i r="6">
      <x v="96"/>
    </i>
    <i r="2">
      <x v="421"/>
    </i>
    <i r="3">
      <x v="78"/>
    </i>
    <i r="4">
      <x v="19"/>
    </i>
    <i r="5">
      <x v="5"/>
    </i>
    <i r="6">
      <x v="102"/>
    </i>
    <i r="2">
      <x v="422"/>
    </i>
    <i r="3">
      <x v="78"/>
    </i>
    <i r="4">
      <x v="54"/>
    </i>
    <i r="5">
      <x v="5"/>
    </i>
    <i r="6">
      <x v="197"/>
    </i>
    <i r="2">
      <x v="475"/>
    </i>
    <i r="3">
      <x v="78"/>
    </i>
    <i r="4">
      <x v="54"/>
    </i>
    <i r="5">
      <x v="5"/>
    </i>
    <i r="6">
      <x v="153"/>
    </i>
    <i r="2">
      <x v="498"/>
    </i>
    <i r="3">
      <x v="78"/>
    </i>
    <i r="4">
      <x v="54"/>
    </i>
    <i r="5">
      <x v="5"/>
    </i>
    <i r="6">
      <x v="13"/>
    </i>
    <i r="2">
      <x v="526"/>
    </i>
    <i r="3">
      <x v="78"/>
    </i>
    <i r="4">
      <x v="16"/>
    </i>
    <i r="5">
      <x v="5"/>
    </i>
    <i r="6">
      <x v="40"/>
    </i>
    <i r="2">
      <x v="530"/>
    </i>
    <i r="3">
      <x v="78"/>
    </i>
    <i r="4">
      <x v="42"/>
    </i>
    <i r="5">
      <x v="5"/>
    </i>
    <i r="6">
      <x v="8"/>
    </i>
    <i r="2">
      <x v="661"/>
    </i>
    <i r="3">
      <x v="78"/>
    </i>
    <i r="4">
      <x v="54"/>
    </i>
    <i r="5">
      <x v="5"/>
    </i>
    <i r="6">
      <x v="25"/>
    </i>
    <i r="2">
      <x v="698"/>
    </i>
    <i r="3">
      <x v="78"/>
    </i>
    <i r="4">
      <x v="51"/>
    </i>
    <i r="5">
      <x v="5"/>
    </i>
    <i r="6">
      <x v="16"/>
    </i>
    <i r="2">
      <x v="703"/>
    </i>
    <i r="3">
      <x v="78"/>
    </i>
    <i r="4">
      <x v="54"/>
    </i>
    <i r="5">
      <x v="5"/>
    </i>
    <i r="6">
      <x v="3"/>
    </i>
    <i r="2">
      <x v="746"/>
    </i>
    <i r="3">
      <x v="78"/>
    </i>
    <i r="4">
      <x v="25"/>
    </i>
    <i r="5">
      <x v="5"/>
    </i>
    <i r="6">
      <x v="148"/>
    </i>
    <i r="2">
      <x v="747"/>
    </i>
    <i r="3">
      <x v="78"/>
    </i>
    <i r="4">
      <x v="24"/>
    </i>
    <i r="5">
      <x v="5"/>
    </i>
    <i r="6">
      <x v="6"/>
    </i>
    <i>
      <x v="15"/>
    </i>
    <i r="1">
      <x v="1"/>
    </i>
    <i r="2">
      <x v="122"/>
    </i>
    <i r="3">
      <x v="148"/>
    </i>
    <i r="4">
      <x v="53"/>
    </i>
    <i r="5">
      <x v="5"/>
    </i>
    <i r="6">
      <x v="125"/>
    </i>
    <i r="2">
      <x v="262"/>
    </i>
    <i r="3">
      <x v="148"/>
    </i>
    <i r="4">
      <x v="53"/>
    </i>
    <i r="5">
      <x v="2"/>
    </i>
    <i r="6">
      <x v="232"/>
    </i>
    <i r="2">
      <x v="499"/>
    </i>
    <i r="3">
      <x v="148"/>
    </i>
    <i r="4">
      <x v="53"/>
    </i>
    <i r="5">
      <x v="5"/>
    </i>
    <i r="6">
      <x v="283"/>
    </i>
    <i>
      <x v="16"/>
    </i>
    <i r="1">
      <x v="2"/>
    </i>
    <i r="2">
      <x v="263"/>
    </i>
    <i r="3">
      <x v="68"/>
    </i>
    <i r="4">
      <x v="50"/>
    </i>
    <i r="5">
      <x v="5"/>
    </i>
    <i r="6">
      <x v="114"/>
    </i>
    <i r="6">
      <x v="171"/>
    </i>
    <i r="2">
      <x v="264"/>
    </i>
    <i r="3">
      <x v="68"/>
    </i>
    <i r="4">
      <x v="50"/>
    </i>
    <i r="5">
      <x v="5"/>
    </i>
    <i r="6">
      <x v="171"/>
    </i>
    <i>
      <x v="17"/>
    </i>
    <i r="1">
      <x v="2"/>
    </i>
    <i r="2">
      <x v="36"/>
    </i>
    <i r="3">
      <x v="148"/>
    </i>
    <i r="4">
      <x v="38"/>
    </i>
    <i r="5">
      <x v="2"/>
    </i>
    <i r="6">
      <x v="450"/>
    </i>
    <i r="2">
      <x v="37"/>
    </i>
    <i r="3">
      <x v="148"/>
    </i>
    <i r="4">
      <x v="32"/>
    </i>
    <i r="5">
      <x v="2"/>
    </i>
    <i r="6">
      <x v="242"/>
    </i>
    <i r="2">
      <x v="43"/>
    </i>
    <i r="3">
      <x v="133"/>
    </i>
    <i r="4">
      <x v="38"/>
    </i>
    <i r="5">
      <x v="5"/>
    </i>
    <i r="6">
      <x v="479"/>
    </i>
    <i r="2">
      <x v="46"/>
    </i>
    <i r="3">
      <x v="133"/>
    </i>
    <i r="4">
      <x v="38"/>
    </i>
    <i r="5">
      <x v="5"/>
    </i>
    <i r="6">
      <x v="459"/>
    </i>
    <i r="2">
      <x v="47"/>
    </i>
    <i r="3">
      <x v="144"/>
    </i>
    <i r="4">
      <x v="31"/>
    </i>
    <i r="5">
      <x v="5"/>
    </i>
    <i r="6">
      <x v="274"/>
    </i>
    <i r="2">
      <x v="223"/>
    </i>
    <i r="3">
      <x v="133"/>
    </i>
    <i r="4">
      <x v="38"/>
    </i>
    <i r="5">
      <x v="2"/>
    </i>
    <i r="6">
      <x v="535"/>
    </i>
    <i r="2">
      <x v="224"/>
    </i>
    <i r="3">
      <x v="133"/>
    </i>
    <i r="4">
      <x v="38"/>
    </i>
    <i r="5">
      <x v="5"/>
    </i>
    <i r="6">
      <x v="535"/>
    </i>
    <i r="2">
      <x v="225"/>
    </i>
    <i r="3">
      <x v="133"/>
    </i>
    <i r="4">
      <x v="38"/>
    </i>
    <i r="5">
      <x v="5"/>
    </i>
    <i r="6">
      <x v="535"/>
    </i>
    <i r="2">
      <x v="237"/>
    </i>
    <i r="3">
      <x v="141"/>
    </i>
    <i r="4">
      <x v="5"/>
    </i>
    <i r="5">
      <x v="5"/>
    </i>
    <i r="6">
      <x v="475"/>
    </i>
    <i r="2">
      <x v="247"/>
    </i>
    <i r="3">
      <x v="133"/>
    </i>
    <i r="4">
      <x v="38"/>
    </i>
    <i r="5">
      <x v="5"/>
    </i>
    <i r="6">
      <x v="481"/>
    </i>
    <i r="2">
      <x v="303"/>
    </i>
    <i r="3">
      <x v="148"/>
    </i>
    <i r="4">
      <x v="32"/>
    </i>
    <i r="5">
      <x v="2"/>
    </i>
    <i r="6">
      <x v="226"/>
    </i>
    <i r="2">
      <x v="310"/>
    </i>
    <i r="3">
      <x v="133"/>
    </i>
    <i r="4">
      <x v="38"/>
    </i>
    <i r="5">
      <x v="5"/>
    </i>
    <i r="6">
      <x v="490"/>
    </i>
    <i r="2">
      <x v="344"/>
    </i>
    <i r="3">
      <x v="140"/>
    </i>
    <i r="4">
      <x v="31"/>
    </i>
    <i r="5">
      <x v="5"/>
    </i>
    <i r="6">
      <x v="376"/>
    </i>
    <i r="2">
      <x v="357"/>
    </i>
    <i r="3">
      <x v="140"/>
    </i>
    <i r="4">
      <x v="9"/>
    </i>
    <i r="5">
      <x v="5"/>
    </i>
    <i r="6">
      <x v="432"/>
    </i>
    <i r="4">
      <x v="30"/>
    </i>
    <i r="5">
      <x v="5"/>
    </i>
    <i r="6">
      <x v="286"/>
    </i>
    <i r="2">
      <x v="398"/>
    </i>
    <i r="3">
      <x v="148"/>
    </i>
    <i r="4">
      <x v="31"/>
    </i>
    <i r="5">
      <x v="2"/>
    </i>
    <i r="6">
      <x v="345"/>
    </i>
    <i r="2">
      <x v="436"/>
    </i>
    <i r="3">
      <x v="148"/>
    </i>
    <i r="4">
      <x v="32"/>
    </i>
    <i r="5">
      <x v="2"/>
    </i>
    <i r="6">
      <x v="242"/>
    </i>
    <i r="2">
      <x v="469"/>
    </i>
    <i r="3">
      <x v="148"/>
    </i>
    <i r="4">
      <x v="31"/>
    </i>
    <i r="5">
      <x v="2"/>
    </i>
    <i r="6">
      <x v="401"/>
    </i>
    <i r="2">
      <x v="492"/>
    </i>
    <i r="3">
      <x v="133"/>
    </i>
    <i r="4">
      <x v="4"/>
    </i>
    <i r="5">
      <x v="5"/>
    </i>
    <i r="6">
      <x v="243"/>
    </i>
    <i r="2">
      <x v="538"/>
    </i>
    <i r="3">
      <x v="140"/>
    </i>
    <i r="4">
      <x v="31"/>
    </i>
    <i r="5">
      <x v="5"/>
    </i>
    <i r="6">
      <x v="402"/>
    </i>
    <i r="2">
      <x v="540"/>
    </i>
    <i r="3">
      <x v="148"/>
    </i>
    <i r="4">
      <x v="38"/>
    </i>
    <i r="5">
      <x v="2"/>
    </i>
    <i r="6">
      <x v="524"/>
    </i>
    <i r="2">
      <x v="541"/>
    </i>
    <i r="3">
      <x v="133"/>
    </i>
    <i r="4">
      <x v="38"/>
    </i>
    <i r="5">
      <x v="5"/>
    </i>
    <i r="6">
      <x v="536"/>
    </i>
    <i r="2">
      <x v="542"/>
    </i>
    <i r="3">
      <x v="133"/>
    </i>
    <i r="4">
      <x v="38"/>
    </i>
    <i r="5">
      <x v="5"/>
    </i>
    <i r="6">
      <x v="522"/>
    </i>
    <i r="2">
      <x v="543"/>
    </i>
    <i r="3">
      <x v="133"/>
    </i>
    <i r="4">
      <x v="38"/>
    </i>
    <i r="5">
      <x v="5"/>
    </i>
    <i r="6">
      <x v="532"/>
    </i>
    <i r="2">
      <x v="575"/>
    </i>
    <i r="3">
      <x v="133"/>
    </i>
    <i r="4">
      <x v="49"/>
    </i>
    <i r="5">
      <x v="5"/>
    </i>
    <i r="6">
      <x v="236"/>
    </i>
    <i r="2">
      <x v="582"/>
    </i>
    <i r="3">
      <x v="148"/>
    </i>
    <i r="4">
      <x v="50"/>
    </i>
    <i r="5">
      <x v="3"/>
    </i>
    <i r="6">
      <x v="286"/>
    </i>
    <i r="2">
      <x v="583"/>
    </i>
    <i r="3">
      <x v="133"/>
    </i>
    <i r="4">
      <x v="38"/>
    </i>
    <i r="5">
      <x v="5"/>
    </i>
    <i r="6">
      <x v="482"/>
    </i>
    <i r="2">
      <x v="584"/>
    </i>
    <i r="3">
      <x v="133"/>
    </i>
    <i r="4">
      <x v="38"/>
    </i>
    <i r="5">
      <x v="5"/>
    </i>
    <i r="6">
      <x v="529"/>
    </i>
    <i r="2">
      <x v="673"/>
    </i>
    <i r="3">
      <x v="133"/>
    </i>
    <i r="4">
      <x v="48"/>
    </i>
    <i r="5">
      <x v="5"/>
    </i>
    <i r="6">
      <x v="314"/>
    </i>
    <i r="2">
      <x v="674"/>
    </i>
    <i r="3">
      <x v="133"/>
    </i>
    <i r="4">
      <x v="48"/>
    </i>
    <i r="5">
      <x v="5"/>
    </i>
    <i r="6">
      <x v="258"/>
    </i>
    <i r="2">
      <x v="675"/>
    </i>
    <i r="3">
      <x v="133"/>
    </i>
    <i r="4">
      <x v="48"/>
    </i>
    <i r="5">
      <x v="5"/>
    </i>
    <i r="6">
      <x v="314"/>
    </i>
    <i r="2">
      <x v="676"/>
    </i>
    <i r="3">
      <x v="133"/>
    </i>
    <i r="4">
      <x v="48"/>
    </i>
    <i r="5">
      <x v="5"/>
    </i>
    <i r="6">
      <x v="258"/>
    </i>
    <i r="2">
      <x v="694"/>
    </i>
    <i r="3">
      <x v="133"/>
    </i>
    <i r="4">
      <x v="38"/>
    </i>
    <i r="5">
      <x v="5"/>
    </i>
    <i r="6">
      <x v="501"/>
    </i>
    <i>
      <x v="18"/>
    </i>
    <i r="1">
      <x v="1"/>
    </i>
    <i r="2">
      <x v="5"/>
    </i>
    <i r="3">
      <x v="85"/>
    </i>
    <i r="4">
      <x v="56"/>
    </i>
    <i r="5">
      <x v="5"/>
    </i>
    <i r="6">
      <x v="371"/>
    </i>
    <i r="2">
      <x v="6"/>
    </i>
    <i r="3">
      <x v="85"/>
    </i>
    <i r="4">
      <x v="54"/>
    </i>
    <i r="5">
      <x v="5"/>
    </i>
    <i r="6">
      <x v="453"/>
    </i>
    <i r="2">
      <x v="7"/>
    </i>
    <i r="3">
      <x v="85"/>
    </i>
    <i r="4">
      <x v="54"/>
    </i>
    <i r="5">
      <x v="5"/>
    </i>
    <i r="6">
      <x v="394"/>
    </i>
    <i r="2">
      <x v="8"/>
    </i>
    <i r="3">
      <x v="85"/>
    </i>
    <i r="4">
      <x v="57"/>
    </i>
    <i r="5">
      <x v="5"/>
    </i>
    <i r="6">
      <x v="311"/>
    </i>
    <i r="2">
      <x v="21"/>
    </i>
    <i r="3">
      <x v="148"/>
    </i>
    <i r="4">
      <x v="54"/>
    </i>
    <i r="5">
      <x v="5"/>
    </i>
    <i r="6">
      <x v="277"/>
    </i>
    <i r="2">
      <x v="31"/>
    </i>
    <i r="3">
      <x v="56"/>
    </i>
    <i r="4">
      <x v="54"/>
    </i>
    <i r="5">
      <x v="5"/>
    </i>
    <i r="6">
      <x v="358"/>
    </i>
    <i r="2">
      <x v="34"/>
    </i>
    <i r="3">
      <x v="71"/>
    </i>
    <i r="4">
      <x v="54"/>
    </i>
    <i r="5">
      <x v="5"/>
    </i>
    <i r="6">
      <x v="271"/>
    </i>
    <i r="2">
      <x v="45"/>
    </i>
    <i r="3">
      <x v="74"/>
    </i>
    <i r="4">
      <x v="54"/>
    </i>
    <i r="5">
      <x v="5"/>
    </i>
    <i r="6">
      <x v="409"/>
    </i>
    <i r="2">
      <x v="50"/>
    </i>
    <i r="3">
      <x v="80"/>
    </i>
    <i r="4">
      <x v="54"/>
    </i>
    <i r="5">
      <x v="5"/>
    </i>
    <i r="6">
      <x v="440"/>
    </i>
    <i r="2">
      <x v="84"/>
    </i>
    <i r="3">
      <x v="108"/>
    </i>
    <i r="4">
      <x v="54"/>
    </i>
    <i r="5">
      <x v="5"/>
    </i>
    <i r="6">
      <x v="255"/>
    </i>
    <i r="2">
      <x v="86"/>
    </i>
    <i r="3">
      <x v="108"/>
    </i>
    <i r="4">
      <x v="54"/>
    </i>
    <i r="5">
      <x v="5"/>
    </i>
    <i r="6">
      <x v="329"/>
    </i>
    <i r="2">
      <x v="126"/>
    </i>
    <i r="3">
      <x v="112"/>
    </i>
    <i r="4">
      <x v="54"/>
    </i>
    <i r="5">
      <x v="5"/>
    </i>
    <i r="6">
      <x v="393"/>
    </i>
    <i r="2">
      <x v="127"/>
    </i>
    <i r="3">
      <x v="82"/>
    </i>
    <i r="4">
      <x v="54"/>
    </i>
    <i r="5">
      <x v="5"/>
    </i>
    <i r="6">
      <x v="329"/>
    </i>
    <i r="2">
      <x v="128"/>
    </i>
    <i r="3">
      <x v="85"/>
    </i>
    <i r="4">
      <x v="54"/>
    </i>
    <i r="5">
      <x v="5"/>
    </i>
    <i r="6">
      <x v="378"/>
    </i>
    <i r="2">
      <x v="134"/>
    </i>
    <i r="3">
      <x v="110"/>
    </i>
    <i r="4">
      <x v="54"/>
    </i>
    <i r="5">
      <x v="5"/>
    </i>
    <i r="6">
      <x v="459"/>
    </i>
    <i r="2">
      <x v="135"/>
    </i>
    <i r="3">
      <x v="108"/>
    </i>
    <i r="4">
      <x v="54"/>
    </i>
    <i r="5">
      <x v="5"/>
    </i>
    <i r="6">
      <x v="238"/>
    </i>
    <i r="2">
      <x v="137"/>
    </i>
    <i r="3">
      <x v="85"/>
    </i>
    <i r="4">
      <x v="54"/>
    </i>
    <i r="5">
      <x v="5"/>
    </i>
    <i r="6">
      <x v="463"/>
    </i>
    <i r="2">
      <x v="138"/>
    </i>
    <i r="3">
      <x v="85"/>
    </i>
    <i r="4">
      <x v="54"/>
    </i>
    <i r="5">
      <x v="5"/>
    </i>
    <i r="6">
      <x v="530"/>
    </i>
    <i r="2">
      <x v="139"/>
    </i>
    <i r="3">
      <x v="85"/>
    </i>
    <i r="4">
      <x v="54"/>
    </i>
    <i r="5">
      <x v="5"/>
    </i>
    <i r="6">
      <x v="539"/>
    </i>
    <i r="2">
      <x v="140"/>
    </i>
    <i r="3">
      <x v="85"/>
    </i>
    <i r="4">
      <x v="54"/>
    </i>
    <i r="5">
      <x v="5"/>
    </i>
    <i r="6">
      <x v="510"/>
    </i>
    <i r="2">
      <x v="215"/>
    </i>
    <i r="3">
      <x v="70"/>
    </i>
    <i r="4">
      <x v="54"/>
    </i>
    <i r="5">
      <x v="5"/>
    </i>
    <i r="6">
      <x v="519"/>
    </i>
    <i r="2">
      <x v="216"/>
    </i>
    <i r="3">
      <x v="70"/>
    </i>
    <i r="4">
      <x v="54"/>
    </i>
    <i r="5">
      <x v="5"/>
    </i>
    <i r="6">
      <x v="518"/>
    </i>
    <i r="2">
      <x v="221"/>
    </i>
    <i r="3">
      <x v="35"/>
    </i>
    <i r="4">
      <x v="54"/>
    </i>
    <i r="5">
      <x v="5"/>
    </i>
    <i r="6">
      <x v="540"/>
    </i>
    <i r="2">
      <x v="245"/>
    </i>
    <i r="3">
      <x v="69"/>
    </i>
    <i r="4">
      <x v="54"/>
    </i>
    <i r="5">
      <x v="5"/>
    </i>
    <i r="6">
      <x v="143"/>
    </i>
    <i r="2">
      <x v="266"/>
    </i>
    <i r="3">
      <x v="73"/>
    </i>
    <i r="4">
      <x v="54"/>
    </i>
    <i r="5">
      <x v="5"/>
    </i>
    <i r="6">
      <x v="452"/>
    </i>
    <i r="2">
      <x v="279"/>
    </i>
    <i r="3">
      <x v="143"/>
    </i>
    <i r="4">
      <x v="54"/>
    </i>
    <i r="5">
      <x v="5"/>
    </i>
    <i r="6">
      <x v="408"/>
    </i>
    <i r="2">
      <x v="280"/>
    </i>
    <i r="3">
      <x v="60"/>
    </i>
    <i r="4">
      <x v="54"/>
    </i>
    <i r="5">
      <x v="5"/>
    </i>
    <i r="6">
      <x v="405"/>
    </i>
    <i r="2">
      <x v="285"/>
    </i>
    <i r="3">
      <x v="97"/>
    </i>
    <i r="4">
      <x v="54"/>
    </i>
    <i r="5">
      <x v="5"/>
    </i>
    <i r="6">
      <x v="534"/>
    </i>
    <i r="2">
      <x v="286"/>
    </i>
    <i r="3">
      <x v="76"/>
    </i>
    <i r="4">
      <x v="54"/>
    </i>
    <i r="5">
      <x v="5"/>
    </i>
    <i r="6">
      <x v="461"/>
    </i>
    <i r="2">
      <x v="289"/>
    </i>
    <i r="3">
      <x v="108"/>
    </i>
    <i r="4">
      <x v="54"/>
    </i>
    <i r="5">
      <x v="5"/>
    </i>
    <i r="6">
      <x v="309"/>
    </i>
    <i r="2">
      <x v="317"/>
    </i>
    <i r="3">
      <x v="113"/>
    </i>
    <i r="4">
      <x v="54"/>
    </i>
    <i r="5">
      <x v="5"/>
    </i>
    <i r="6">
      <x v="353"/>
    </i>
    <i r="2">
      <x v="337"/>
    </i>
    <i r="3">
      <x v="115"/>
    </i>
    <i r="4">
      <x v="54"/>
    </i>
    <i r="5">
      <x v="5"/>
    </i>
    <i r="6">
      <x v="111"/>
    </i>
    <i r="2">
      <x v="345"/>
    </i>
    <i r="3">
      <x v="109"/>
    </i>
    <i r="4">
      <x v="54"/>
    </i>
    <i r="5">
      <x v="5"/>
    </i>
    <i r="6">
      <x v="316"/>
    </i>
    <i r="2">
      <x v="350"/>
    </i>
    <i r="3">
      <x v="76"/>
    </i>
    <i r="4">
      <x v="54"/>
    </i>
    <i r="5">
      <x v="5"/>
    </i>
    <i r="6">
      <x v="472"/>
    </i>
    <i r="2">
      <x v="351"/>
    </i>
    <i r="3">
      <x v="76"/>
    </i>
    <i r="4">
      <x v="54"/>
    </i>
    <i r="5">
      <x v="5"/>
    </i>
    <i r="6">
      <x v="424"/>
    </i>
    <i r="2">
      <x v="356"/>
    </i>
    <i r="3">
      <x v="83"/>
    </i>
    <i r="4">
      <x v="54"/>
    </i>
    <i r="5">
      <x v="5"/>
    </i>
    <i r="6">
      <x v="418"/>
    </i>
    <i r="2">
      <x v="372"/>
    </i>
    <i r="3">
      <x v="58"/>
    </i>
    <i r="4">
      <x v="54"/>
    </i>
    <i r="5">
      <x v="5"/>
    </i>
    <i r="6">
      <x v="454"/>
    </i>
    <i r="2">
      <x v="373"/>
    </i>
    <i r="3">
      <x v="55"/>
    </i>
    <i r="4">
      <x v="54"/>
    </i>
    <i r="5">
      <x v="5"/>
    </i>
    <i r="6">
      <x v="357"/>
    </i>
    <i r="2">
      <x v="381"/>
    </i>
    <i r="3">
      <x v="70"/>
    </i>
    <i r="4">
      <x v="54"/>
    </i>
    <i r="5">
      <x v="5"/>
    </i>
    <i r="6">
      <x v="506"/>
    </i>
    <i r="2">
      <x v="382"/>
    </i>
    <i r="3">
      <x v="70"/>
    </i>
    <i r="4">
      <x v="54"/>
    </i>
    <i r="5">
      <x v="5"/>
    </i>
    <i r="6">
      <x v="527"/>
    </i>
    <i r="2">
      <x v="383"/>
    </i>
    <i r="3">
      <x v="108"/>
    </i>
    <i r="4">
      <x v="54"/>
    </i>
    <i r="5">
      <x v="5"/>
    </i>
    <i r="6">
      <x v="471"/>
    </i>
    <i r="2">
      <x v="385"/>
    </i>
    <i r="3">
      <x v="108"/>
    </i>
    <i r="4">
      <x v="54"/>
    </i>
    <i r="5">
      <x v="5"/>
    </i>
    <i r="6">
      <x v="274"/>
    </i>
    <i r="2">
      <x v="423"/>
    </i>
    <i r="3">
      <x v="84"/>
    </i>
    <i r="4">
      <x v="54"/>
    </i>
    <i r="5">
      <x v="5"/>
    </i>
    <i r="6">
      <x v="374"/>
    </i>
    <i r="2">
      <x v="438"/>
    </i>
    <i r="3">
      <x v="115"/>
    </i>
    <i r="4">
      <x v="54"/>
    </i>
    <i r="5">
      <x v="5"/>
    </i>
    <i r="6">
      <x v="93"/>
    </i>
    <i r="2">
      <x v="440"/>
    </i>
    <i r="3">
      <x v="114"/>
    </i>
    <i r="4">
      <x v="54"/>
    </i>
    <i r="5">
      <x v="5"/>
    </i>
    <i r="6">
      <x v="259"/>
    </i>
    <i r="2">
      <x v="441"/>
    </i>
    <i r="3">
      <x v="114"/>
    </i>
    <i r="4">
      <x v="54"/>
    </i>
    <i r="5">
      <x v="5"/>
    </i>
    <i r="6">
      <x v="189"/>
    </i>
    <i r="2">
      <x v="442"/>
    </i>
    <i r="3">
      <x v="114"/>
    </i>
    <i r="4">
      <x v="54"/>
    </i>
    <i r="5">
      <x v="5"/>
    </i>
    <i r="6">
      <x v="274"/>
    </i>
    <i r="2">
      <x v="443"/>
    </i>
    <i r="3">
      <x v="55"/>
    </i>
    <i r="4">
      <x v="54"/>
    </i>
    <i r="5">
      <x v="5"/>
    </i>
    <i r="6">
      <x v="389"/>
    </i>
    <i r="2">
      <x v="445"/>
    </i>
    <i r="3">
      <x v="116"/>
    </i>
    <i r="4">
      <x v="54"/>
    </i>
    <i r="5">
      <x v="5"/>
    </i>
    <i r="6">
      <x v="274"/>
    </i>
    <i r="2">
      <x v="446"/>
    </i>
    <i r="3">
      <x v="115"/>
    </i>
    <i r="4">
      <x v="54"/>
    </i>
    <i r="5">
      <x v="5"/>
    </i>
    <i r="6">
      <x v="428"/>
    </i>
    <i r="2">
      <x v="447"/>
    </i>
    <i r="3">
      <x v="115"/>
    </i>
    <i r="4">
      <x v="54"/>
    </i>
    <i r="5">
      <x v="5"/>
    </i>
    <i r="6">
      <x v="467"/>
    </i>
    <i r="2">
      <x v="449"/>
    </i>
    <i r="3">
      <x v="115"/>
    </i>
    <i r="4">
      <x v="54"/>
    </i>
    <i r="5">
      <x v="5"/>
    </i>
    <i r="6">
      <x v="411"/>
    </i>
    <i r="2">
      <x v="450"/>
    </i>
    <i r="3">
      <x v="86"/>
    </i>
    <i r="4">
      <x v="54"/>
    </i>
    <i r="5">
      <x v="5"/>
    </i>
    <i r="6">
      <x v="495"/>
    </i>
    <i r="2">
      <x v="471"/>
    </i>
    <i r="3">
      <x v="112"/>
    </i>
    <i r="4">
      <x v="54"/>
    </i>
    <i r="5">
      <x v="5"/>
    </i>
    <i r="6">
      <x v="387"/>
    </i>
    <i r="2">
      <x v="478"/>
    </i>
    <i r="3">
      <x v="112"/>
    </i>
    <i r="4">
      <x v="54"/>
    </i>
    <i r="5">
      <x v="5"/>
    </i>
    <i r="6">
      <x v="189"/>
    </i>
    <i r="2">
      <x v="539"/>
    </i>
    <i r="3">
      <x v="108"/>
    </i>
    <i r="4">
      <x v="54"/>
    </i>
    <i r="5">
      <x v="5"/>
    </i>
    <i r="6">
      <x v="387"/>
    </i>
    <i r="2">
      <x v="627"/>
    </i>
    <i r="3">
      <x v="112"/>
    </i>
    <i r="4">
      <x v="54"/>
    </i>
    <i r="5">
      <x v="5"/>
    </i>
    <i r="6">
      <x v="383"/>
    </i>
    <i r="2">
      <x v="638"/>
    </i>
    <i r="3">
      <x v="128"/>
    </i>
    <i r="4">
      <x v="54"/>
    </i>
    <i r="5">
      <x v="5"/>
    </i>
    <i r="6">
      <x v="391"/>
    </i>
    <i r="2">
      <x v="645"/>
    </i>
    <i r="3">
      <x v="116"/>
    </i>
    <i r="4">
      <x v="54"/>
    </i>
    <i r="5">
      <x v="5"/>
    </i>
    <i r="6">
      <x v="255"/>
    </i>
    <i r="2">
      <x v="648"/>
    </i>
    <i r="3">
      <x v="139"/>
    </i>
    <i r="4">
      <x v="54"/>
    </i>
    <i r="5">
      <x v="5"/>
    </i>
    <i r="6">
      <x v="403"/>
    </i>
    <i r="2">
      <x v="654"/>
    </i>
    <i r="3">
      <x v="70"/>
    </i>
    <i r="4">
      <x v="54"/>
    </i>
    <i r="5">
      <x v="5"/>
    </i>
    <i r="6">
      <x v="297"/>
    </i>
    <i r="2">
      <x v="666"/>
    </i>
    <i r="3">
      <x v="75"/>
    </i>
    <i r="4">
      <x v="54"/>
    </i>
    <i r="5">
      <x v="5"/>
    </i>
    <i r="6">
      <x v="543"/>
    </i>
    <i r="2">
      <x v="668"/>
    </i>
    <i r="3">
      <x v="72"/>
    </i>
    <i r="4">
      <x v="54"/>
    </i>
    <i r="5">
      <x v="5"/>
    </i>
    <i r="6">
      <x v="474"/>
    </i>
    <i r="2">
      <x v="669"/>
    </i>
    <i r="3">
      <x v="70"/>
    </i>
    <i r="4">
      <x v="54"/>
    </i>
    <i r="5">
      <x v="5"/>
    </i>
    <i r="6">
      <x v="427"/>
    </i>
    <i r="2">
      <x v="692"/>
    </i>
    <i r="3">
      <x v="70"/>
    </i>
    <i r="4">
      <x v="54"/>
    </i>
    <i r="5">
      <x v="5"/>
    </i>
    <i r="6">
      <x v="84"/>
    </i>
    <i r="2">
      <x v="695"/>
    </i>
    <i r="3">
      <x v="112"/>
    </i>
    <i r="4">
      <x v="6"/>
    </i>
    <i r="5">
      <x v="5"/>
    </i>
    <i r="6">
      <x v="380"/>
    </i>
    <i r="2">
      <x v="696"/>
    </i>
    <i r="3">
      <x v="112"/>
    </i>
    <i r="4">
      <x v="54"/>
    </i>
    <i r="5">
      <x v="5"/>
    </i>
    <i r="6">
      <x v="448"/>
    </i>
    <i r="2">
      <x v="697"/>
    </i>
    <i r="3">
      <x v="81"/>
    </i>
    <i r="4">
      <x v="54"/>
    </i>
    <i r="5">
      <x v="5"/>
    </i>
    <i r="6">
      <x v="359"/>
    </i>
    <i r="2">
      <x v="717"/>
    </i>
    <i r="3">
      <x v="80"/>
    </i>
    <i r="4">
      <x v="54"/>
    </i>
    <i r="5">
      <x v="5"/>
    </i>
    <i r="6">
      <x v="213"/>
    </i>
    <i r="2">
      <x v="718"/>
    </i>
    <i r="3">
      <x v="87"/>
    </i>
    <i r="4">
      <x v="54"/>
    </i>
    <i r="5">
      <x v="5"/>
    </i>
    <i r="6">
      <x v="368"/>
    </i>
    <i r="2">
      <x v="744"/>
    </i>
    <i r="3">
      <x v="117"/>
    </i>
    <i r="4">
      <x v="54"/>
    </i>
    <i r="5">
      <x v="5"/>
    </i>
    <i r="6">
      <x v="483"/>
    </i>
    <i r="2">
      <x v="745"/>
    </i>
    <i r="3">
      <x v="81"/>
    </i>
    <i r="4">
      <x v="54"/>
    </i>
    <i r="5">
      <x v="5"/>
    </i>
    <i r="6">
      <x v="485"/>
    </i>
    <i>
      <x v="19"/>
    </i>
    <i r="1">
      <x v="2"/>
    </i>
    <i r="2">
      <x v="710"/>
    </i>
    <i r="3">
      <x v="34"/>
    </i>
    <i r="4">
      <x v="4"/>
    </i>
    <i r="5">
      <x v="5"/>
    </i>
    <i r="6">
      <x v="416"/>
    </i>
    <i r="2">
      <x v="711"/>
    </i>
    <i r="3">
      <x v="25"/>
    </i>
    <i r="4">
      <x v="4"/>
    </i>
    <i r="5">
      <x v="5"/>
    </i>
    <i r="6">
      <x v="385"/>
    </i>
    <i r="2">
      <x v="712"/>
    </i>
    <i r="3">
      <x v="34"/>
    </i>
    <i r="4">
      <x v="4"/>
    </i>
    <i r="5">
      <x v="5"/>
    </i>
    <i r="6">
      <x v="414"/>
    </i>
    <i r="2">
      <x v="713"/>
    </i>
    <i r="3">
      <x v="34"/>
    </i>
    <i r="4">
      <x v="4"/>
    </i>
    <i r="5">
      <x v="5"/>
    </i>
    <i r="6">
      <x v="315"/>
    </i>
    <i r="2">
      <x v="714"/>
    </i>
    <i r="3">
      <x v="34"/>
    </i>
    <i r="4">
      <x v="4"/>
    </i>
    <i r="5">
      <x v="5"/>
    </i>
    <i r="6">
      <x v="437"/>
    </i>
    <i r="2">
      <x v="715"/>
    </i>
    <i r="3">
      <x v="34"/>
    </i>
    <i r="4">
      <x v="4"/>
    </i>
    <i r="5">
      <x v="5"/>
    </i>
    <i r="6">
      <x v="446"/>
    </i>
    <i t="grand">
      <x/>
    </i>
  </rowItems>
  <colFields count="1">
    <field x="-2"/>
  </colFields>
  <colItems count="3">
    <i>
      <x/>
    </i>
    <i i="1">
      <x v="1"/>
    </i>
    <i i="2">
      <x v="2"/>
    </i>
  </colItems>
  <dataFields count="3">
    <dataField name="Cuenta de DESCRIPCIÓN" fld="5" subtotal="count" baseField="0" baseItem="0"/>
    <dataField name="Suma de PROYECTO" fld="7" baseField="0" baseItem="0"/>
    <dataField name="Suma de #" fld="0"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3" dT="2026-07-11T02:38:45.46" personId="{E6441F03-036E-44A2-850B-7F7F36569275}" id="{B976777F-C2F9-46D9-942B-126B068C70D3}">
    <text>AGREGAR COLUMNAS POR CADA PROCESO DE CONTRATACIÓN Y TITULARLO SEGÚN CORRESPONDA</text>
  </threadedComment>
  <threadedComment ref="J3" dT="2026-07-11T02:39:53.22" personId="{E6441F03-036E-44A2-850B-7F7F36569275}" id="{D8926CD8-1537-4C1D-A022-0A385D072603}" parentId="{B976777F-C2F9-46D9-942B-126B068C70D3}">
    <text>Y COLOQUE (X) EN LOS ÍTEMS QUE REQUIERE EL PROCESO</text>
  </threadedComment>
</ThreadedComment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6351D-1FEA-40D2-9FC9-18AB65E16FA1}">
  <dimension ref="A1:AK790"/>
  <sheetViews>
    <sheetView topLeftCell="AB616" zoomScale="85" zoomScaleNormal="85" workbookViewId="0">
      <selection activeCell="F795" sqref="F795"/>
    </sheetView>
  </sheetViews>
  <sheetFormatPr baseColWidth="10" defaultColWidth="11.3984375" defaultRowHeight="15" customHeight="1" x14ac:dyDescent="0.45"/>
  <cols>
    <col min="2" max="2" width="14.265625" customWidth="1"/>
    <col min="4" max="4" width="17.265625" customWidth="1"/>
    <col min="5" max="5" width="14.59765625" customWidth="1"/>
    <col min="6" max="6" width="69.265625" customWidth="1"/>
    <col min="7" max="8" width="11.3984375" style="18" customWidth="1"/>
    <col min="9" max="9" width="13.73046875" style="45" customWidth="1"/>
    <col min="10" max="16" width="11.3984375" customWidth="1"/>
    <col min="17" max="17" width="11.265625" customWidth="1"/>
    <col min="18" max="18" width="11.73046875" customWidth="1"/>
    <col min="19" max="30" width="11.3984375" customWidth="1"/>
    <col min="31" max="31" width="13.1328125" customWidth="1"/>
  </cols>
  <sheetData>
    <row r="1" spans="1:37" ht="14.25" x14ac:dyDescent="0.45">
      <c r="A1" s="132" t="s">
        <v>0</v>
      </c>
      <c r="B1" s="132"/>
      <c r="C1" s="132"/>
      <c r="D1" s="132"/>
      <c r="E1" s="132"/>
      <c r="F1" s="132"/>
      <c r="G1" s="132"/>
      <c r="H1" s="132"/>
      <c r="I1" s="168"/>
      <c r="J1" s="169" t="s">
        <v>1</v>
      </c>
      <c r="K1" s="170"/>
      <c r="L1" s="171"/>
      <c r="M1" s="172" t="s">
        <v>2</v>
      </c>
      <c r="N1" s="173"/>
      <c r="O1" s="173"/>
      <c r="P1" s="174" t="s">
        <v>3</v>
      </c>
      <c r="Q1" s="174"/>
      <c r="R1" s="174"/>
      <c r="S1" s="175" t="s">
        <v>4</v>
      </c>
      <c r="T1" s="175"/>
      <c r="U1" s="176"/>
      <c r="V1" s="177" t="s">
        <v>5</v>
      </c>
      <c r="W1" s="178"/>
      <c r="X1" s="179"/>
      <c r="Y1" s="162" t="s">
        <v>6</v>
      </c>
      <c r="Z1" s="163"/>
      <c r="AA1" s="164"/>
      <c r="AB1" s="165" t="s">
        <v>7</v>
      </c>
      <c r="AC1" s="166"/>
      <c r="AD1" s="167"/>
      <c r="AE1" s="152" t="s">
        <v>8</v>
      </c>
      <c r="AF1" s="154" t="s">
        <v>9</v>
      </c>
      <c r="AG1" s="156" t="s">
        <v>10</v>
      </c>
      <c r="AH1" s="158" t="s">
        <v>11</v>
      </c>
      <c r="AI1" s="160" t="s">
        <v>12</v>
      </c>
    </row>
    <row r="2" spans="1:37" ht="14.65" thickBot="1" x14ac:dyDescent="0.5">
      <c r="A2" s="133" t="s">
        <v>13</v>
      </c>
      <c r="B2" s="133"/>
      <c r="C2" s="133"/>
      <c r="D2" s="133"/>
      <c r="E2" s="133"/>
      <c r="F2" s="133"/>
      <c r="G2" s="133"/>
      <c r="H2" s="133"/>
      <c r="I2" s="140"/>
      <c r="J2" s="141" t="s">
        <v>14</v>
      </c>
      <c r="K2" s="142"/>
      <c r="L2" s="143"/>
      <c r="M2" s="144" t="s">
        <v>15</v>
      </c>
      <c r="N2" s="145"/>
      <c r="O2" s="145"/>
      <c r="P2" s="146" t="s">
        <v>16</v>
      </c>
      <c r="Q2" s="146"/>
      <c r="R2" s="146"/>
      <c r="S2" s="147" t="s">
        <v>17</v>
      </c>
      <c r="T2" s="147"/>
      <c r="U2" s="148"/>
      <c r="V2" s="149" t="s">
        <v>18</v>
      </c>
      <c r="W2" s="150"/>
      <c r="X2" s="151"/>
      <c r="Y2" s="134" t="s">
        <v>19</v>
      </c>
      <c r="Z2" s="135"/>
      <c r="AA2" s="136"/>
      <c r="AB2" s="137" t="s">
        <v>20</v>
      </c>
      <c r="AC2" s="138"/>
      <c r="AD2" s="139"/>
      <c r="AE2" s="153"/>
      <c r="AF2" s="155"/>
      <c r="AG2" s="157"/>
      <c r="AH2" s="159"/>
      <c r="AI2" s="161"/>
    </row>
    <row r="3" spans="1:37" ht="38.25" x14ac:dyDescent="0.45">
      <c r="A3" s="1" t="s">
        <v>21</v>
      </c>
      <c r="B3" s="1" t="s">
        <v>22</v>
      </c>
      <c r="C3" s="1" t="s">
        <v>23</v>
      </c>
      <c r="D3" s="1" t="s">
        <v>24</v>
      </c>
      <c r="E3" s="2" t="s">
        <v>25</v>
      </c>
      <c r="F3" s="1" t="s">
        <v>26</v>
      </c>
      <c r="G3" s="19" t="s">
        <v>27</v>
      </c>
      <c r="H3" s="19" t="s">
        <v>28</v>
      </c>
      <c r="I3" s="46" t="s">
        <v>29</v>
      </c>
      <c r="J3" s="47" t="s">
        <v>30</v>
      </c>
      <c r="K3" s="42" t="s">
        <v>31</v>
      </c>
      <c r="L3" s="48" t="s">
        <v>32</v>
      </c>
      <c r="M3" s="50" t="s">
        <v>30</v>
      </c>
      <c r="N3" s="51" t="s">
        <v>33</v>
      </c>
      <c r="O3" s="52" t="s">
        <v>32</v>
      </c>
      <c r="P3" s="54" t="s">
        <v>30</v>
      </c>
      <c r="Q3" s="55" t="s">
        <v>33</v>
      </c>
      <c r="R3" s="56" t="s">
        <v>32</v>
      </c>
      <c r="S3" s="58" t="s">
        <v>30</v>
      </c>
      <c r="T3" s="59" t="s">
        <v>33</v>
      </c>
      <c r="U3" s="60" t="s">
        <v>32</v>
      </c>
      <c r="V3" s="61" t="s">
        <v>30</v>
      </c>
      <c r="W3" s="44" t="s">
        <v>33</v>
      </c>
      <c r="X3" s="62" t="s">
        <v>32</v>
      </c>
      <c r="Y3" s="63" t="s">
        <v>30</v>
      </c>
      <c r="Z3" s="43" t="s">
        <v>33</v>
      </c>
      <c r="AA3" s="64" t="s">
        <v>32</v>
      </c>
      <c r="AB3" s="65" t="s">
        <v>30</v>
      </c>
      <c r="AC3" s="3" t="s">
        <v>33</v>
      </c>
      <c r="AD3" s="66" t="s">
        <v>32</v>
      </c>
      <c r="AE3" s="153"/>
      <c r="AF3" s="155"/>
      <c r="AG3" s="157"/>
      <c r="AH3" s="159"/>
      <c r="AI3" s="161"/>
    </row>
    <row r="4" spans="1:37" ht="64.5" x14ac:dyDescent="0.45">
      <c r="A4" s="6">
        <v>1</v>
      </c>
      <c r="B4" s="6" t="s">
        <v>34</v>
      </c>
      <c r="C4" s="6" t="s">
        <v>35</v>
      </c>
      <c r="D4" s="6" t="s">
        <v>36</v>
      </c>
      <c r="E4" s="9">
        <v>90101603</v>
      </c>
      <c r="F4" s="100" t="s">
        <v>37</v>
      </c>
      <c r="G4" s="17" t="s">
        <v>38</v>
      </c>
      <c r="H4" s="93">
        <f t="shared" ref="H4:H67" si="0">IF(OR(ISNUMBER(SEARCH("ALIMENTACIÓN",B4)),ISNUMBER(SEARCH("ALIMENTACION",B4))),0,IF(AND(ISNUMBER(SEARCH("AMBIENTE",B4)),OR(ISNUMBER(SEARCH("Semilla",D4)),ISNUMBER(SEARCH("ESPECIE VEGETAL",D4)),ISNUMBER(SEARCH("Fertilizante",D4)),ISNUMBER(SEARCH("Humus",D4)),ISNUMBER(SEARCH("Micorrizas",D4)),ISNUMBER(SEARCH("Cascarilla",D4)),ISNUMBER(SEARCH("Turba",D4)))),0,IF(AND(ISNUMBER(SEARCH("ANIMALES",B4)),OR(ISNUMBER(SEARCH("ALIMENTO",D4)),ISNUMBER(SEARCH("Alimento",D4)))),0.05,IF(ISNUMBER(SEARCH("ANIMALES",B4)),0.19,IF(ISNUMBER(SEARCH("AMBIENTE",B4)),0.19,IF(ISNUMBER(SEARCH("CULTURA",B4)),0.19,IF(ISNUMBER(SEARCH("DEPORTE",B4)),0.19,IF(ISNUMBER(SEARCH("Bioseguridad",B4)),0.19,IF(ISNUMBER(SEARCH("DOTACIÓN",B4)),0.19,IF(ISNUMBER(SEARCH("SERVICIO",C4)),0.19,0.19))))))))))</f>
        <v>0</v>
      </c>
      <c r="I4" s="29">
        <f>+AF4</f>
        <v>31050</v>
      </c>
      <c r="J4" s="96">
        <v>31645</v>
      </c>
      <c r="K4" s="72">
        <f t="shared" ref="K4:K67" si="1">+J4*H4</f>
        <v>0</v>
      </c>
      <c r="L4" s="49">
        <f t="shared" ref="L4:L67" si="2">+J4+K4</f>
        <v>31645</v>
      </c>
      <c r="M4" s="73">
        <v>33263</v>
      </c>
      <c r="N4" s="74">
        <f t="shared" ref="N4:N67" si="3">+M4*H4</f>
        <v>0</v>
      </c>
      <c r="O4" s="53">
        <f t="shared" ref="O4:O67" si="4">+M4+N4</f>
        <v>33263</v>
      </c>
      <c r="P4" s="75">
        <v>28474</v>
      </c>
      <c r="Q4" s="76">
        <f t="shared" ref="Q4:Q67" si="5">+P4*H4</f>
        <v>0</v>
      </c>
      <c r="R4" s="57">
        <f t="shared" ref="R4:R67" si="6">+P4+Q4</f>
        <v>28474</v>
      </c>
      <c r="S4" s="77">
        <v>31825</v>
      </c>
      <c r="T4" s="78">
        <f t="shared" ref="T4:T67" si="7">+S4*H4</f>
        <v>0</v>
      </c>
      <c r="U4" s="67">
        <f t="shared" ref="U4:U67" si="8">+T4+S4</f>
        <v>31825</v>
      </c>
      <c r="V4" s="79">
        <v>30618</v>
      </c>
      <c r="W4" s="80">
        <f t="shared" ref="W4:W67" si="9">+V4*H4</f>
        <v>0</v>
      </c>
      <c r="X4" s="68">
        <f t="shared" ref="X4:X67" si="10">+W4+V4</f>
        <v>30618</v>
      </c>
      <c r="Y4" s="81">
        <v>31696</v>
      </c>
      <c r="Z4" s="82">
        <f t="shared" ref="Z4:Z67" si="11">+Y4*H4</f>
        <v>0</v>
      </c>
      <c r="AA4" s="69">
        <f>+Z4+Y4</f>
        <v>31696</v>
      </c>
      <c r="AB4" s="83">
        <v>29829</v>
      </c>
      <c r="AC4" s="84">
        <f t="shared" ref="AC4:AC67" si="12">+AB4*H4</f>
        <v>0</v>
      </c>
      <c r="AD4" s="70">
        <f>+AC4+AB4</f>
        <v>29829</v>
      </c>
      <c r="AE4" s="86">
        <f>COUNT(L4,O4,R4,U4,X4,AA4,AD4)</f>
        <v>7</v>
      </c>
      <c r="AF4" s="85">
        <f>ROUND(AVERAGE(L4,O4,R4,U4,X4,AA4,AD4),0)</f>
        <v>31050</v>
      </c>
      <c r="AG4" s="4">
        <f>_xlfn.STDEV.P(L4,O4,R4,U4,X4,AA4,AD4)</f>
        <v>1443.3381942071453</v>
      </c>
      <c r="AH4" s="5">
        <f t="shared" ref="AH4" si="13">AG4/AF4</f>
        <v>4.6484321874626255E-2</v>
      </c>
      <c r="AI4" s="87" t="str">
        <f>IF(AE4&lt;2,"NO",IF(AH4&gt;0.35,"NO","SI"))</f>
        <v>SI</v>
      </c>
      <c r="AK4" s="95"/>
    </row>
    <row r="5" spans="1:37" ht="115.5" x14ac:dyDescent="0.45">
      <c r="A5" s="6">
        <f t="shared" ref="A5:A68" si="14">1+A4</f>
        <v>2</v>
      </c>
      <c r="B5" s="6" t="s">
        <v>34</v>
      </c>
      <c r="C5" s="6" t="s">
        <v>35</v>
      </c>
      <c r="D5" s="6" t="s">
        <v>39</v>
      </c>
      <c r="E5" s="9">
        <v>90101603</v>
      </c>
      <c r="F5" s="97" t="s">
        <v>40</v>
      </c>
      <c r="G5" s="17" t="s">
        <v>38</v>
      </c>
      <c r="H5" s="93">
        <f t="shared" si="0"/>
        <v>0</v>
      </c>
      <c r="I5" s="29">
        <f t="shared" ref="I5:I68" si="15">+AF5</f>
        <v>40000</v>
      </c>
      <c r="J5" s="96">
        <v>43611</v>
      </c>
      <c r="K5" s="72">
        <f t="shared" si="1"/>
        <v>0</v>
      </c>
      <c r="L5" s="49">
        <f t="shared" si="2"/>
        <v>43611</v>
      </c>
      <c r="M5" s="73">
        <v>41137</v>
      </c>
      <c r="N5" s="74">
        <f t="shared" si="3"/>
        <v>0</v>
      </c>
      <c r="O5" s="53">
        <f t="shared" si="4"/>
        <v>41137</v>
      </c>
      <c r="P5" s="75">
        <v>36597</v>
      </c>
      <c r="Q5" s="76">
        <f t="shared" si="5"/>
        <v>0</v>
      </c>
      <c r="R5" s="57">
        <f t="shared" si="6"/>
        <v>36597</v>
      </c>
      <c r="S5" s="77">
        <v>40853</v>
      </c>
      <c r="T5" s="78">
        <f t="shared" si="7"/>
        <v>0</v>
      </c>
      <c r="U5" s="67">
        <f t="shared" si="8"/>
        <v>40853</v>
      </c>
      <c r="V5" s="79">
        <v>41942</v>
      </c>
      <c r="W5" s="80">
        <f t="shared" si="9"/>
        <v>0</v>
      </c>
      <c r="X5" s="68">
        <f t="shared" si="10"/>
        <v>41942</v>
      </c>
      <c r="Y5" s="81">
        <v>40578</v>
      </c>
      <c r="Z5" s="82">
        <f t="shared" si="11"/>
        <v>0</v>
      </c>
      <c r="AA5" s="69">
        <f t="shared" ref="AA5:AA68" si="16">+Z5+Y5</f>
        <v>40578</v>
      </c>
      <c r="AB5" s="83">
        <v>35282</v>
      </c>
      <c r="AC5" s="84">
        <f t="shared" si="12"/>
        <v>0</v>
      </c>
      <c r="AD5" s="70">
        <f t="shared" ref="AD5:AD68" si="17">+AC5+AB5</f>
        <v>35282</v>
      </c>
      <c r="AE5" s="86">
        <f t="shared" ref="AE5:AE68" si="18">COUNT(L5,O5,R5,U5,X5,AA5,AD5)</f>
        <v>7</v>
      </c>
      <c r="AF5" s="85">
        <f t="shared" ref="AF5:AF68" si="19">ROUND(AVERAGE(L5,O5,R5,U5,X5,AA5,AD5),0)</f>
        <v>40000</v>
      </c>
      <c r="AG5" s="4">
        <f t="shared" ref="AG5:AG68" si="20">_xlfn.STDEV.P(L5,O5,R5,U5,X5,AA5,AD5)</f>
        <v>2751.7547648208561</v>
      </c>
      <c r="AH5" s="5">
        <f t="shared" ref="AH5:AH68" si="21">AG5/AF5</f>
        <v>6.8793869120521406E-2</v>
      </c>
      <c r="AI5" s="87" t="str">
        <f t="shared" ref="AI5:AI68" si="22">IF(AE5&lt;2,"NO",IF(AH5&gt;0.35,"NO","SI"))</f>
        <v>SI</v>
      </c>
      <c r="AK5" s="95"/>
    </row>
    <row r="6" spans="1:37" ht="14.25" x14ac:dyDescent="0.45">
      <c r="A6" s="6">
        <f t="shared" si="14"/>
        <v>3</v>
      </c>
      <c r="B6" s="6" t="s">
        <v>34</v>
      </c>
      <c r="C6" s="6" t="s">
        <v>35</v>
      </c>
      <c r="D6" s="6" t="s">
        <v>41</v>
      </c>
      <c r="E6" s="9">
        <v>90101603</v>
      </c>
      <c r="F6" s="100" t="s">
        <v>42</v>
      </c>
      <c r="G6" s="17" t="s">
        <v>38</v>
      </c>
      <c r="H6" s="93">
        <f t="shared" si="0"/>
        <v>0</v>
      </c>
      <c r="I6" s="29">
        <f t="shared" si="15"/>
        <v>2100</v>
      </c>
      <c r="J6" s="96">
        <v>2029</v>
      </c>
      <c r="K6" s="72">
        <f t="shared" si="1"/>
        <v>0</v>
      </c>
      <c r="L6" s="49">
        <f t="shared" si="2"/>
        <v>2029</v>
      </c>
      <c r="M6" s="73">
        <v>2261</v>
      </c>
      <c r="N6" s="74">
        <f t="shared" si="3"/>
        <v>0</v>
      </c>
      <c r="O6" s="53">
        <f t="shared" si="4"/>
        <v>2261</v>
      </c>
      <c r="P6" s="75">
        <v>2143</v>
      </c>
      <c r="Q6" s="76">
        <f t="shared" si="5"/>
        <v>0</v>
      </c>
      <c r="R6" s="57">
        <f t="shared" si="6"/>
        <v>2143</v>
      </c>
      <c r="S6" s="77">
        <v>2102</v>
      </c>
      <c r="T6" s="78">
        <f t="shared" si="7"/>
        <v>0</v>
      </c>
      <c r="U6" s="67">
        <f t="shared" si="8"/>
        <v>2102</v>
      </c>
      <c r="V6" s="79">
        <v>2122</v>
      </c>
      <c r="W6" s="80">
        <f t="shared" si="9"/>
        <v>0</v>
      </c>
      <c r="X6" s="68">
        <f t="shared" si="10"/>
        <v>2122</v>
      </c>
      <c r="Y6" s="81">
        <v>2101</v>
      </c>
      <c r="Z6" s="82">
        <f t="shared" si="11"/>
        <v>0</v>
      </c>
      <c r="AA6" s="69">
        <f t="shared" si="16"/>
        <v>2101</v>
      </c>
      <c r="AB6" s="83">
        <v>1942</v>
      </c>
      <c r="AC6" s="84">
        <f t="shared" si="12"/>
        <v>0</v>
      </c>
      <c r="AD6" s="70">
        <f t="shared" si="17"/>
        <v>1942</v>
      </c>
      <c r="AE6" s="86">
        <f t="shared" si="18"/>
        <v>7</v>
      </c>
      <c r="AF6" s="85">
        <f t="shared" si="19"/>
        <v>2100</v>
      </c>
      <c r="AG6" s="4">
        <f t="shared" si="20"/>
        <v>91.232826172538196</v>
      </c>
      <c r="AH6" s="5">
        <f t="shared" si="21"/>
        <v>4.34442029393039E-2</v>
      </c>
      <c r="AI6" s="87" t="str">
        <f t="shared" si="22"/>
        <v>SI</v>
      </c>
      <c r="AK6" s="95"/>
    </row>
    <row r="7" spans="1:37" ht="153.75" x14ac:dyDescent="0.45">
      <c r="A7" s="6">
        <f t="shared" si="14"/>
        <v>4</v>
      </c>
      <c r="B7" s="6" t="s">
        <v>34</v>
      </c>
      <c r="C7" s="6" t="s">
        <v>35</v>
      </c>
      <c r="D7" s="6" t="s">
        <v>43</v>
      </c>
      <c r="E7" s="9">
        <v>90101603</v>
      </c>
      <c r="F7" s="98" t="s">
        <v>44</v>
      </c>
      <c r="G7" s="17" t="s">
        <v>38</v>
      </c>
      <c r="H7" s="93">
        <f t="shared" si="0"/>
        <v>0</v>
      </c>
      <c r="I7" s="29">
        <f t="shared" si="15"/>
        <v>24081</v>
      </c>
      <c r="J7" s="96">
        <v>24931</v>
      </c>
      <c r="K7" s="72">
        <f t="shared" si="1"/>
        <v>0</v>
      </c>
      <c r="L7" s="49">
        <f t="shared" si="2"/>
        <v>24931</v>
      </c>
      <c r="M7" s="73">
        <v>26382</v>
      </c>
      <c r="N7" s="74">
        <f t="shared" si="3"/>
        <v>0</v>
      </c>
      <c r="O7" s="53">
        <f t="shared" si="4"/>
        <v>26382</v>
      </c>
      <c r="P7" s="75">
        <v>26315</v>
      </c>
      <c r="Q7" s="76">
        <f t="shared" si="5"/>
        <v>0</v>
      </c>
      <c r="R7" s="57">
        <f t="shared" si="6"/>
        <v>26315</v>
      </c>
      <c r="S7" s="77">
        <v>22506</v>
      </c>
      <c r="T7" s="78">
        <f t="shared" si="7"/>
        <v>0</v>
      </c>
      <c r="U7" s="67">
        <f t="shared" si="8"/>
        <v>22506</v>
      </c>
      <c r="V7" s="79">
        <v>25376</v>
      </c>
      <c r="W7" s="80">
        <f t="shared" si="9"/>
        <v>0</v>
      </c>
      <c r="X7" s="68">
        <f t="shared" si="10"/>
        <v>25376</v>
      </c>
      <c r="Y7" s="81">
        <v>23443</v>
      </c>
      <c r="Z7" s="82">
        <f t="shared" si="11"/>
        <v>0</v>
      </c>
      <c r="AA7" s="69">
        <f t="shared" si="16"/>
        <v>23443</v>
      </c>
      <c r="AB7" s="83">
        <v>19617</v>
      </c>
      <c r="AC7" s="84">
        <f t="shared" si="12"/>
        <v>0</v>
      </c>
      <c r="AD7" s="70">
        <f t="shared" si="17"/>
        <v>19617</v>
      </c>
      <c r="AE7" s="86">
        <f t="shared" si="18"/>
        <v>7</v>
      </c>
      <c r="AF7" s="85">
        <f t="shared" si="19"/>
        <v>24081</v>
      </c>
      <c r="AG7" s="4">
        <f t="shared" si="20"/>
        <v>2251.9783592681893</v>
      </c>
      <c r="AH7" s="5">
        <f t="shared" si="21"/>
        <v>9.3516812394343646E-2</v>
      </c>
      <c r="AI7" s="87" t="str">
        <f t="shared" si="22"/>
        <v>SI</v>
      </c>
      <c r="AK7" s="95"/>
    </row>
    <row r="8" spans="1:37" ht="26.25" x14ac:dyDescent="0.45">
      <c r="A8" s="6">
        <f t="shared" si="14"/>
        <v>5</v>
      </c>
      <c r="B8" s="6" t="s">
        <v>34</v>
      </c>
      <c r="C8" s="6" t="s">
        <v>35</v>
      </c>
      <c r="D8" s="6" t="s">
        <v>45</v>
      </c>
      <c r="E8" s="9">
        <v>90101603</v>
      </c>
      <c r="F8" s="100" t="s">
        <v>46</v>
      </c>
      <c r="G8" s="17" t="s">
        <v>38</v>
      </c>
      <c r="H8" s="93">
        <f t="shared" si="0"/>
        <v>0</v>
      </c>
      <c r="I8" s="29">
        <f t="shared" si="15"/>
        <v>20000</v>
      </c>
      <c r="J8" s="96">
        <v>20941</v>
      </c>
      <c r="K8" s="72">
        <f t="shared" si="1"/>
        <v>0</v>
      </c>
      <c r="L8" s="49">
        <f t="shared" si="2"/>
        <v>20941</v>
      </c>
      <c r="M8" s="73">
        <v>20685</v>
      </c>
      <c r="N8" s="74">
        <f t="shared" si="3"/>
        <v>0</v>
      </c>
      <c r="O8" s="53">
        <f t="shared" si="4"/>
        <v>20685</v>
      </c>
      <c r="P8" s="75">
        <v>19652</v>
      </c>
      <c r="Q8" s="76">
        <f t="shared" si="5"/>
        <v>0</v>
      </c>
      <c r="R8" s="57">
        <f t="shared" si="6"/>
        <v>19652</v>
      </c>
      <c r="S8" s="77">
        <v>18640</v>
      </c>
      <c r="T8" s="78">
        <f t="shared" si="7"/>
        <v>0</v>
      </c>
      <c r="U8" s="67">
        <f t="shared" si="8"/>
        <v>18640</v>
      </c>
      <c r="V8" s="79">
        <v>20022</v>
      </c>
      <c r="W8" s="80">
        <f t="shared" si="9"/>
        <v>0</v>
      </c>
      <c r="X8" s="68">
        <f t="shared" si="10"/>
        <v>20022</v>
      </c>
      <c r="Y8" s="81">
        <v>21449</v>
      </c>
      <c r="Z8" s="82">
        <f t="shared" si="11"/>
        <v>0</v>
      </c>
      <c r="AA8" s="69">
        <f t="shared" si="16"/>
        <v>21449</v>
      </c>
      <c r="AB8" s="83">
        <v>18611</v>
      </c>
      <c r="AC8" s="84">
        <f t="shared" si="12"/>
        <v>0</v>
      </c>
      <c r="AD8" s="70">
        <f t="shared" si="17"/>
        <v>18611</v>
      </c>
      <c r="AE8" s="86">
        <f t="shared" si="18"/>
        <v>7</v>
      </c>
      <c r="AF8" s="85">
        <f t="shared" si="19"/>
        <v>20000</v>
      </c>
      <c r="AG8" s="4">
        <f t="shared" si="20"/>
        <v>1025.0307312466296</v>
      </c>
      <c r="AH8" s="5">
        <f t="shared" si="21"/>
        <v>5.125153656233148E-2</v>
      </c>
      <c r="AI8" s="87" t="str">
        <f t="shared" si="22"/>
        <v>SI</v>
      </c>
      <c r="AK8" s="95"/>
    </row>
    <row r="9" spans="1:37" ht="25.5" x14ac:dyDescent="0.45">
      <c r="A9" s="6">
        <f t="shared" si="14"/>
        <v>6</v>
      </c>
      <c r="B9" s="6" t="s">
        <v>34</v>
      </c>
      <c r="C9" s="6" t="s">
        <v>35</v>
      </c>
      <c r="D9" s="6" t="s">
        <v>47</v>
      </c>
      <c r="E9" s="9">
        <v>90101603</v>
      </c>
      <c r="F9" s="97" t="s">
        <v>48</v>
      </c>
      <c r="G9" s="17" t="s">
        <v>38</v>
      </c>
      <c r="H9" s="93">
        <f t="shared" si="0"/>
        <v>0</v>
      </c>
      <c r="I9" s="29">
        <f t="shared" si="15"/>
        <v>5600</v>
      </c>
      <c r="J9" s="96">
        <v>6145</v>
      </c>
      <c r="K9" s="72">
        <f t="shared" si="1"/>
        <v>0</v>
      </c>
      <c r="L9" s="49">
        <f t="shared" si="2"/>
        <v>6145</v>
      </c>
      <c r="M9" s="73">
        <v>5741</v>
      </c>
      <c r="N9" s="74">
        <f t="shared" si="3"/>
        <v>0</v>
      </c>
      <c r="O9" s="53">
        <f t="shared" si="4"/>
        <v>5741</v>
      </c>
      <c r="P9" s="75">
        <v>5830</v>
      </c>
      <c r="Q9" s="76">
        <f t="shared" si="5"/>
        <v>0</v>
      </c>
      <c r="R9" s="57">
        <f t="shared" si="6"/>
        <v>5830</v>
      </c>
      <c r="S9" s="77">
        <v>5498</v>
      </c>
      <c r="T9" s="78">
        <f t="shared" si="7"/>
        <v>0</v>
      </c>
      <c r="U9" s="67">
        <f t="shared" si="8"/>
        <v>5498</v>
      </c>
      <c r="V9" s="79">
        <v>5102</v>
      </c>
      <c r="W9" s="80">
        <f t="shared" si="9"/>
        <v>0</v>
      </c>
      <c r="X9" s="68">
        <f t="shared" si="10"/>
        <v>5102</v>
      </c>
      <c r="Y9" s="81">
        <v>5896</v>
      </c>
      <c r="Z9" s="82">
        <f t="shared" si="11"/>
        <v>0</v>
      </c>
      <c r="AA9" s="69">
        <f t="shared" si="16"/>
        <v>5896</v>
      </c>
      <c r="AB9" s="83">
        <v>4988</v>
      </c>
      <c r="AC9" s="84">
        <f t="shared" si="12"/>
        <v>0</v>
      </c>
      <c r="AD9" s="70">
        <f t="shared" si="17"/>
        <v>4988</v>
      </c>
      <c r="AE9" s="86">
        <f t="shared" si="18"/>
        <v>7</v>
      </c>
      <c r="AF9" s="85">
        <f t="shared" si="19"/>
        <v>5600</v>
      </c>
      <c r="AG9" s="4">
        <f t="shared" si="20"/>
        <v>394.67418750877829</v>
      </c>
      <c r="AH9" s="5">
        <f t="shared" si="21"/>
        <v>7.0477533483710414E-2</v>
      </c>
      <c r="AI9" s="87" t="str">
        <f t="shared" si="22"/>
        <v>SI</v>
      </c>
      <c r="AK9" s="95"/>
    </row>
    <row r="10" spans="1:37" ht="102" x14ac:dyDescent="0.45">
      <c r="A10" s="6">
        <f t="shared" si="14"/>
        <v>7</v>
      </c>
      <c r="B10" s="6" t="s">
        <v>34</v>
      </c>
      <c r="C10" s="6" t="s">
        <v>35</v>
      </c>
      <c r="D10" s="6" t="s">
        <v>49</v>
      </c>
      <c r="E10" s="9">
        <v>90101603</v>
      </c>
      <c r="F10" s="101" t="s">
        <v>50</v>
      </c>
      <c r="G10" s="17" t="s">
        <v>38</v>
      </c>
      <c r="H10" s="93">
        <f t="shared" si="0"/>
        <v>0</v>
      </c>
      <c r="I10" s="29">
        <f t="shared" si="15"/>
        <v>22300</v>
      </c>
      <c r="J10" s="96">
        <v>22030</v>
      </c>
      <c r="K10" s="72">
        <f t="shared" si="1"/>
        <v>0</v>
      </c>
      <c r="L10" s="49">
        <f t="shared" si="2"/>
        <v>22030</v>
      </c>
      <c r="M10" s="73">
        <v>20384</v>
      </c>
      <c r="N10" s="74">
        <f t="shared" si="3"/>
        <v>0</v>
      </c>
      <c r="O10" s="53">
        <f t="shared" si="4"/>
        <v>20384</v>
      </c>
      <c r="P10" s="75">
        <v>24273</v>
      </c>
      <c r="Q10" s="76">
        <f t="shared" si="5"/>
        <v>0</v>
      </c>
      <c r="R10" s="57">
        <f t="shared" si="6"/>
        <v>24273</v>
      </c>
      <c r="S10" s="77">
        <v>20223</v>
      </c>
      <c r="T10" s="78">
        <f t="shared" si="7"/>
        <v>0</v>
      </c>
      <c r="U10" s="67">
        <f t="shared" si="8"/>
        <v>20223</v>
      </c>
      <c r="V10" s="79">
        <v>20171</v>
      </c>
      <c r="W10" s="80">
        <f t="shared" si="9"/>
        <v>0</v>
      </c>
      <c r="X10" s="68">
        <f t="shared" si="10"/>
        <v>20171</v>
      </c>
      <c r="Y10" s="81">
        <v>20174</v>
      </c>
      <c r="Z10" s="82">
        <f t="shared" si="11"/>
        <v>0</v>
      </c>
      <c r="AA10" s="69">
        <f t="shared" si="16"/>
        <v>20174</v>
      </c>
      <c r="AB10" s="83">
        <v>28845</v>
      </c>
      <c r="AC10" s="84">
        <f t="shared" si="12"/>
        <v>0</v>
      </c>
      <c r="AD10" s="70">
        <f t="shared" si="17"/>
        <v>28845</v>
      </c>
      <c r="AE10" s="86">
        <f t="shared" si="18"/>
        <v>7</v>
      </c>
      <c r="AF10" s="85">
        <f t="shared" si="19"/>
        <v>22300</v>
      </c>
      <c r="AG10" s="4">
        <f t="shared" si="20"/>
        <v>3019.9374638747549</v>
      </c>
      <c r="AH10" s="5">
        <f t="shared" si="21"/>
        <v>0.13542320465806076</v>
      </c>
      <c r="AI10" s="87" t="str">
        <f t="shared" si="22"/>
        <v>SI</v>
      </c>
      <c r="AK10" s="95"/>
    </row>
    <row r="11" spans="1:37" ht="89.25" x14ac:dyDescent="0.45">
      <c r="A11" s="6">
        <f t="shared" si="14"/>
        <v>8</v>
      </c>
      <c r="B11" s="6" t="s">
        <v>34</v>
      </c>
      <c r="C11" s="6" t="s">
        <v>35</v>
      </c>
      <c r="D11" s="6" t="s">
        <v>51</v>
      </c>
      <c r="E11" s="9">
        <v>90101603</v>
      </c>
      <c r="F11" s="8" t="s">
        <v>52</v>
      </c>
      <c r="G11" s="17" t="s">
        <v>38</v>
      </c>
      <c r="H11" s="93">
        <f t="shared" si="0"/>
        <v>0</v>
      </c>
      <c r="I11" s="29">
        <f t="shared" si="15"/>
        <v>17600</v>
      </c>
      <c r="J11" s="96">
        <v>18572</v>
      </c>
      <c r="K11" s="72">
        <f t="shared" si="1"/>
        <v>0</v>
      </c>
      <c r="L11" s="49">
        <f t="shared" si="2"/>
        <v>18572</v>
      </c>
      <c r="M11" s="73">
        <v>16371</v>
      </c>
      <c r="N11" s="74">
        <f t="shared" si="3"/>
        <v>0</v>
      </c>
      <c r="O11" s="53">
        <f t="shared" si="4"/>
        <v>16371</v>
      </c>
      <c r="P11" s="75">
        <v>17847</v>
      </c>
      <c r="Q11" s="76">
        <f t="shared" si="5"/>
        <v>0</v>
      </c>
      <c r="R11" s="57">
        <f t="shared" si="6"/>
        <v>17847</v>
      </c>
      <c r="S11" s="77">
        <v>18789</v>
      </c>
      <c r="T11" s="78">
        <f t="shared" si="7"/>
        <v>0</v>
      </c>
      <c r="U11" s="67">
        <f t="shared" si="8"/>
        <v>18789</v>
      </c>
      <c r="V11" s="79">
        <v>17345</v>
      </c>
      <c r="W11" s="80">
        <f t="shared" si="9"/>
        <v>0</v>
      </c>
      <c r="X11" s="68">
        <f t="shared" si="10"/>
        <v>17345</v>
      </c>
      <c r="Y11" s="81">
        <v>16892</v>
      </c>
      <c r="Z11" s="82">
        <f t="shared" si="11"/>
        <v>0</v>
      </c>
      <c r="AA11" s="69">
        <f t="shared" si="16"/>
        <v>16892</v>
      </c>
      <c r="AB11" s="83">
        <v>17384</v>
      </c>
      <c r="AC11" s="84">
        <f t="shared" si="12"/>
        <v>0</v>
      </c>
      <c r="AD11" s="70">
        <f t="shared" si="17"/>
        <v>17384</v>
      </c>
      <c r="AE11" s="86">
        <f t="shared" si="18"/>
        <v>7</v>
      </c>
      <c r="AF11" s="85">
        <f t="shared" si="19"/>
        <v>17600</v>
      </c>
      <c r="AG11" s="4">
        <f t="shared" si="20"/>
        <v>805.5964959492527</v>
      </c>
      <c r="AH11" s="5">
        <f t="shared" si="21"/>
        <v>4.5772528178934811E-2</v>
      </c>
      <c r="AI11" s="87" t="str">
        <f t="shared" si="22"/>
        <v>SI</v>
      </c>
      <c r="AK11" s="95"/>
    </row>
    <row r="12" spans="1:37" ht="14.25" x14ac:dyDescent="0.45">
      <c r="A12" s="6">
        <f t="shared" si="14"/>
        <v>9</v>
      </c>
      <c r="B12" s="6" t="s">
        <v>34</v>
      </c>
      <c r="C12" s="6" t="s">
        <v>35</v>
      </c>
      <c r="D12" s="6" t="s">
        <v>53</v>
      </c>
      <c r="E12" s="9">
        <v>90101603</v>
      </c>
      <c r="F12" s="100" t="s">
        <v>54</v>
      </c>
      <c r="G12" s="17" t="s">
        <v>38</v>
      </c>
      <c r="H12" s="93">
        <f t="shared" si="0"/>
        <v>0</v>
      </c>
      <c r="I12" s="29">
        <f t="shared" si="15"/>
        <v>6000</v>
      </c>
      <c r="J12" s="96">
        <v>5655</v>
      </c>
      <c r="K12" s="72">
        <f t="shared" si="1"/>
        <v>0</v>
      </c>
      <c r="L12" s="49">
        <f t="shared" si="2"/>
        <v>5655</v>
      </c>
      <c r="M12" s="73">
        <v>6046</v>
      </c>
      <c r="N12" s="74">
        <f t="shared" si="3"/>
        <v>0</v>
      </c>
      <c r="O12" s="53">
        <f t="shared" si="4"/>
        <v>6046</v>
      </c>
      <c r="P12" s="75">
        <v>5702</v>
      </c>
      <c r="Q12" s="76">
        <f t="shared" si="5"/>
        <v>0</v>
      </c>
      <c r="R12" s="57">
        <f t="shared" si="6"/>
        <v>5702</v>
      </c>
      <c r="S12" s="77">
        <v>5762</v>
      </c>
      <c r="T12" s="78">
        <f t="shared" si="7"/>
        <v>0</v>
      </c>
      <c r="U12" s="67">
        <f t="shared" si="8"/>
        <v>5762</v>
      </c>
      <c r="V12" s="79">
        <v>5761</v>
      </c>
      <c r="W12" s="80">
        <f t="shared" si="9"/>
        <v>0</v>
      </c>
      <c r="X12" s="68">
        <f t="shared" si="10"/>
        <v>5761</v>
      </c>
      <c r="Y12" s="81">
        <v>5789</v>
      </c>
      <c r="Z12" s="82">
        <f t="shared" si="11"/>
        <v>0</v>
      </c>
      <c r="AA12" s="69">
        <f t="shared" si="16"/>
        <v>5789</v>
      </c>
      <c r="AB12" s="83">
        <v>7285</v>
      </c>
      <c r="AC12" s="84">
        <f t="shared" si="12"/>
        <v>0</v>
      </c>
      <c r="AD12" s="70">
        <f t="shared" si="17"/>
        <v>7285</v>
      </c>
      <c r="AE12" s="86">
        <f t="shared" si="18"/>
        <v>7</v>
      </c>
      <c r="AF12" s="85">
        <f t="shared" si="19"/>
        <v>6000</v>
      </c>
      <c r="AG12" s="4">
        <f t="shared" si="20"/>
        <v>537.11610875649058</v>
      </c>
      <c r="AH12" s="5">
        <f t="shared" si="21"/>
        <v>8.95193514594151E-2</v>
      </c>
      <c r="AI12" s="87" t="str">
        <f t="shared" si="22"/>
        <v>SI</v>
      </c>
      <c r="AK12" s="95"/>
    </row>
    <row r="13" spans="1:37" ht="38.25" x14ac:dyDescent="0.45">
      <c r="A13" s="6">
        <f t="shared" si="14"/>
        <v>10</v>
      </c>
      <c r="B13" s="6" t="s">
        <v>55</v>
      </c>
      <c r="C13" s="6" t="s">
        <v>35</v>
      </c>
      <c r="D13" s="6" t="s">
        <v>56</v>
      </c>
      <c r="E13" s="9">
        <v>41111500</v>
      </c>
      <c r="F13" s="32" t="s">
        <v>57</v>
      </c>
      <c r="G13" s="17" t="s">
        <v>38</v>
      </c>
      <c r="H13" s="93">
        <f t="shared" si="0"/>
        <v>0.19</v>
      </c>
      <c r="I13" s="29">
        <f t="shared" si="15"/>
        <v>47899</v>
      </c>
      <c r="J13" s="71">
        <v>41819</v>
      </c>
      <c r="K13" s="72">
        <f t="shared" si="1"/>
        <v>7945.61</v>
      </c>
      <c r="L13" s="49">
        <f t="shared" si="2"/>
        <v>49764.61</v>
      </c>
      <c r="M13" s="73">
        <v>41324</v>
      </c>
      <c r="N13" s="74">
        <f t="shared" si="3"/>
        <v>7851.56</v>
      </c>
      <c r="O13" s="53">
        <f t="shared" si="4"/>
        <v>49175.56</v>
      </c>
      <c r="P13" s="75">
        <v>43748</v>
      </c>
      <c r="Q13" s="76">
        <f t="shared" si="5"/>
        <v>8312.1200000000008</v>
      </c>
      <c r="R13" s="57">
        <f t="shared" si="6"/>
        <v>52060.12</v>
      </c>
      <c r="S13" s="77">
        <v>40702</v>
      </c>
      <c r="T13" s="78">
        <f t="shared" si="7"/>
        <v>7733.38</v>
      </c>
      <c r="U13" s="67">
        <f t="shared" si="8"/>
        <v>48435.38</v>
      </c>
      <c r="V13" s="79">
        <v>37474</v>
      </c>
      <c r="W13" s="80">
        <f t="shared" si="9"/>
        <v>7120.06</v>
      </c>
      <c r="X13" s="68">
        <f t="shared" si="10"/>
        <v>44594.06</v>
      </c>
      <c r="Y13" s="81">
        <v>40583</v>
      </c>
      <c r="Z13" s="82">
        <f t="shared" si="11"/>
        <v>7710.77</v>
      </c>
      <c r="AA13" s="69">
        <f t="shared" si="16"/>
        <v>48293.770000000004</v>
      </c>
      <c r="AB13" s="83">
        <v>36111</v>
      </c>
      <c r="AC13" s="84">
        <f t="shared" si="12"/>
        <v>6861.09</v>
      </c>
      <c r="AD13" s="70">
        <f t="shared" si="17"/>
        <v>42972.09</v>
      </c>
      <c r="AE13" s="86">
        <f t="shared" si="18"/>
        <v>7</v>
      </c>
      <c r="AF13" s="85">
        <f t="shared" si="19"/>
        <v>47899</v>
      </c>
      <c r="AG13" s="4">
        <f t="shared" si="20"/>
        <v>2880.1200920100555</v>
      </c>
      <c r="AH13" s="5">
        <f t="shared" si="21"/>
        <v>6.0129023403621279E-2</v>
      </c>
      <c r="AI13" s="87" t="str">
        <f t="shared" si="22"/>
        <v>SI</v>
      </c>
      <c r="AK13" s="95"/>
    </row>
    <row r="14" spans="1:37" ht="51" x14ac:dyDescent="0.45">
      <c r="A14" s="6">
        <f t="shared" si="14"/>
        <v>11</v>
      </c>
      <c r="B14" s="6" t="s">
        <v>55</v>
      </c>
      <c r="C14" s="6" t="s">
        <v>35</v>
      </c>
      <c r="D14" s="6" t="s">
        <v>58</v>
      </c>
      <c r="E14" s="9">
        <v>24110000</v>
      </c>
      <c r="F14" s="102" t="s">
        <v>59</v>
      </c>
      <c r="G14" s="17" t="s">
        <v>38</v>
      </c>
      <c r="H14" s="93">
        <f t="shared" si="0"/>
        <v>0.19</v>
      </c>
      <c r="I14" s="29">
        <f t="shared" si="15"/>
        <v>22899</v>
      </c>
      <c r="J14" s="71">
        <v>19205</v>
      </c>
      <c r="K14" s="72">
        <f t="shared" si="1"/>
        <v>3648.95</v>
      </c>
      <c r="L14" s="49">
        <f t="shared" si="2"/>
        <v>22853.95</v>
      </c>
      <c r="M14" s="73">
        <v>20800</v>
      </c>
      <c r="N14" s="74">
        <f t="shared" si="3"/>
        <v>3952</v>
      </c>
      <c r="O14" s="53">
        <f t="shared" si="4"/>
        <v>24752</v>
      </c>
      <c r="P14" s="75">
        <v>19493</v>
      </c>
      <c r="Q14" s="76">
        <f t="shared" si="5"/>
        <v>3703.67</v>
      </c>
      <c r="R14" s="57">
        <f t="shared" si="6"/>
        <v>23196.67</v>
      </c>
      <c r="S14" s="77">
        <v>17889</v>
      </c>
      <c r="T14" s="78">
        <f t="shared" si="7"/>
        <v>3398.91</v>
      </c>
      <c r="U14" s="67">
        <f t="shared" si="8"/>
        <v>21287.91</v>
      </c>
      <c r="V14" s="79">
        <v>18059</v>
      </c>
      <c r="W14" s="80">
        <f t="shared" si="9"/>
        <v>3431.21</v>
      </c>
      <c r="X14" s="68">
        <f t="shared" si="10"/>
        <v>21490.21</v>
      </c>
      <c r="Y14" s="81">
        <v>19777</v>
      </c>
      <c r="Z14" s="82">
        <f t="shared" si="11"/>
        <v>3757.63</v>
      </c>
      <c r="AA14" s="69">
        <f t="shared" si="16"/>
        <v>23534.63</v>
      </c>
      <c r="AB14" s="83">
        <v>19479</v>
      </c>
      <c r="AC14" s="84">
        <f t="shared" si="12"/>
        <v>3701.01</v>
      </c>
      <c r="AD14" s="70">
        <f t="shared" si="17"/>
        <v>23180.010000000002</v>
      </c>
      <c r="AE14" s="86">
        <f t="shared" si="18"/>
        <v>7</v>
      </c>
      <c r="AF14" s="85">
        <f t="shared" si="19"/>
        <v>22899</v>
      </c>
      <c r="AG14" s="4">
        <f t="shared" si="20"/>
        <v>1107.606008560806</v>
      </c>
      <c r="AH14" s="5">
        <f t="shared" si="21"/>
        <v>4.8369186801205555E-2</v>
      </c>
      <c r="AI14" s="87" t="str">
        <f t="shared" si="22"/>
        <v>SI</v>
      </c>
      <c r="AK14" s="95"/>
    </row>
    <row r="15" spans="1:37" ht="14.25" x14ac:dyDescent="0.45">
      <c r="A15" s="6">
        <f t="shared" si="14"/>
        <v>12</v>
      </c>
      <c r="B15" s="6" t="s">
        <v>55</v>
      </c>
      <c r="C15" s="6" t="s">
        <v>35</v>
      </c>
      <c r="D15" s="6" t="s">
        <v>60</v>
      </c>
      <c r="E15" s="9">
        <v>21101612</v>
      </c>
      <c r="F15" s="32" t="s">
        <v>61</v>
      </c>
      <c r="G15" s="17" t="s">
        <v>38</v>
      </c>
      <c r="H15" s="93">
        <f t="shared" si="0"/>
        <v>0.19</v>
      </c>
      <c r="I15" s="29">
        <f t="shared" si="15"/>
        <v>24000</v>
      </c>
      <c r="J15" s="71">
        <v>18881</v>
      </c>
      <c r="K15" s="72">
        <f t="shared" si="1"/>
        <v>3587.39</v>
      </c>
      <c r="L15" s="49">
        <f t="shared" si="2"/>
        <v>22468.39</v>
      </c>
      <c r="M15" s="73">
        <v>19793</v>
      </c>
      <c r="N15" s="74">
        <f t="shared" si="3"/>
        <v>3760.67</v>
      </c>
      <c r="O15" s="53">
        <f t="shared" si="4"/>
        <v>23553.67</v>
      </c>
      <c r="P15" s="75">
        <v>18448</v>
      </c>
      <c r="Q15" s="76">
        <f t="shared" si="5"/>
        <v>3505.12</v>
      </c>
      <c r="R15" s="57">
        <f t="shared" si="6"/>
        <v>21953.119999999999</v>
      </c>
      <c r="S15" s="77">
        <v>20919</v>
      </c>
      <c r="T15" s="78">
        <f t="shared" si="7"/>
        <v>3974.61</v>
      </c>
      <c r="U15" s="67">
        <f t="shared" si="8"/>
        <v>24893.61</v>
      </c>
      <c r="V15" s="79">
        <v>18210</v>
      </c>
      <c r="W15" s="80">
        <f t="shared" si="9"/>
        <v>3459.9</v>
      </c>
      <c r="X15" s="68">
        <f t="shared" si="10"/>
        <v>21669.9</v>
      </c>
      <c r="Y15" s="81">
        <v>19910</v>
      </c>
      <c r="Z15" s="82">
        <f t="shared" si="11"/>
        <v>3782.9</v>
      </c>
      <c r="AA15" s="69">
        <f t="shared" si="16"/>
        <v>23692.9</v>
      </c>
      <c r="AB15" s="83">
        <v>25013</v>
      </c>
      <c r="AC15" s="84">
        <f t="shared" si="12"/>
        <v>4752.47</v>
      </c>
      <c r="AD15" s="70">
        <f t="shared" si="17"/>
        <v>29765.47</v>
      </c>
      <c r="AE15" s="86">
        <f t="shared" si="18"/>
        <v>7</v>
      </c>
      <c r="AF15" s="85">
        <f t="shared" si="19"/>
        <v>24000</v>
      </c>
      <c r="AG15" s="4">
        <f t="shared" si="20"/>
        <v>2571.7591459543814</v>
      </c>
      <c r="AH15" s="5">
        <f t="shared" si="21"/>
        <v>0.10715663108143256</v>
      </c>
      <c r="AI15" s="87" t="str">
        <f t="shared" si="22"/>
        <v>SI</v>
      </c>
      <c r="AK15" s="95"/>
    </row>
    <row r="16" spans="1:37" ht="107.45" customHeight="1" x14ac:dyDescent="0.45">
      <c r="A16" s="6">
        <f t="shared" si="14"/>
        <v>13</v>
      </c>
      <c r="B16" s="6" t="s">
        <v>55</v>
      </c>
      <c r="C16" s="6" t="s">
        <v>35</v>
      </c>
      <c r="D16" s="6" t="s">
        <v>62</v>
      </c>
      <c r="E16" s="9">
        <v>90101603</v>
      </c>
      <c r="F16" s="103" t="s">
        <v>63</v>
      </c>
      <c r="G16" s="17" t="s">
        <v>38</v>
      </c>
      <c r="H16" s="93">
        <f t="shared" si="0"/>
        <v>0.19</v>
      </c>
      <c r="I16" s="29">
        <f t="shared" si="15"/>
        <v>10057</v>
      </c>
      <c r="J16" s="71">
        <v>7924</v>
      </c>
      <c r="K16" s="72">
        <f t="shared" si="1"/>
        <v>1505.56</v>
      </c>
      <c r="L16" s="49">
        <f t="shared" si="2"/>
        <v>9429.56</v>
      </c>
      <c r="M16" s="73">
        <v>8425</v>
      </c>
      <c r="N16" s="74">
        <f t="shared" si="3"/>
        <v>1600.75</v>
      </c>
      <c r="O16" s="53">
        <f t="shared" si="4"/>
        <v>10025.75</v>
      </c>
      <c r="P16" s="75">
        <v>7612</v>
      </c>
      <c r="Q16" s="76">
        <f t="shared" si="5"/>
        <v>1446.28</v>
      </c>
      <c r="R16" s="57">
        <f t="shared" si="6"/>
        <v>9058.2800000000007</v>
      </c>
      <c r="S16" s="77">
        <v>8763</v>
      </c>
      <c r="T16" s="78">
        <f t="shared" si="7"/>
        <v>1664.97</v>
      </c>
      <c r="U16" s="67">
        <f t="shared" si="8"/>
        <v>10427.969999999999</v>
      </c>
      <c r="V16" s="79">
        <v>8905</v>
      </c>
      <c r="W16" s="80">
        <f t="shared" si="9"/>
        <v>1691.95</v>
      </c>
      <c r="X16" s="68">
        <f t="shared" si="10"/>
        <v>10596.95</v>
      </c>
      <c r="Y16" s="81">
        <v>8692</v>
      </c>
      <c r="Z16" s="82">
        <f t="shared" si="11"/>
        <v>1651.48</v>
      </c>
      <c r="AA16" s="69">
        <f t="shared" si="16"/>
        <v>10343.48</v>
      </c>
      <c r="AB16" s="83">
        <v>8835</v>
      </c>
      <c r="AC16" s="84">
        <f t="shared" si="12"/>
        <v>1678.65</v>
      </c>
      <c r="AD16" s="70">
        <f t="shared" si="17"/>
        <v>10513.65</v>
      </c>
      <c r="AE16" s="86">
        <f t="shared" si="18"/>
        <v>7</v>
      </c>
      <c r="AF16" s="85">
        <f t="shared" si="19"/>
        <v>10057</v>
      </c>
      <c r="AG16" s="4">
        <f t="shared" si="20"/>
        <v>549.2673429214592</v>
      </c>
      <c r="AH16" s="5">
        <f t="shared" si="21"/>
        <v>5.4615426361883185E-2</v>
      </c>
      <c r="AI16" s="87" t="str">
        <f t="shared" si="22"/>
        <v>SI</v>
      </c>
      <c r="AK16" s="95"/>
    </row>
    <row r="17" spans="1:37" ht="14.25" x14ac:dyDescent="0.45">
      <c r="A17" s="6">
        <f t="shared" si="14"/>
        <v>14</v>
      </c>
      <c r="B17" s="6" t="s">
        <v>55</v>
      </c>
      <c r="C17" s="6" t="s">
        <v>35</v>
      </c>
      <c r="D17" s="6" t="s">
        <v>64</v>
      </c>
      <c r="E17" s="9">
        <v>14111601</v>
      </c>
      <c r="F17" s="32" t="s">
        <v>65</v>
      </c>
      <c r="G17" s="17" t="s">
        <v>38</v>
      </c>
      <c r="H17" s="93">
        <f t="shared" si="0"/>
        <v>0.19</v>
      </c>
      <c r="I17" s="29">
        <f t="shared" si="15"/>
        <v>2499</v>
      </c>
      <c r="J17" s="71">
        <v>2250</v>
      </c>
      <c r="K17" s="72">
        <f t="shared" si="1"/>
        <v>427.5</v>
      </c>
      <c r="L17" s="49">
        <f t="shared" si="2"/>
        <v>2677.5</v>
      </c>
      <c r="M17" s="73">
        <v>2051</v>
      </c>
      <c r="N17" s="74">
        <f t="shared" si="3"/>
        <v>389.69</v>
      </c>
      <c r="O17" s="53">
        <f t="shared" si="4"/>
        <v>2440.69</v>
      </c>
      <c r="P17" s="75">
        <v>2210</v>
      </c>
      <c r="Q17" s="76">
        <f t="shared" si="5"/>
        <v>419.9</v>
      </c>
      <c r="R17" s="57">
        <f t="shared" si="6"/>
        <v>2629.9</v>
      </c>
      <c r="S17" s="77">
        <v>2195</v>
      </c>
      <c r="T17" s="78">
        <f t="shared" si="7"/>
        <v>417.05</v>
      </c>
      <c r="U17" s="67">
        <f t="shared" si="8"/>
        <v>2612.0500000000002</v>
      </c>
      <c r="V17" s="79">
        <v>2184</v>
      </c>
      <c r="W17" s="80">
        <f t="shared" si="9"/>
        <v>414.96</v>
      </c>
      <c r="X17" s="68">
        <f t="shared" si="10"/>
        <v>2598.96</v>
      </c>
      <c r="Y17" s="81">
        <v>2136</v>
      </c>
      <c r="Z17" s="82">
        <f t="shared" si="11"/>
        <v>405.84000000000003</v>
      </c>
      <c r="AA17" s="69">
        <f t="shared" si="16"/>
        <v>2541.84</v>
      </c>
      <c r="AB17" s="83">
        <v>1676</v>
      </c>
      <c r="AC17" s="84">
        <f t="shared" si="12"/>
        <v>318.44</v>
      </c>
      <c r="AD17" s="70">
        <f t="shared" si="17"/>
        <v>1994.44</v>
      </c>
      <c r="AE17" s="86">
        <f t="shared" si="18"/>
        <v>7</v>
      </c>
      <c r="AF17" s="85">
        <f t="shared" si="19"/>
        <v>2499</v>
      </c>
      <c r="AG17" s="4">
        <f t="shared" si="20"/>
        <v>217.64475321036343</v>
      </c>
      <c r="AH17" s="5">
        <f t="shared" si="21"/>
        <v>8.7092738379497173E-2</v>
      </c>
      <c r="AI17" s="87" t="str">
        <f t="shared" si="22"/>
        <v>SI</v>
      </c>
      <c r="AK17" s="95"/>
    </row>
    <row r="18" spans="1:37" ht="38.25" x14ac:dyDescent="0.45">
      <c r="A18" s="6">
        <f t="shared" si="14"/>
        <v>15</v>
      </c>
      <c r="B18" s="6" t="s">
        <v>55</v>
      </c>
      <c r="C18" s="6" t="s">
        <v>35</v>
      </c>
      <c r="D18" s="6" t="s">
        <v>66</v>
      </c>
      <c r="E18" s="9">
        <v>40151500</v>
      </c>
      <c r="F18" s="102" t="s">
        <v>67</v>
      </c>
      <c r="G18" s="17" t="s">
        <v>38</v>
      </c>
      <c r="H18" s="93">
        <f t="shared" si="0"/>
        <v>0.19</v>
      </c>
      <c r="I18" s="29">
        <f t="shared" si="15"/>
        <v>29399</v>
      </c>
      <c r="J18" s="71">
        <v>25335</v>
      </c>
      <c r="K18" s="72">
        <f t="shared" si="1"/>
        <v>4813.6499999999996</v>
      </c>
      <c r="L18" s="49">
        <f t="shared" si="2"/>
        <v>30148.65</v>
      </c>
      <c r="M18" s="73">
        <v>23158</v>
      </c>
      <c r="N18" s="74">
        <f t="shared" si="3"/>
        <v>4400.0200000000004</v>
      </c>
      <c r="O18" s="53">
        <f t="shared" si="4"/>
        <v>27558.02</v>
      </c>
      <c r="P18" s="75">
        <v>25815</v>
      </c>
      <c r="Q18" s="76">
        <f t="shared" si="5"/>
        <v>4904.8500000000004</v>
      </c>
      <c r="R18" s="57">
        <f t="shared" si="6"/>
        <v>30719.85</v>
      </c>
      <c r="S18" s="77">
        <v>23977</v>
      </c>
      <c r="T18" s="78">
        <f t="shared" si="7"/>
        <v>4555.63</v>
      </c>
      <c r="U18" s="67">
        <f t="shared" si="8"/>
        <v>28532.63</v>
      </c>
      <c r="V18" s="79">
        <v>24754</v>
      </c>
      <c r="W18" s="80">
        <f t="shared" si="9"/>
        <v>4703.26</v>
      </c>
      <c r="X18" s="68">
        <f t="shared" si="10"/>
        <v>29457.260000000002</v>
      </c>
      <c r="Y18" s="81">
        <v>22595</v>
      </c>
      <c r="Z18" s="82">
        <f t="shared" si="11"/>
        <v>4293.05</v>
      </c>
      <c r="AA18" s="69">
        <f t="shared" si="16"/>
        <v>26888.05</v>
      </c>
      <c r="AB18" s="83">
        <v>27304</v>
      </c>
      <c r="AC18" s="84">
        <f t="shared" si="12"/>
        <v>5187.76</v>
      </c>
      <c r="AD18" s="70">
        <f t="shared" si="17"/>
        <v>32491.760000000002</v>
      </c>
      <c r="AE18" s="86">
        <f t="shared" si="18"/>
        <v>7</v>
      </c>
      <c r="AF18" s="85">
        <f t="shared" si="19"/>
        <v>29399</v>
      </c>
      <c r="AG18" s="4">
        <f t="shared" si="20"/>
        <v>1785.651191694504</v>
      </c>
      <c r="AH18" s="5">
        <f t="shared" si="21"/>
        <v>6.0738501027058876E-2</v>
      </c>
      <c r="AI18" s="87" t="str">
        <f t="shared" si="22"/>
        <v>SI</v>
      </c>
      <c r="AK18" s="95"/>
    </row>
    <row r="19" spans="1:37" ht="14.25" x14ac:dyDescent="0.45">
      <c r="A19" s="6">
        <f t="shared" si="14"/>
        <v>16</v>
      </c>
      <c r="B19" s="6" t="s">
        <v>55</v>
      </c>
      <c r="C19" s="6" t="s">
        <v>35</v>
      </c>
      <c r="D19" s="6" t="s">
        <v>68</v>
      </c>
      <c r="E19" s="9">
        <v>20102105</v>
      </c>
      <c r="F19" s="32" t="s">
        <v>69</v>
      </c>
      <c r="G19" s="17" t="s">
        <v>38</v>
      </c>
      <c r="H19" s="93">
        <f t="shared" si="0"/>
        <v>0.19</v>
      </c>
      <c r="I19" s="29">
        <f t="shared" si="15"/>
        <v>20900</v>
      </c>
      <c r="J19" s="71">
        <v>18236</v>
      </c>
      <c r="K19" s="72">
        <f t="shared" si="1"/>
        <v>3464.84</v>
      </c>
      <c r="L19" s="49">
        <f t="shared" si="2"/>
        <v>21700.84</v>
      </c>
      <c r="M19" s="73">
        <v>17189</v>
      </c>
      <c r="N19" s="74">
        <f t="shared" si="3"/>
        <v>3265.91</v>
      </c>
      <c r="O19" s="53">
        <f t="shared" si="4"/>
        <v>20454.91</v>
      </c>
      <c r="P19" s="75">
        <v>17945</v>
      </c>
      <c r="Q19" s="76">
        <f t="shared" si="5"/>
        <v>3409.55</v>
      </c>
      <c r="R19" s="57">
        <f t="shared" si="6"/>
        <v>21354.55</v>
      </c>
      <c r="S19" s="77">
        <v>16525</v>
      </c>
      <c r="T19" s="78">
        <f t="shared" si="7"/>
        <v>3139.75</v>
      </c>
      <c r="U19" s="67">
        <f t="shared" si="8"/>
        <v>19664.75</v>
      </c>
      <c r="V19" s="79">
        <v>16129</v>
      </c>
      <c r="W19" s="80">
        <f t="shared" si="9"/>
        <v>3064.51</v>
      </c>
      <c r="X19" s="68">
        <f t="shared" si="10"/>
        <v>19193.510000000002</v>
      </c>
      <c r="Y19" s="81">
        <v>18047</v>
      </c>
      <c r="Z19" s="82">
        <f t="shared" si="11"/>
        <v>3428.93</v>
      </c>
      <c r="AA19" s="69">
        <f t="shared" si="16"/>
        <v>21475.93</v>
      </c>
      <c r="AB19" s="83">
        <v>18868</v>
      </c>
      <c r="AC19" s="84">
        <f t="shared" si="12"/>
        <v>3584.92</v>
      </c>
      <c r="AD19" s="70">
        <f t="shared" si="17"/>
        <v>22452.92</v>
      </c>
      <c r="AE19" s="86">
        <f t="shared" si="18"/>
        <v>7</v>
      </c>
      <c r="AF19" s="85">
        <f t="shared" si="19"/>
        <v>20900</v>
      </c>
      <c r="AG19" s="4">
        <f t="shared" si="20"/>
        <v>1084.1238155303104</v>
      </c>
      <c r="AH19" s="5">
        <f t="shared" si="21"/>
        <v>5.1871952896187096E-2</v>
      </c>
      <c r="AI19" s="87" t="str">
        <f t="shared" si="22"/>
        <v>SI</v>
      </c>
      <c r="AK19" s="95"/>
    </row>
    <row r="20" spans="1:37" ht="14.25" x14ac:dyDescent="0.45">
      <c r="A20" s="6">
        <f t="shared" si="14"/>
        <v>17</v>
      </c>
      <c r="B20" s="6" t="s">
        <v>55</v>
      </c>
      <c r="C20" s="6" t="s">
        <v>35</v>
      </c>
      <c r="D20" s="6" t="s">
        <v>70</v>
      </c>
      <c r="E20" s="9">
        <v>27111537</v>
      </c>
      <c r="F20" s="102" t="s">
        <v>71</v>
      </c>
      <c r="G20" s="17" t="s">
        <v>38</v>
      </c>
      <c r="H20" s="93">
        <f t="shared" si="0"/>
        <v>0.19</v>
      </c>
      <c r="I20" s="29">
        <f t="shared" si="15"/>
        <v>9899</v>
      </c>
      <c r="J20" s="71">
        <v>8669</v>
      </c>
      <c r="K20" s="72">
        <f t="shared" si="1"/>
        <v>1647.1100000000001</v>
      </c>
      <c r="L20" s="49">
        <f t="shared" si="2"/>
        <v>10316.11</v>
      </c>
      <c r="M20" s="73">
        <v>9046</v>
      </c>
      <c r="N20" s="74">
        <f t="shared" si="3"/>
        <v>1718.74</v>
      </c>
      <c r="O20" s="53">
        <f t="shared" si="4"/>
        <v>10764.74</v>
      </c>
      <c r="P20" s="75">
        <v>7780</v>
      </c>
      <c r="Q20" s="76">
        <f t="shared" si="5"/>
        <v>1478.2</v>
      </c>
      <c r="R20" s="57">
        <f t="shared" si="6"/>
        <v>9258.2000000000007</v>
      </c>
      <c r="S20" s="77">
        <v>7934</v>
      </c>
      <c r="T20" s="78">
        <f t="shared" si="7"/>
        <v>1507.46</v>
      </c>
      <c r="U20" s="67">
        <f t="shared" si="8"/>
        <v>9441.4599999999991</v>
      </c>
      <c r="V20" s="79">
        <v>8211</v>
      </c>
      <c r="W20" s="80">
        <f t="shared" si="9"/>
        <v>1560.09</v>
      </c>
      <c r="X20" s="68">
        <f t="shared" si="10"/>
        <v>9771.09</v>
      </c>
      <c r="Y20" s="81">
        <v>8904</v>
      </c>
      <c r="Z20" s="82">
        <f t="shared" si="11"/>
        <v>1691.76</v>
      </c>
      <c r="AA20" s="69">
        <f t="shared" si="16"/>
        <v>10595.76</v>
      </c>
      <c r="AB20" s="83">
        <v>7688</v>
      </c>
      <c r="AC20" s="84">
        <f t="shared" si="12"/>
        <v>1460.72</v>
      </c>
      <c r="AD20" s="70">
        <f t="shared" si="17"/>
        <v>9148.7199999999993</v>
      </c>
      <c r="AE20" s="86">
        <f t="shared" si="18"/>
        <v>7</v>
      </c>
      <c r="AF20" s="85">
        <f t="shared" si="19"/>
        <v>9899</v>
      </c>
      <c r="AG20" s="4">
        <f t="shared" si="20"/>
        <v>610.41065570646799</v>
      </c>
      <c r="AH20" s="5">
        <f t="shared" si="21"/>
        <v>6.1663870664356801E-2</v>
      </c>
      <c r="AI20" s="87" t="str">
        <f t="shared" si="22"/>
        <v>SI</v>
      </c>
      <c r="AK20" s="95"/>
    </row>
    <row r="21" spans="1:37" ht="14.25" x14ac:dyDescent="0.45">
      <c r="A21" s="6">
        <f t="shared" si="14"/>
        <v>18</v>
      </c>
      <c r="B21" s="6" t="s">
        <v>55</v>
      </c>
      <c r="C21" s="6" t="s">
        <v>35</v>
      </c>
      <c r="D21" s="6" t="s">
        <v>72</v>
      </c>
      <c r="E21" s="9">
        <v>31151508</v>
      </c>
      <c r="F21" s="32" t="s">
        <v>73</v>
      </c>
      <c r="G21" s="17" t="s">
        <v>38</v>
      </c>
      <c r="H21" s="93">
        <f t="shared" si="0"/>
        <v>0.19</v>
      </c>
      <c r="I21" s="29">
        <f t="shared" si="15"/>
        <v>23699</v>
      </c>
      <c r="J21" s="71">
        <v>18712</v>
      </c>
      <c r="K21" s="72">
        <f t="shared" si="1"/>
        <v>3555.28</v>
      </c>
      <c r="L21" s="49">
        <f t="shared" si="2"/>
        <v>22267.279999999999</v>
      </c>
      <c r="M21" s="73">
        <v>21539</v>
      </c>
      <c r="N21" s="74">
        <f t="shared" si="3"/>
        <v>4092.41</v>
      </c>
      <c r="O21" s="53">
        <f t="shared" si="4"/>
        <v>25631.41</v>
      </c>
      <c r="P21" s="75">
        <v>18199</v>
      </c>
      <c r="Q21" s="76">
        <f t="shared" si="5"/>
        <v>3457.81</v>
      </c>
      <c r="R21" s="57">
        <f t="shared" si="6"/>
        <v>21656.81</v>
      </c>
      <c r="S21" s="77">
        <v>19211</v>
      </c>
      <c r="T21" s="78">
        <f t="shared" si="7"/>
        <v>3650.09</v>
      </c>
      <c r="U21" s="67">
        <f t="shared" si="8"/>
        <v>22861.09</v>
      </c>
      <c r="V21" s="79">
        <v>19598</v>
      </c>
      <c r="W21" s="80">
        <f t="shared" si="9"/>
        <v>3723.62</v>
      </c>
      <c r="X21" s="68">
        <f t="shared" si="10"/>
        <v>23321.62</v>
      </c>
      <c r="Y21" s="81">
        <v>21386</v>
      </c>
      <c r="Z21" s="82">
        <f t="shared" si="11"/>
        <v>4063.34</v>
      </c>
      <c r="AA21" s="69">
        <f t="shared" si="16"/>
        <v>25449.34</v>
      </c>
      <c r="AB21" s="83">
        <v>20763</v>
      </c>
      <c r="AC21" s="84">
        <f t="shared" si="12"/>
        <v>3944.9700000000003</v>
      </c>
      <c r="AD21" s="70">
        <f t="shared" si="17"/>
        <v>24707.97</v>
      </c>
      <c r="AE21" s="86">
        <f t="shared" si="18"/>
        <v>7</v>
      </c>
      <c r="AF21" s="85">
        <f t="shared" si="19"/>
        <v>23699</v>
      </c>
      <c r="AG21" s="4">
        <f t="shared" si="20"/>
        <v>1458.021607933161</v>
      </c>
      <c r="AH21" s="5">
        <f t="shared" si="21"/>
        <v>6.152249495477282E-2</v>
      </c>
      <c r="AI21" s="87" t="str">
        <f t="shared" si="22"/>
        <v>SI</v>
      </c>
      <c r="AK21" s="95"/>
    </row>
    <row r="22" spans="1:37" ht="14.25" x14ac:dyDescent="0.45">
      <c r="A22" s="6">
        <f t="shared" si="14"/>
        <v>19</v>
      </c>
      <c r="B22" s="6" t="s">
        <v>55</v>
      </c>
      <c r="C22" s="6" t="s">
        <v>35</v>
      </c>
      <c r="D22" s="6" t="s">
        <v>74</v>
      </c>
      <c r="E22" s="9">
        <v>60121238</v>
      </c>
      <c r="F22" s="102" t="s">
        <v>75</v>
      </c>
      <c r="G22" s="17" t="s">
        <v>38</v>
      </c>
      <c r="H22" s="93">
        <f t="shared" si="0"/>
        <v>0.19</v>
      </c>
      <c r="I22" s="29">
        <f t="shared" si="15"/>
        <v>26899</v>
      </c>
      <c r="J22" s="71">
        <v>24051</v>
      </c>
      <c r="K22" s="72">
        <f t="shared" si="1"/>
        <v>4569.6899999999996</v>
      </c>
      <c r="L22" s="49">
        <f t="shared" si="2"/>
        <v>28620.69</v>
      </c>
      <c r="M22" s="73">
        <v>23978</v>
      </c>
      <c r="N22" s="74">
        <f t="shared" si="3"/>
        <v>4555.82</v>
      </c>
      <c r="O22" s="53">
        <f t="shared" si="4"/>
        <v>28533.82</v>
      </c>
      <c r="P22" s="75">
        <v>21417</v>
      </c>
      <c r="Q22" s="76">
        <f t="shared" si="5"/>
        <v>4069.23</v>
      </c>
      <c r="R22" s="57">
        <f t="shared" si="6"/>
        <v>25486.23</v>
      </c>
      <c r="S22" s="77">
        <v>24005</v>
      </c>
      <c r="T22" s="78">
        <f t="shared" si="7"/>
        <v>4560.95</v>
      </c>
      <c r="U22" s="67">
        <f t="shared" si="8"/>
        <v>28565.95</v>
      </c>
      <c r="V22" s="79">
        <v>24085</v>
      </c>
      <c r="W22" s="80">
        <f t="shared" si="9"/>
        <v>4576.1499999999996</v>
      </c>
      <c r="X22" s="68">
        <f t="shared" si="10"/>
        <v>28661.15</v>
      </c>
      <c r="Y22" s="81">
        <v>21923</v>
      </c>
      <c r="Z22" s="82">
        <f t="shared" si="11"/>
        <v>4165.37</v>
      </c>
      <c r="AA22" s="69">
        <f t="shared" si="16"/>
        <v>26088.37</v>
      </c>
      <c r="AB22" s="83">
        <v>18773</v>
      </c>
      <c r="AC22" s="84">
        <f t="shared" si="12"/>
        <v>3566.87</v>
      </c>
      <c r="AD22" s="70">
        <f t="shared" si="17"/>
        <v>22339.87</v>
      </c>
      <c r="AE22" s="86">
        <f t="shared" si="18"/>
        <v>7</v>
      </c>
      <c r="AF22" s="85">
        <f t="shared" si="19"/>
        <v>26899</v>
      </c>
      <c r="AG22" s="4">
        <f t="shared" si="20"/>
        <v>2234.7723720773001</v>
      </c>
      <c r="AH22" s="5">
        <f t="shared" si="21"/>
        <v>8.3080128334781969E-2</v>
      </c>
      <c r="AI22" s="87" t="str">
        <f t="shared" si="22"/>
        <v>SI</v>
      </c>
      <c r="AK22" s="95"/>
    </row>
    <row r="23" spans="1:37" ht="25.5" x14ac:dyDescent="0.45">
      <c r="A23" s="6">
        <f t="shared" si="14"/>
        <v>20</v>
      </c>
      <c r="B23" s="6" t="s">
        <v>55</v>
      </c>
      <c r="C23" s="6" t="s">
        <v>35</v>
      </c>
      <c r="D23" s="6" t="s">
        <v>76</v>
      </c>
      <c r="E23" s="9">
        <v>10171500</v>
      </c>
      <c r="F23" s="32" t="s">
        <v>77</v>
      </c>
      <c r="G23" s="17" t="s">
        <v>78</v>
      </c>
      <c r="H23" s="93">
        <f t="shared" si="0"/>
        <v>0</v>
      </c>
      <c r="I23" s="29">
        <f t="shared" si="15"/>
        <v>25500</v>
      </c>
      <c r="J23" s="71">
        <v>23346</v>
      </c>
      <c r="K23" s="72">
        <f t="shared" si="1"/>
        <v>0</v>
      </c>
      <c r="L23" s="49">
        <f t="shared" si="2"/>
        <v>23346</v>
      </c>
      <c r="M23" s="73">
        <v>23609</v>
      </c>
      <c r="N23" s="74">
        <f t="shared" si="3"/>
        <v>0</v>
      </c>
      <c r="O23" s="53">
        <f t="shared" si="4"/>
        <v>23609</v>
      </c>
      <c r="P23" s="75">
        <v>27587</v>
      </c>
      <c r="Q23" s="76">
        <f t="shared" si="5"/>
        <v>0</v>
      </c>
      <c r="R23" s="57">
        <f t="shared" si="6"/>
        <v>27587</v>
      </c>
      <c r="S23" s="77">
        <v>27505</v>
      </c>
      <c r="T23" s="78">
        <f t="shared" si="7"/>
        <v>0</v>
      </c>
      <c r="U23" s="67">
        <f t="shared" si="8"/>
        <v>27505</v>
      </c>
      <c r="V23" s="79">
        <v>25696</v>
      </c>
      <c r="W23" s="80">
        <f t="shared" si="9"/>
        <v>0</v>
      </c>
      <c r="X23" s="68">
        <f t="shared" si="10"/>
        <v>25696</v>
      </c>
      <c r="Y23" s="81">
        <v>26505</v>
      </c>
      <c r="Z23" s="82">
        <f t="shared" si="11"/>
        <v>0</v>
      </c>
      <c r="AA23" s="69">
        <f t="shared" si="16"/>
        <v>26505</v>
      </c>
      <c r="AB23" s="83">
        <v>24252</v>
      </c>
      <c r="AC23" s="84">
        <f t="shared" si="12"/>
        <v>0</v>
      </c>
      <c r="AD23" s="70">
        <f t="shared" si="17"/>
        <v>24252</v>
      </c>
      <c r="AE23" s="86">
        <f t="shared" si="18"/>
        <v>7</v>
      </c>
      <c r="AF23" s="85">
        <f t="shared" si="19"/>
        <v>25500</v>
      </c>
      <c r="AG23" s="4">
        <f t="shared" si="20"/>
        <v>1656.0338160798528</v>
      </c>
      <c r="AH23" s="5">
        <f t="shared" si="21"/>
        <v>6.4942502591366774E-2</v>
      </c>
      <c r="AI23" s="87" t="str">
        <f t="shared" si="22"/>
        <v>SI</v>
      </c>
      <c r="AK23" s="95"/>
    </row>
    <row r="24" spans="1:37" ht="14.25" x14ac:dyDescent="0.45">
      <c r="A24" s="6">
        <f t="shared" si="14"/>
        <v>21</v>
      </c>
      <c r="B24" s="6" t="s">
        <v>55</v>
      </c>
      <c r="C24" s="6" t="s">
        <v>35</v>
      </c>
      <c r="D24" s="6" t="s">
        <v>79</v>
      </c>
      <c r="E24" s="9">
        <v>21101500</v>
      </c>
      <c r="F24" s="102" t="s">
        <v>80</v>
      </c>
      <c r="G24" s="17" t="s">
        <v>38</v>
      </c>
      <c r="H24" s="93">
        <f t="shared" si="0"/>
        <v>0.19</v>
      </c>
      <c r="I24" s="29">
        <f t="shared" si="15"/>
        <v>499999</v>
      </c>
      <c r="J24" s="71">
        <v>454280</v>
      </c>
      <c r="K24" s="72">
        <f t="shared" si="1"/>
        <v>86313.2</v>
      </c>
      <c r="L24" s="49">
        <f t="shared" si="2"/>
        <v>540593.19999999995</v>
      </c>
      <c r="M24" s="73">
        <v>442221</v>
      </c>
      <c r="N24" s="74">
        <f t="shared" si="3"/>
        <v>84021.99</v>
      </c>
      <c r="O24" s="53">
        <f t="shared" si="4"/>
        <v>526242.99</v>
      </c>
      <c r="P24" s="75">
        <v>458325</v>
      </c>
      <c r="Q24" s="76">
        <f t="shared" si="5"/>
        <v>87081.75</v>
      </c>
      <c r="R24" s="57">
        <f t="shared" si="6"/>
        <v>545406.75</v>
      </c>
      <c r="S24" s="77">
        <v>432206</v>
      </c>
      <c r="T24" s="78">
        <f t="shared" si="7"/>
        <v>82119.14</v>
      </c>
      <c r="U24" s="67">
        <f t="shared" si="8"/>
        <v>514325.14</v>
      </c>
      <c r="V24" s="79">
        <v>446857</v>
      </c>
      <c r="W24" s="80">
        <f t="shared" si="9"/>
        <v>84902.83</v>
      </c>
      <c r="X24" s="68">
        <f t="shared" si="10"/>
        <v>531759.82999999996</v>
      </c>
      <c r="Y24" s="81">
        <v>456721</v>
      </c>
      <c r="Z24" s="82">
        <f t="shared" si="11"/>
        <v>86776.99</v>
      </c>
      <c r="AA24" s="69">
        <f t="shared" si="16"/>
        <v>543497.99</v>
      </c>
      <c r="AB24" s="83">
        <v>250563</v>
      </c>
      <c r="AC24" s="84">
        <f t="shared" si="12"/>
        <v>47606.97</v>
      </c>
      <c r="AD24" s="70">
        <f t="shared" si="17"/>
        <v>298169.96999999997</v>
      </c>
      <c r="AE24" s="86">
        <f t="shared" si="18"/>
        <v>7</v>
      </c>
      <c r="AF24" s="85">
        <f t="shared" si="19"/>
        <v>499999</v>
      </c>
      <c r="AG24" s="4">
        <f t="shared" si="20"/>
        <v>83014.291312653746</v>
      </c>
      <c r="AH24" s="5">
        <f t="shared" si="21"/>
        <v>0.16602891468313685</v>
      </c>
      <c r="AI24" s="87" t="str">
        <f t="shared" si="22"/>
        <v>SI</v>
      </c>
      <c r="AK24" s="95"/>
    </row>
    <row r="25" spans="1:37" ht="14.25" x14ac:dyDescent="0.45">
      <c r="A25" s="6">
        <f t="shared" si="14"/>
        <v>22</v>
      </c>
      <c r="B25" s="6" t="s">
        <v>55</v>
      </c>
      <c r="C25" s="6" t="s">
        <v>35</v>
      </c>
      <c r="D25" s="6" t="s">
        <v>81</v>
      </c>
      <c r="E25" s="9">
        <v>11121616</v>
      </c>
      <c r="F25" s="32" t="s">
        <v>82</v>
      </c>
      <c r="G25" s="17" t="s">
        <v>38</v>
      </c>
      <c r="H25" s="93">
        <f t="shared" si="0"/>
        <v>0.19</v>
      </c>
      <c r="I25" s="29">
        <f t="shared" si="15"/>
        <v>59900</v>
      </c>
      <c r="J25" s="71">
        <v>55064</v>
      </c>
      <c r="K25" s="72">
        <f t="shared" si="1"/>
        <v>10462.16</v>
      </c>
      <c r="L25" s="49">
        <f t="shared" si="2"/>
        <v>65526.16</v>
      </c>
      <c r="M25" s="73">
        <v>47152</v>
      </c>
      <c r="N25" s="74">
        <f t="shared" si="3"/>
        <v>8958.8799999999992</v>
      </c>
      <c r="O25" s="53">
        <f t="shared" si="4"/>
        <v>56110.879999999997</v>
      </c>
      <c r="P25" s="75">
        <v>54005</v>
      </c>
      <c r="Q25" s="76">
        <f t="shared" si="5"/>
        <v>10260.950000000001</v>
      </c>
      <c r="R25" s="57">
        <f t="shared" si="6"/>
        <v>64265.95</v>
      </c>
      <c r="S25" s="77">
        <v>46695</v>
      </c>
      <c r="T25" s="78">
        <f t="shared" si="7"/>
        <v>8872.0499999999993</v>
      </c>
      <c r="U25" s="67">
        <f t="shared" si="8"/>
        <v>55567.05</v>
      </c>
      <c r="V25" s="79">
        <v>52041</v>
      </c>
      <c r="W25" s="80">
        <f t="shared" si="9"/>
        <v>9887.7900000000009</v>
      </c>
      <c r="X25" s="68">
        <f t="shared" si="10"/>
        <v>61928.79</v>
      </c>
      <c r="Y25" s="81">
        <v>47315</v>
      </c>
      <c r="Z25" s="82">
        <f t="shared" si="11"/>
        <v>8989.85</v>
      </c>
      <c r="AA25" s="69">
        <f t="shared" si="16"/>
        <v>56304.85</v>
      </c>
      <c r="AB25" s="83">
        <v>50078</v>
      </c>
      <c r="AC25" s="84">
        <f t="shared" si="12"/>
        <v>9514.82</v>
      </c>
      <c r="AD25" s="70">
        <f t="shared" si="17"/>
        <v>59592.82</v>
      </c>
      <c r="AE25" s="86">
        <f t="shared" si="18"/>
        <v>7</v>
      </c>
      <c r="AF25" s="85">
        <f t="shared" si="19"/>
        <v>59900</v>
      </c>
      <c r="AG25" s="4">
        <f t="shared" si="20"/>
        <v>3798.16745312789</v>
      </c>
      <c r="AH25" s="5">
        <f t="shared" si="21"/>
        <v>6.3408471671584143E-2</v>
      </c>
      <c r="AI25" s="87" t="str">
        <f t="shared" si="22"/>
        <v>SI</v>
      </c>
      <c r="AK25" s="95"/>
    </row>
    <row r="26" spans="1:37" ht="89.25" x14ac:dyDescent="0.45">
      <c r="A26" s="6">
        <f t="shared" si="14"/>
        <v>23</v>
      </c>
      <c r="B26" s="6" t="s">
        <v>55</v>
      </c>
      <c r="C26" s="6" t="s">
        <v>35</v>
      </c>
      <c r="D26" s="6" t="s">
        <v>83</v>
      </c>
      <c r="E26" s="9">
        <v>10210000</v>
      </c>
      <c r="F26" s="102" t="s">
        <v>84</v>
      </c>
      <c r="G26" s="17" t="s">
        <v>38</v>
      </c>
      <c r="H26" s="93">
        <f t="shared" si="0"/>
        <v>0</v>
      </c>
      <c r="I26" s="29">
        <f t="shared" si="15"/>
        <v>8500</v>
      </c>
      <c r="J26" s="71">
        <v>7804</v>
      </c>
      <c r="K26" s="72">
        <f t="shared" si="1"/>
        <v>0</v>
      </c>
      <c r="L26" s="49">
        <f t="shared" si="2"/>
        <v>7804</v>
      </c>
      <c r="M26" s="73">
        <v>8986</v>
      </c>
      <c r="N26" s="74">
        <f t="shared" si="3"/>
        <v>0</v>
      </c>
      <c r="O26" s="53">
        <f t="shared" si="4"/>
        <v>8986</v>
      </c>
      <c r="P26" s="75">
        <v>8717</v>
      </c>
      <c r="Q26" s="76">
        <f t="shared" si="5"/>
        <v>0</v>
      </c>
      <c r="R26" s="57">
        <f t="shared" si="6"/>
        <v>8717</v>
      </c>
      <c r="S26" s="77">
        <v>7796</v>
      </c>
      <c r="T26" s="78">
        <f t="shared" si="7"/>
        <v>0</v>
      </c>
      <c r="U26" s="67">
        <f t="shared" si="8"/>
        <v>7796</v>
      </c>
      <c r="V26" s="79">
        <v>8165</v>
      </c>
      <c r="W26" s="80">
        <f t="shared" si="9"/>
        <v>0</v>
      </c>
      <c r="X26" s="68">
        <f t="shared" si="10"/>
        <v>8165</v>
      </c>
      <c r="Y26" s="81">
        <v>8366</v>
      </c>
      <c r="Z26" s="82">
        <f t="shared" si="11"/>
        <v>0</v>
      </c>
      <c r="AA26" s="69">
        <f t="shared" si="16"/>
        <v>8366</v>
      </c>
      <c r="AB26" s="83">
        <v>9666</v>
      </c>
      <c r="AC26" s="84">
        <f t="shared" si="12"/>
        <v>0</v>
      </c>
      <c r="AD26" s="70">
        <f t="shared" si="17"/>
        <v>9666</v>
      </c>
      <c r="AE26" s="86">
        <f t="shared" si="18"/>
        <v>7</v>
      </c>
      <c r="AF26" s="85">
        <f t="shared" si="19"/>
        <v>8500</v>
      </c>
      <c r="AG26" s="4">
        <f t="shared" si="20"/>
        <v>627.13110955479522</v>
      </c>
      <c r="AH26" s="5">
        <f t="shared" si="21"/>
        <v>7.378013053585826E-2</v>
      </c>
      <c r="AI26" s="87" t="str">
        <f t="shared" si="22"/>
        <v>SI</v>
      </c>
      <c r="AK26" s="95"/>
    </row>
    <row r="27" spans="1:37" ht="76.5" x14ac:dyDescent="0.45">
      <c r="A27" s="6">
        <f t="shared" si="14"/>
        <v>24</v>
      </c>
      <c r="B27" s="6" t="s">
        <v>55</v>
      </c>
      <c r="C27" s="6" t="s">
        <v>35</v>
      </c>
      <c r="D27" s="6" t="s">
        <v>83</v>
      </c>
      <c r="E27" s="9">
        <v>10210000</v>
      </c>
      <c r="F27" s="32" t="s">
        <v>85</v>
      </c>
      <c r="G27" s="17" t="s">
        <v>38</v>
      </c>
      <c r="H27" s="93">
        <f t="shared" si="0"/>
        <v>0</v>
      </c>
      <c r="I27" s="29">
        <f t="shared" si="15"/>
        <v>34900</v>
      </c>
      <c r="J27" s="71">
        <v>32967</v>
      </c>
      <c r="K27" s="72">
        <f t="shared" si="1"/>
        <v>0</v>
      </c>
      <c r="L27" s="49">
        <f t="shared" si="2"/>
        <v>32967</v>
      </c>
      <c r="M27" s="73">
        <v>32506</v>
      </c>
      <c r="N27" s="74">
        <f t="shared" si="3"/>
        <v>0</v>
      </c>
      <c r="O27" s="53">
        <f t="shared" si="4"/>
        <v>32506</v>
      </c>
      <c r="P27" s="75">
        <v>31932</v>
      </c>
      <c r="Q27" s="76">
        <f t="shared" si="5"/>
        <v>0</v>
      </c>
      <c r="R27" s="57">
        <f t="shared" si="6"/>
        <v>31932</v>
      </c>
      <c r="S27" s="77">
        <v>34572</v>
      </c>
      <c r="T27" s="78">
        <f t="shared" si="7"/>
        <v>0</v>
      </c>
      <c r="U27" s="67">
        <f t="shared" si="8"/>
        <v>34572</v>
      </c>
      <c r="V27" s="79">
        <v>36754</v>
      </c>
      <c r="W27" s="80">
        <f t="shared" si="9"/>
        <v>0</v>
      </c>
      <c r="X27" s="68">
        <f t="shared" si="10"/>
        <v>36754</v>
      </c>
      <c r="Y27" s="81">
        <v>38217</v>
      </c>
      <c r="Z27" s="82">
        <f t="shared" si="11"/>
        <v>0</v>
      </c>
      <c r="AA27" s="69">
        <f t="shared" si="16"/>
        <v>38217</v>
      </c>
      <c r="AB27" s="83">
        <v>37352</v>
      </c>
      <c r="AC27" s="84">
        <f t="shared" si="12"/>
        <v>0</v>
      </c>
      <c r="AD27" s="70">
        <f t="shared" si="17"/>
        <v>37352</v>
      </c>
      <c r="AE27" s="86">
        <f t="shared" si="18"/>
        <v>7</v>
      </c>
      <c r="AF27" s="85">
        <f t="shared" si="19"/>
        <v>34900</v>
      </c>
      <c r="AG27" s="4">
        <f t="shared" si="20"/>
        <v>2355.4326869722136</v>
      </c>
      <c r="AH27" s="5">
        <f t="shared" si="21"/>
        <v>6.7490907936166578E-2</v>
      </c>
      <c r="AI27" s="87" t="str">
        <f t="shared" si="22"/>
        <v>SI</v>
      </c>
      <c r="AK27" s="95"/>
    </row>
    <row r="28" spans="1:37" ht="63.75" x14ac:dyDescent="0.45">
      <c r="A28" s="6">
        <f t="shared" si="14"/>
        <v>25</v>
      </c>
      <c r="B28" s="6" t="s">
        <v>55</v>
      </c>
      <c r="C28" s="6" t="s">
        <v>35</v>
      </c>
      <c r="D28" s="6" t="s">
        <v>83</v>
      </c>
      <c r="E28" s="9">
        <v>10210000</v>
      </c>
      <c r="F28" s="102" t="s">
        <v>86</v>
      </c>
      <c r="G28" s="17" t="s">
        <v>38</v>
      </c>
      <c r="H28" s="93">
        <f t="shared" si="0"/>
        <v>0</v>
      </c>
      <c r="I28" s="29">
        <f t="shared" si="15"/>
        <v>8900</v>
      </c>
      <c r="J28" s="71">
        <v>9715</v>
      </c>
      <c r="K28" s="72">
        <f t="shared" si="1"/>
        <v>0</v>
      </c>
      <c r="L28" s="49">
        <f t="shared" si="2"/>
        <v>9715</v>
      </c>
      <c r="M28" s="73">
        <v>8057</v>
      </c>
      <c r="N28" s="74">
        <f t="shared" si="3"/>
        <v>0</v>
      </c>
      <c r="O28" s="53">
        <f t="shared" si="4"/>
        <v>8057</v>
      </c>
      <c r="P28" s="75">
        <v>9694</v>
      </c>
      <c r="Q28" s="76">
        <f t="shared" si="5"/>
        <v>0</v>
      </c>
      <c r="R28" s="57">
        <f t="shared" si="6"/>
        <v>9694</v>
      </c>
      <c r="S28" s="77">
        <v>9741</v>
      </c>
      <c r="T28" s="78">
        <f t="shared" si="7"/>
        <v>0</v>
      </c>
      <c r="U28" s="67">
        <f t="shared" si="8"/>
        <v>9741</v>
      </c>
      <c r="V28" s="79">
        <v>8444</v>
      </c>
      <c r="W28" s="80">
        <f t="shared" si="9"/>
        <v>0</v>
      </c>
      <c r="X28" s="68">
        <f t="shared" si="10"/>
        <v>8444</v>
      </c>
      <c r="Y28" s="81">
        <v>8991</v>
      </c>
      <c r="Z28" s="82">
        <f t="shared" si="11"/>
        <v>0</v>
      </c>
      <c r="AA28" s="69">
        <f t="shared" si="16"/>
        <v>8991</v>
      </c>
      <c r="AB28" s="83">
        <v>7658</v>
      </c>
      <c r="AC28" s="84">
        <f t="shared" si="12"/>
        <v>0</v>
      </c>
      <c r="AD28" s="70">
        <f t="shared" si="17"/>
        <v>7658</v>
      </c>
      <c r="AE28" s="86">
        <f t="shared" si="18"/>
        <v>7</v>
      </c>
      <c r="AF28" s="85">
        <f t="shared" si="19"/>
        <v>8900</v>
      </c>
      <c r="AG28" s="4">
        <f t="shared" si="20"/>
        <v>799.22927159321966</v>
      </c>
      <c r="AH28" s="5">
        <f t="shared" si="21"/>
        <v>8.9801041752047159E-2</v>
      </c>
      <c r="AI28" s="87" t="str">
        <f t="shared" si="22"/>
        <v>SI</v>
      </c>
      <c r="AK28" s="95"/>
    </row>
    <row r="29" spans="1:37" ht="89.25" x14ac:dyDescent="0.45">
      <c r="A29" s="6">
        <f t="shared" si="14"/>
        <v>26</v>
      </c>
      <c r="B29" s="6" t="s">
        <v>55</v>
      </c>
      <c r="C29" s="6" t="s">
        <v>35</v>
      </c>
      <c r="D29" s="6" t="s">
        <v>83</v>
      </c>
      <c r="E29" s="9">
        <v>10210000</v>
      </c>
      <c r="F29" s="32" t="s">
        <v>87</v>
      </c>
      <c r="G29" s="17" t="s">
        <v>38</v>
      </c>
      <c r="H29" s="93">
        <f t="shared" si="0"/>
        <v>0</v>
      </c>
      <c r="I29" s="29">
        <f t="shared" si="15"/>
        <v>70000</v>
      </c>
      <c r="J29" s="71">
        <v>73897</v>
      </c>
      <c r="K29" s="72">
        <f t="shared" si="1"/>
        <v>0</v>
      </c>
      <c r="L29" s="49">
        <f t="shared" si="2"/>
        <v>73897</v>
      </c>
      <c r="M29" s="73">
        <v>66106</v>
      </c>
      <c r="N29" s="74">
        <f t="shared" si="3"/>
        <v>0</v>
      </c>
      <c r="O29" s="53">
        <f t="shared" si="4"/>
        <v>66106</v>
      </c>
      <c r="P29" s="75">
        <v>70926</v>
      </c>
      <c r="Q29" s="76">
        <f t="shared" si="5"/>
        <v>0</v>
      </c>
      <c r="R29" s="57">
        <f t="shared" si="6"/>
        <v>70926</v>
      </c>
      <c r="S29" s="77">
        <v>69078</v>
      </c>
      <c r="T29" s="78">
        <f t="shared" si="7"/>
        <v>0</v>
      </c>
      <c r="U29" s="67">
        <f t="shared" si="8"/>
        <v>69078</v>
      </c>
      <c r="V29" s="79">
        <v>72305</v>
      </c>
      <c r="W29" s="80">
        <f t="shared" si="9"/>
        <v>0</v>
      </c>
      <c r="X29" s="68">
        <f t="shared" si="10"/>
        <v>72305</v>
      </c>
      <c r="Y29" s="81">
        <v>76746</v>
      </c>
      <c r="Z29" s="82">
        <f t="shared" si="11"/>
        <v>0</v>
      </c>
      <c r="AA29" s="69">
        <f t="shared" si="16"/>
        <v>76746</v>
      </c>
      <c r="AB29" s="83">
        <v>60942</v>
      </c>
      <c r="AC29" s="84">
        <f t="shared" si="12"/>
        <v>0</v>
      </c>
      <c r="AD29" s="70">
        <f t="shared" si="17"/>
        <v>60942</v>
      </c>
      <c r="AE29" s="86">
        <f t="shared" si="18"/>
        <v>7</v>
      </c>
      <c r="AF29" s="85">
        <f t="shared" si="19"/>
        <v>70000</v>
      </c>
      <c r="AG29" s="4">
        <f t="shared" si="20"/>
        <v>4853.9572957094942</v>
      </c>
      <c r="AH29" s="5">
        <f t="shared" si="21"/>
        <v>6.9342247081564209E-2</v>
      </c>
      <c r="AI29" s="87" t="str">
        <f t="shared" si="22"/>
        <v>SI</v>
      </c>
      <c r="AK29" s="95"/>
    </row>
    <row r="30" spans="1:37" ht="89.25" x14ac:dyDescent="0.45">
      <c r="A30" s="6">
        <f t="shared" si="14"/>
        <v>27</v>
      </c>
      <c r="B30" s="6" t="s">
        <v>55</v>
      </c>
      <c r="C30" s="6" t="s">
        <v>35</v>
      </c>
      <c r="D30" s="6" t="s">
        <v>83</v>
      </c>
      <c r="E30" s="9">
        <v>10210000</v>
      </c>
      <c r="F30" s="102" t="s">
        <v>88</v>
      </c>
      <c r="G30" s="17" t="s">
        <v>38</v>
      </c>
      <c r="H30" s="93">
        <f t="shared" si="0"/>
        <v>0</v>
      </c>
      <c r="I30" s="29">
        <f t="shared" si="15"/>
        <v>110000</v>
      </c>
      <c r="J30" s="71">
        <v>106264</v>
      </c>
      <c r="K30" s="72">
        <f t="shared" si="1"/>
        <v>0</v>
      </c>
      <c r="L30" s="49">
        <f t="shared" si="2"/>
        <v>106264</v>
      </c>
      <c r="M30" s="73">
        <v>118125</v>
      </c>
      <c r="N30" s="74">
        <f t="shared" si="3"/>
        <v>0</v>
      </c>
      <c r="O30" s="53">
        <f t="shared" si="4"/>
        <v>118125</v>
      </c>
      <c r="P30" s="75">
        <v>120097</v>
      </c>
      <c r="Q30" s="76">
        <f t="shared" si="5"/>
        <v>0</v>
      </c>
      <c r="R30" s="57">
        <f t="shared" si="6"/>
        <v>120097</v>
      </c>
      <c r="S30" s="77">
        <v>110617</v>
      </c>
      <c r="T30" s="78">
        <f t="shared" si="7"/>
        <v>0</v>
      </c>
      <c r="U30" s="67">
        <f t="shared" si="8"/>
        <v>110617</v>
      </c>
      <c r="V30" s="79">
        <v>117480</v>
      </c>
      <c r="W30" s="80">
        <f t="shared" si="9"/>
        <v>0</v>
      </c>
      <c r="X30" s="68">
        <f t="shared" si="10"/>
        <v>117480</v>
      </c>
      <c r="Y30" s="81">
        <v>114458</v>
      </c>
      <c r="Z30" s="82">
        <f t="shared" si="11"/>
        <v>0</v>
      </c>
      <c r="AA30" s="69">
        <f t="shared" si="16"/>
        <v>114458</v>
      </c>
      <c r="AB30" s="83">
        <v>82959</v>
      </c>
      <c r="AC30" s="84">
        <f t="shared" si="12"/>
        <v>0</v>
      </c>
      <c r="AD30" s="70">
        <f t="shared" si="17"/>
        <v>82959</v>
      </c>
      <c r="AE30" s="86">
        <f t="shared" si="18"/>
        <v>7</v>
      </c>
      <c r="AF30" s="85">
        <f t="shared" si="19"/>
        <v>110000</v>
      </c>
      <c r="AG30" s="4">
        <f t="shared" si="20"/>
        <v>11888.429332758806</v>
      </c>
      <c r="AH30" s="5">
        <f t="shared" si="21"/>
        <v>0.10807663029780733</v>
      </c>
      <c r="AI30" s="87" t="str">
        <f t="shared" si="22"/>
        <v>SI</v>
      </c>
      <c r="AK30" s="95"/>
    </row>
    <row r="31" spans="1:37" ht="14.25" x14ac:dyDescent="0.45">
      <c r="A31" s="6">
        <f t="shared" si="14"/>
        <v>28</v>
      </c>
      <c r="B31" s="6" t="s">
        <v>55</v>
      </c>
      <c r="C31" s="6" t="s">
        <v>35</v>
      </c>
      <c r="D31" s="6" t="s">
        <v>83</v>
      </c>
      <c r="E31" s="9">
        <v>10210000</v>
      </c>
      <c r="F31" s="32" t="s">
        <v>89</v>
      </c>
      <c r="G31" s="17" t="s">
        <v>38</v>
      </c>
      <c r="H31" s="93">
        <f t="shared" si="0"/>
        <v>0</v>
      </c>
      <c r="I31" s="29">
        <f t="shared" si="15"/>
        <v>70000</v>
      </c>
      <c r="J31" s="71">
        <v>74364</v>
      </c>
      <c r="K31" s="72">
        <f t="shared" si="1"/>
        <v>0</v>
      </c>
      <c r="L31" s="49">
        <f t="shared" si="2"/>
        <v>74364</v>
      </c>
      <c r="M31" s="73">
        <v>70975</v>
      </c>
      <c r="N31" s="74">
        <f t="shared" si="3"/>
        <v>0</v>
      </c>
      <c r="O31" s="53">
        <f t="shared" si="4"/>
        <v>70975</v>
      </c>
      <c r="P31" s="75">
        <v>64630</v>
      </c>
      <c r="Q31" s="76">
        <f t="shared" si="5"/>
        <v>0</v>
      </c>
      <c r="R31" s="57">
        <f t="shared" si="6"/>
        <v>64630</v>
      </c>
      <c r="S31" s="77">
        <v>64315</v>
      </c>
      <c r="T31" s="78">
        <f t="shared" si="7"/>
        <v>0</v>
      </c>
      <c r="U31" s="67">
        <f t="shared" si="8"/>
        <v>64315</v>
      </c>
      <c r="V31" s="79">
        <v>71810</v>
      </c>
      <c r="W31" s="80">
        <f t="shared" si="9"/>
        <v>0</v>
      </c>
      <c r="X31" s="68">
        <f t="shared" si="10"/>
        <v>71810</v>
      </c>
      <c r="Y31" s="81">
        <v>73530</v>
      </c>
      <c r="Z31" s="82">
        <f t="shared" si="11"/>
        <v>0</v>
      </c>
      <c r="AA31" s="69">
        <f t="shared" si="16"/>
        <v>73530</v>
      </c>
      <c r="AB31" s="83">
        <v>70376</v>
      </c>
      <c r="AC31" s="84">
        <f t="shared" si="12"/>
        <v>0</v>
      </c>
      <c r="AD31" s="70">
        <f t="shared" si="17"/>
        <v>70376</v>
      </c>
      <c r="AE31" s="86">
        <f t="shared" si="18"/>
        <v>7</v>
      </c>
      <c r="AF31" s="85">
        <f t="shared" si="19"/>
        <v>70000</v>
      </c>
      <c r="AG31" s="4">
        <f t="shared" si="20"/>
        <v>3723.086699424091</v>
      </c>
      <c r="AH31" s="5">
        <f t="shared" si="21"/>
        <v>5.3186952848915586E-2</v>
      </c>
      <c r="AI31" s="87" t="str">
        <f t="shared" si="22"/>
        <v>SI</v>
      </c>
      <c r="AK31" s="95"/>
    </row>
    <row r="32" spans="1:37" ht="14.25" x14ac:dyDescent="0.45">
      <c r="A32" s="6">
        <f t="shared" si="14"/>
        <v>29</v>
      </c>
      <c r="B32" s="6" t="s">
        <v>55</v>
      </c>
      <c r="C32" s="6" t="s">
        <v>35</v>
      </c>
      <c r="D32" s="6" t="s">
        <v>90</v>
      </c>
      <c r="E32" s="9">
        <v>10171603</v>
      </c>
      <c r="F32" s="102" t="s">
        <v>91</v>
      </c>
      <c r="G32" s="17" t="s">
        <v>92</v>
      </c>
      <c r="H32" s="93">
        <f t="shared" si="0"/>
        <v>0</v>
      </c>
      <c r="I32" s="29">
        <f t="shared" si="15"/>
        <v>210000</v>
      </c>
      <c r="J32" s="71">
        <v>226913</v>
      </c>
      <c r="K32" s="72">
        <f t="shared" si="1"/>
        <v>0</v>
      </c>
      <c r="L32" s="49">
        <f t="shared" si="2"/>
        <v>226913</v>
      </c>
      <c r="M32" s="73">
        <v>225868</v>
      </c>
      <c r="N32" s="74">
        <f t="shared" si="3"/>
        <v>0</v>
      </c>
      <c r="O32" s="53">
        <f t="shared" si="4"/>
        <v>225868</v>
      </c>
      <c r="P32" s="75">
        <v>207166</v>
      </c>
      <c r="Q32" s="76">
        <f t="shared" si="5"/>
        <v>0</v>
      </c>
      <c r="R32" s="57">
        <f t="shared" si="6"/>
        <v>207166</v>
      </c>
      <c r="S32" s="77">
        <v>196072</v>
      </c>
      <c r="T32" s="78">
        <f t="shared" si="7"/>
        <v>0</v>
      </c>
      <c r="U32" s="67">
        <f t="shared" si="8"/>
        <v>196072</v>
      </c>
      <c r="V32" s="79">
        <v>214306</v>
      </c>
      <c r="W32" s="80">
        <f t="shared" si="9"/>
        <v>0</v>
      </c>
      <c r="X32" s="68">
        <f t="shared" si="10"/>
        <v>214306</v>
      </c>
      <c r="Y32" s="81">
        <v>209750</v>
      </c>
      <c r="Z32" s="82">
        <f t="shared" si="11"/>
        <v>0</v>
      </c>
      <c r="AA32" s="69">
        <f t="shared" si="16"/>
        <v>209750</v>
      </c>
      <c r="AB32" s="83">
        <v>189925</v>
      </c>
      <c r="AC32" s="84">
        <f t="shared" si="12"/>
        <v>0</v>
      </c>
      <c r="AD32" s="70">
        <f t="shared" si="17"/>
        <v>189925</v>
      </c>
      <c r="AE32" s="86">
        <f t="shared" si="18"/>
        <v>7</v>
      </c>
      <c r="AF32" s="85">
        <f t="shared" si="19"/>
        <v>210000</v>
      </c>
      <c r="AG32" s="4">
        <f t="shared" si="20"/>
        <v>12881.179482374386</v>
      </c>
      <c r="AH32" s="5">
        <f t="shared" si="21"/>
        <v>6.1338949916068503E-2</v>
      </c>
      <c r="AI32" s="87" t="str">
        <f t="shared" si="22"/>
        <v>SI</v>
      </c>
      <c r="AK32" s="95"/>
    </row>
    <row r="33" spans="1:37" ht="25.5" x14ac:dyDescent="0.45">
      <c r="A33" s="6">
        <f t="shared" si="14"/>
        <v>30</v>
      </c>
      <c r="B33" s="6" t="s">
        <v>55</v>
      </c>
      <c r="C33" s="6" t="s">
        <v>35</v>
      </c>
      <c r="D33" s="6" t="s">
        <v>93</v>
      </c>
      <c r="E33" s="9">
        <v>10171601</v>
      </c>
      <c r="F33" s="32" t="s">
        <v>94</v>
      </c>
      <c r="G33" s="17" t="s">
        <v>95</v>
      </c>
      <c r="H33" s="93">
        <f t="shared" si="0"/>
        <v>0</v>
      </c>
      <c r="I33" s="29">
        <f t="shared" si="15"/>
        <v>154000</v>
      </c>
      <c r="J33" s="71">
        <v>163735</v>
      </c>
      <c r="K33" s="72">
        <f t="shared" si="1"/>
        <v>0</v>
      </c>
      <c r="L33" s="49">
        <f t="shared" si="2"/>
        <v>163735</v>
      </c>
      <c r="M33" s="73">
        <v>156307</v>
      </c>
      <c r="N33" s="74">
        <f t="shared" si="3"/>
        <v>0</v>
      </c>
      <c r="O33" s="53">
        <f t="shared" si="4"/>
        <v>156307</v>
      </c>
      <c r="P33" s="75">
        <v>156035</v>
      </c>
      <c r="Q33" s="76">
        <f t="shared" si="5"/>
        <v>0</v>
      </c>
      <c r="R33" s="57">
        <f t="shared" si="6"/>
        <v>156035</v>
      </c>
      <c r="S33" s="77">
        <v>166698</v>
      </c>
      <c r="T33" s="78">
        <f t="shared" si="7"/>
        <v>0</v>
      </c>
      <c r="U33" s="67">
        <f t="shared" si="8"/>
        <v>166698</v>
      </c>
      <c r="V33" s="79">
        <v>146485</v>
      </c>
      <c r="W33" s="80">
        <f t="shared" si="9"/>
        <v>0</v>
      </c>
      <c r="X33" s="68">
        <f t="shared" si="10"/>
        <v>146485</v>
      </c>
      <c r="Y33" s="81">
        <v>164769</v>
      </c>
      <c r="Z33" s="82">
        <f t="shared" si="11"/>
        <v>0</v>
      </c>
      <c r="AA33" s="69">
        <f t="shared" si="16"/>
        <v>164769</v>
      </c>
      <c r="AB33" s="83">
        <v>123971</v>
      </c>
      <c r="AC33" s="84">
        <f t="shared" si="12"/>
        <v>0</v>
      </c>
      <c r="AD33" s="70">
        <f t="shared" si="17"/>
        <v>123971</v>
      </c>
      <c r="AE33" s="86">
        <f t="shared" si="18"/>
        <v>7</v>
      </c>
      <c r="AF33" s="85">
        <f t="shared" si="19"/>
        <v>154000</v>
      </c>
      <c r="AG33" s="4">
        <f t="shared" si="20"/>
        <v>13834.017751284589</v>
      </c>
      <c r="AH33" s="5">
        <f t="shared" si="21"/>
        <v>8.9831284099250577E-2</v>
      </c>
      <c r="AI33" s="87" t="str">
        <f t="shared" si="22"/>
        <v>SI</v>
      </c>
      <c r="AK33" s="95"/>
    </row>
    <row r="34" spans="1:37" ht="38.25" x14ac:dyDescent="0.45">
      <c r="A34" s="6">
        <f t="shared" si="14"/>
        <v>31</v>
      </c>
      <c r="B34" s="6" t="s">
        <v>55</v>
      </c>
      <c r="C34" s="6" t="s">
        <v>35</v>
      </c>
      <c r="D34" s="6" t="s">
        <v>96</v>
      </c>
      <c r="E34" s="9">
        <v>10171611</v>
      </c>
      <c r="F34" s="102" t="s">
        <v>97</v>
      </c>
      <c r="G34" s="17" t="s">
        <v>92</v>
      </c>
      <c r="H34" s="93">
        <f t="shared" si="0"/>
        <v>0.19</v>
      </c>
      <c r="I34" s="29">
        <f t="shared" si="15"/>
        <v>165999</v>
      </c>
      <c r="J34" s="71">
        <v>137685</v>
      </c>
      <c r="K34" s="72">
        <f t="shared" si="1"/>
        <v>26160.15</v>
      </c>
      <c r="L34" s="49">
        <f t="shared" si="2"/>
        <v>163845.15</v>
      </c>
      <c r="M34" s="73">
        <v>137650</v>
      </c>
      <c r="N34" s="74">
        <f t="shared" si="3"/>
        <v>26153.5</v>
      </c>
      <c r="O34" s="53">
        <f t="shared" si="4"/>
        <v>163803.5</v>
      </c>
      <c r="P34" s="75">
        <v>139254</v>
      </c>
      <c r="Q34" s="76">
        <f t="shared" si="5"/>
        <v>26458.260000000002</v>
      </c>
      <c r="R34" s="57">
        <f t="shared" si="6"/>
        <v>165712.26</v>
      </c>
      <c r="S34" s="77">
        <v>146675</v>
      </c>
      <c r="T34" s="78">
        <f t="shared" si="7"/>
        <v>27868.25</v>
      </c>
      <c r="U34" s="67">
        <f t="shared" si="8"/>
        <v>174543.25</v>
      </c>
      <c r="V34" s="79">
        <v>149819</v>
      </c>
      <c r="W34" s="80">
        <f t="shared" si="9"/>
        <v>28465.61</v>
      </c>
      <c r="X34" s="68">
        <f t="shared" si="10"/>
        <v>178284.61</v>
      </c>
      <c r="Y34" s="81">
        <v>140364</v>
      </c>
      <c r="Z34" s="82">
        <f t="shared" si="11"/>
        <v>26669.16</v>
      </c>
      <c r="AA34" s="69">
        <f t="shared" si="16"/>
        <v>167033.16</v>
      </c>
      <c r="AB34" s="83">
        <v>125020</v>
      </c>
      <c r="AC34" s="84">
        <f t="shared" si="12"/>
        <v>23753.8</v>
      </c>
      <c r="AD34" s="70">
        <f t="shared" si="17"/>
        <v>148773.79999999999</v>
      </c>
      <c r="AE34" s="86">
        <f t="shared" si="18"/>
        <v>7</v>
      </c>
      <c r="AF34" s="85">
        <f t="shared" si="19"/>
        <v>165999</v>
      </c>
      <c r="AG34" s="4">
        <f t="shared" si="20"/>
        <v>8711.7238897246971</v>
      </c>
      <c r="AH34" s="5">
        <f t="shared" si="21"/>
        <v>5.2480580544007477E-2</v>
      </c>
      <c r="AI34" s="87" t="str">
        <f t="shared" si="22"/>
        <v>SI</v>
      </c>
      <c r="AK34" s="95"/>
    </row>
    <row r="35" spans="1:37" ht="25.5" x14ac:dyDescent="0.45">
      <c r="A35" s="6">
        <f t="shared" si="14"/>
        <v>32</v>
      </c>
      <c r="B35" s="6" t="s">
        <v>55</v>
      </c>
      <c r="C35" s="6" t="s">
        <v>35</v>
      </c>
      <c r="D35" s="6" t="s">
        <v>98</v>
      </c>
      <c r="E35" s="9">
        <v>31162404</v>
      </c>
      <c r="F35" s="32" t="s">
        <v>99</v>
      </c>
      <c r="G35" s="17" t="s">
        <v>100</v>
      </c>
      <c r="H35" s="93">
        <f t="shared" si="0"/>
        <v>0.19</v>
      </c>
      <c r="I35" s="29">
        <f t="shared" si="15"/>
        <v>15899</v>
      </c>
      <c r="J35" s="71">
        <v>13117</v>
      </c>
      <c r="K35" s="72">
        <f t="shared" si="1"/>
        <v>2492.23</v>
      </c>
      <c r="L35" s="49">
        <f t="shared" si="2"/>
        <v>15609.23</v>
      </c>
      <c r="M35" s="73">
        <v>13455</v>
      </c>
      <c r="N35" s="74">
        <f t="shared" si="3"/>
        <v>2556.4499999999998</v>
      </c>
      <c r="O35" s="53">
        <f t="shared" si="4"/>
        <v>16011.45</v>
      </c>
      <c r="P35" s="75">
        <v>12913</v>
      </c>
      <c r="Q35" s="76">
        <f t="shared" si="5"/>
        <v>2453.4700000000003</v>
      </c>
      <c r="R35" s="57">
        <f t="shared" si="6"/>
        <v>15366.470000000001</v>
      </c>
      <c r="S35" s="77">
        <v>14138</v>
      </c>
      <c r="T35" s="78">
        <f t="shared" si="7"/>
        <v>2686.2200000000003</v>
      </c>
      <c r="U35" s="67">
        <f t="shared" si="8"/>
        <v>16824.22</v>
      </c>
      <c r="V35" s="79">
        <v>13670</v>
      </c>
      <c r="W35" s="80">
        <f t="shared" si="9"/>
        <v>2597.3000000000002</v>
      </c>
      <c r="X35" s="68">
        <f t="shared" si="10"/>
        <v>16267.3</v>
      </c>
      <c r="Y35" s="81">
        <v>14100</v>
      </c>
      <c r="Z35" s="82">
        <f t="shared" si="11"/>
        <v>2679</v>
      </c>
      <c r="AA35" s="69">
        <f t="shared" si="16"/>
        <v>16779</v>
      </c>
      <c r="AB35" s="83">
        <v>12133</v>
      </c>
      <c r="AC35" s="84">
        <f t="shared" si="12"/>
        <v>2305.27</v>
      </c>
      <c r="AD35" s="70">
        <f t="shared" si="17"/>
        <v>14438.27</v>
      </c>
      <c r="AE35" s="86">
        <f t="shared" si="18"/>
        <v>7</v>
      </c>
      <c r="AF35" s="85">
        <f t="shared" si="19"/>
        <v>15899</v>
      </c>
      <c r="AG35" s="4">
        <f t="shared" si="20"/>
        <v>781.93968463047065</v>
      </c>
      <c r="AH35" s="5">
        <f t="shared" si="21"/>
        <v>4.9181689705671466E-2</v>
      </c>
      <c r="AI35" s="87" t="str">
        <f t="shared" si="22"/>
        <v>SI</v>
      </c>
      <c r="AK35" s="95"/>
    </row>
    <row r="36" spans="1:37" ht="63.75" x14ac:dyDescent="0.45">
      <c r="A36" s="6">
        <f t="shared" si="14"/>
        <v>33</v>
      </c>
      <c r="B36" s="6" t="s">
        <v>55</v>
      </c>
      <c r="C36" s="6" t="s">
        <v>35</v>
      </c>
      <c r="D36" s="6" t="s">
        <v>101</v>
      </c>
      <c r="E36" s="9">
        <v>21102300</v>
      </c>
      <c r="F36" s="102" t="s">
        <v>102</v>
      </c>
      <c r="G36" s="17" t="s">
        <v>38</v>
      </c>
      <c r="H36" s="93">
        <f t="shared" si="0"/>
        <v>0.19</v>
      </c>
      <c r="I36" s="29">
        <f t="shared" si="15"/>
        <v>379999</v>
      </c>
      <c r="J36" s="71">
        <v>287835</v>
      </c>
      <c r="K36" s="72">
        <f t="shared" si="1"/>
        <v>54688.65</v>
      </c>
      <c r="L36" s="49">
        <f t="shared" si="2"/>
        <v>342523.65</v>
      </c>
      <c r="M36" s="73">
        <v>295256</v>
      </c>
      <c r="N36" s="74">
        <f t="shared" si="3"/>
        <v>56098.64</v>
      </c>
      <c r="O36" s="53">
        <f t="shared" si="4"/>
        <v>351354.64</v>
      </c>
      <c r="P36" s="75">
        <v>322964</v>
      </c>
      <c r="Q36" s="76">
        <f t="shared" si="5"/>
        <v>61363.16</v>
      </c>
      <c r="R36" s="57">
        <f t="shared" si="6"/>
        <v>384327.16000000003</v>
      </c>
      <c r="S36" s="77">
        <v>303838</v>
      </c>
      <c r="T36" s="78">
        <f t="shared" si="7"/>
        <v>57729.22</v>
      </c>
      <c r="U36" s="67">
        <f t="shared" si="8"/>
        <v>361567.22</v>
      </c>
      <c r="V36" s="79">
        <v>311731</v>
      </c>
      <c r="W36" s="80">
        <f t="shared" si="9"/>
        <v>59228.89</v>
      </c>
      <c r="X36" s="68">
        <f t="shared" si="10"/>
        <v>370959.89</v>
      </c>
      <c r="Y36" s="81">
        <v>288992</v>
      </c>
      <c r="Z36" s="82">
        <f t="shared" si="11"/>
        <v>54908.480000000003</v>
      </c>
      <c r="AA36" s="69">
        <f t="shared" si="16"/>
        <v>343900.48</v>
      </c>
      <c r="AB36" s="83">
        <v>424674</v>
      </c>
      <c r="AC36" s="84">
        <f t="shared" si="12"/>
        <v>80688.06</v>
      </c>
      <c r="AD36" s="70">
        <f t="shared" si="17"/>
        <v>505362.06</v>
      </c>
      <c r="AE36" s="86">
        <f t="shared" si="18"/>
        <v>7</v>
      </c>
      <c r="AF36" s="85">
        <f t="shared" si="19"/>
        <v>379999</v>
      </c>
      <c r="AG36" s="4">
        <f t="shared" si="20"/>
        <v>53028.388849884635</v>
      </c>
      <c r="AH36" s="5">
        <f t="shared" si="21"/>
        <v>0.1395487589437989</v>
      </c>
      <c r="AI36" s="87" t="str">
        <f t="shared" si="22"/>
        <v>SI</v>
      </c>
      <c r="AK36" s="95"/>
    </row>
    <row r="37" spans="1:37" ht="38.25" x14ac:dyDescent="0.45">
      <c r="A37" s="6">
        <f t="shared" si="14"/>
        <v>34</v>
      </c>
      <c r="B37" s="6" t="s">
        <v>55</v>
      </c>
      <c r="C37" s="6" t="s">
        <v>35</v>
      </c>
      <c r="D37" s="6" t="s">
        <v>103</v>
      </c>
      <c r="E37" s="9">
        <v>44121615</v>
      </c>
      <c r="F37" s="32" t="s">
        <v>104</v>
      </c>
      <c r="G37" s="17" t="s">
        <v>38</v>
      </c>
      <c r="H37" s="93">
        <f t="shared" si="0"/>
        <v>0.19</v>
      </c>
      <c r="I37" s="29">
        <f t="shared" si="15"/>
        <v>217899</v>
      </c>
      <c r="J37" s="71">
        <v>197820</v>
      </c>
      <c r="K37" s="72">
        <f t="shared" si="1"/>
        <v>37585.800000000003</v>
      </c>
      <c r="L37" s="49">
        <f t="shared" si="2"/>
        <v>235405.8</v>
      </c>
      <c r="M37" s="73">
        <v>181835</v>
      </c>
      <c r="N37" s="74">
        <f t="shared" si="3"/>
        <v>34548.65</v>
      </c>
      <c r="O37" s="53">
        <f t="shared" si="4"/>
        <v>216383.65</v>
      </c>
      <c r="P37" s="75">
        <v>181883</v>
      </c>
      <c r="Q37" s="76">
        <f t="shared" si="5"/>
        <v>34557.769999999997</v>
      </c>
      <c r="R37" s="57">
        <f t="shared" si="6"/>
        <v>216440.77</v>
      </c>
      <c r="S37" s="77">
        <v>200115</v>
      </c>
      <c r="T37" s="78">
        <f t="shared" si="7"/>
        <v>38021.85</v>
      </c>
      <c r="U37" s="67">
        <f t="shared" si="8"/>
        <v>238136.85</v>
      </c>
      <c r="V37" s="79">
        <v>172296</v>
      </c>
      <c r="W37" s="80">
        <f t="shared" si="9"/>
        <v>32736.240000000002</v>
      </c>
      <c r="X37" s="68">
        <f t="shared" si="10"/>
        <v>205032.24</v>
      </c>
      <c r="Y37" s="81">
        <v>168889</v>
      </c>
      <c r="Z37" s="82">
        <f t="shared" si="11"/>
        <v>32088.91</v>
      </c>
      <c r="AA37" s="69">
        <f t="shared" si="16"/>
        <v>200977.91</v>
      </c>
      <c r="AB37" s="83">
        <v>178923</v>
      </c>
      <c r="AC37" s="84">
        <f t="shared" si="12"/>
        <v>33995.370000000003</v>
      </c>
      <c r="AD37" s="70">
        <f t="shared" si="17"/>
        <v>212918.37</v>
      </c>
      <c r="AE37" s="86">
        <f t="shared" si="18"/>
        <v>7</v>
      </c>
      <c r="AF37" s="85">
        <f t="shared" si="19"/>
        <v>217899</v>
      </c>
      <c r="AG37" s="4">
        <f t="shared" si="20"/>
        <v>13077.59705506329</v>
      </c>
      <c r="AH37" s="5">
        <f t="shared" si="21"/>
        <v>6.0016783257671166E-2</v>
      </c>
      <c r="AI37" s="87" t="str">
        <f t="shared" si="22"/>
        <v>SI</v>
      </c>
      <c r="AK37" s="95"/>
    </row>
    <row r="38" spans="1:37" ht="25.5" x14ac:dyDescent="0.45">
      <c r="A38" s="6">
        <f t="shared" si="14"/>
        <v>35</v>
      </c>
      <c r="B38" s="6" t="s">
        <v>55</v>
      </c>
      <c r="C38" s="6" t="s">
        <v>35</v>
      </c>
      <c r="D38" s="6" t="s">
        <v>105</v>
      </c>
      <c r="E38" s="9">
        <v>46181504</v>
      </c>
      <c r="F38" s="102" t="s">
        <v>106</v>
      </c>
      <c r="G38" s="17" t="s">
        <v>38</v>
      </c>
      <c r="H38" s="93">
        <f t="shared" si="0"/>
        <v>0.19</v>
      </c>
      <c r="I38" s="29">
        <f t="shared" si="15"/>
        <v>15900</v>
      </c>
      <c r="J38" s="71">
        <v>13783</v>
      </c>
      <c r="K38" s="72">
        <f t="shared" si="1"/>
        <v>2618.77</v>
      </c>
      <c r="L38" s="49">
        <f t="shared" si="2"/>
        <v>16401.77</v>
      </c>
      <c r="M38" s="73">
        <v>12151</v>
      </c>
      <c r="N38" s="74">
        <f t="shared" si="3"/>
        <v>2308.69</v>
      </c>
      <c r="O38" s="53">
        <f t="shared" si="4"/>
        <v>14459.69</v>
      </c>
      <c r="P38" s="75">
        <v>12426</v>
      </c>
      <c r="Q38" s="76">
        <f t="shared" si="5"/>
        <v>2360.94</v>
      </c>
      <c r="R38" s="57">
        <f t="shared" si="6"/>
        <v>14786.94</v>
      </c>
      <c r="S38" s="77">
        <v>12843</v>
      </c>
      <c r="T38" s="78">
        <f t="shared" si="7"/>
        <v>2440.17</v>
      </c>
      <c r="U38" s="67">
        <f t="shared" si="8"/>
        <v>15283.17</v>
      </c>
      <c r="V38" s="79">
        <v>13742</v>
      </c>
      <c r="W38" s="80">
        <f t="shared" si="9"/>
        <v>2610.98</v>
      </c>
      <c r="X38" s="68">
        <f t="shared" si="10"/>
        <v>16352.98</v>
      </c>
      <c r="Y38" s="81">
        <v>12656</v>
      </c>
      <c r="Z38" s="82">
        <f t="shared" si="11"/>
        <v>2404.64</v>
      </c>
      <c r="AA38" s="69">
        <f t="shared" si="16"/>
        <v>15060.64</v>
      </c>
      <c r="AB38" s="83">
        <v>15926</v>
      </c>
      <c r="AC38" s="84">
        <f t="shared" si="12"/>
        <v>3025.94</v>
      </c>
      <c r="AD38" s="70">
        <f t="shared" si="17"/>
        <v>18951.939999999999</v>
      </c>
      <c r="AE38" s="86">
        <f t="shared" si="18"/>
        <v>7</v>
      </c>
      <c r="AF38" s="85">
        <f t="shared" si="19"/>
        <v>15900</v>
      </c>
      <c r="AG38" s="4">
        <f t="shared" si="20"/>
        <v>1422.7589153472204</v>
      </c>
      <c r="AH38" s="5">
        <f t="shared" si="21"/>
        <v>8.9481692789133357E-2</v>
      </c>
      <c r="AI38" s="87" t="str">
        <f t="shared" si="22"/>
        <v>SI</v>
      </c>
      <c r="AK38" s="95"/>
    </row>
    <row r="39" spans="1:37" ht="25.5" x14ac:dyDescent="0.45">
      <c r="A39" s="6">
        <f t="shared" si="14"/>
        <v>36</v>
      </c>
      <c r="B39" s="6" t="s">
        <v>55</v>
      </c>
      <c r="C39" s="6" t="s">
        <v>35</v>
      </c>
      <c r="D39" s="6" t="s">
        <v>107</v>
      </c>
      <c r="E39" s="9">
        <v>21102300</v>
      </c>
      <c r="F39" s="32" t="s">
        <v>108</v>
      </c>
      <c r="G39" s="17" t="s">
        <v>109</v>
      </c>
      <c r="H39" s="93">
        <f t="shared" si="0"/>
        <v>0.19</v>
      </c>
      <c r="I39" s="29">
        <f t="shared" si="15"/>
        <v>2449</v>
      </c>
      <c r="J39" s="71">
        <v>1963</v>
      </c>
      <c r="K39" s="72">
        <f t="shared" si="1"/>
        <v>372.97</v>
      </c>
      <c r="L39" s="49">
        <f t="shared" si="2"/>
        <v>2335.9700000000003</v>
      </c>
      <c r="M39" s="73">
        <v>2106</v>
      </c>
      <c r="N39" s="74">
        <f t="shared" si="3"/>
        <v>400.14</v>
      </c>
      <c r="O39" s="53">
        <f t="shared" si="4"/>
        <v>2506.14</v>
      </c>
      <c r="P39" s="75">
        <v>2178</v>
      </c>
      <c r="Q39" s="76">
        <f t="shared" si="5"/>
        <v>413.82</v>
      </c>
      <c r="R39" s="57">
        <f t="shared" si="6"/>
        <v>2591.8200000000002</v>
      </c>
      <c r="S39" s="77">
        <v>1984</v>
      </c>
      <c r="T39" s="78">
        <f t="shared" si="7"/>
        <v>376.96</v>
      </c>
      <c r="U39" s="67">
        <f t="shared" si="8"/>
        <v>2360.96</v>
      </c>
      <c r="V39" s="79">
        <v>2115</v>
      </c>
      <c r="W39" s="80">
        <f t="shared" si="9"/>
        <v>401.85</v>
      </c>
      <c r="X39" s="68">
        <f t="shared" si="10"/>
        <v>2516.85</v>
      </c>
      <c r="Y39" s="81">
        <v>2184</v>
      </c>
      <c r="Z39" s="82">
        <f t="shared" si="11"/>
        <v>414.96</v>
      </c>
      <c r="AA39" s="69">
        <f t="shared" si="16"/>
        <v>2598.96</v>
      </c>
      <c r="AB39" s="83">
        <v>1878</v>
      </c>
      <c r="AC39" s="84">
        <f t="shared" si="12"/>
        <v>356.82</v>
      </c>
      <c r="AD39" s="70">
        <f t="shared" si="17"/>
        <v>2234.8200000000002</v>
      </c>
      <c r="AE39" s="86">
        <f t="shared" si="18"/>
        <v>7</v>
      </c>
      <c r="AF39" s="85">
        <f t="shared" si="19"/>
        <v>2449</v>
      </c>
      <c r="AG39" s="4">
        <f t="shared" si="20"/>
        <v>129.36832456208123</v>
      </c>
      <c r="AH39" s="5">
        <f t="shared" si="21"/>
        <v>5.2824958988191596E-2</v>
      </c>
      <c r="AI39" s="87" t="str">
        <f t="shared" si="22"/>
        <v>SI</v>
      </c>
      <c r="AK39" s="95"/>
    </row>
    <row r="40" spans="1:37" ht="14.25" x14ac:dyDescent="0.45">
      <c r="A40" s="6">
        <f t="shared" si="14"/>
        <v>37</v>
      </c>
      <c r="B40" s="6" t="s">
        <v>55</v>
      </c>
      <c r="C40" s="6" t="s">
        <v>35</v>
      </c>
      <c r="D40" s="6" t="s">
        <v>110</v>
      </c>
      <c r="E40" s="9">
        <v>10171506</v>
      </c>
      <c r="F40" s="102" t="s">
        <v>111</v>
      </c>
      <c r="G40" s="17" t="s">
        <v>95</v>
      </c>
      <c r="H40" s="93">
        <f t="shared" si="0"/>
        <v>0</v>
      </c>
      <c r="I40" s="29">
        <f t="shared" si="15"/>
        <v>45000</v>
      </c>
      <c r="J40" s="71">
        <v>42092</v>
      </c>
      <c r="K40" s="72">
        <f t="shared" si="1"/>
        <v>0</v>
      </c>
      <c r="L40" s="49">
        <f t="shared" si="2"/>
        <v>42092</v>
      </c>
      <c r="M40" s="73">
        <v>44104</v>
      </c>
      <c r="N40" s="74">
        <f t="shared" si="3"/>
        <v>0</v>
      </c>
      <c r="O40" s="53">
        <f t="shared" si="4"/>
        <v>44104</v>
      </c>
      <c r="P40" s="75">
        <v>48365</v>
      </c>
      <c r="Q40" s="76">
        <f t="shared" si="5"/>
        <v>0</v>
      </c>
      <c r="R40" s="57">
        <f t="shared" si="6"/>
        <v>48365</v>
      </c>
      <c r="S40" s="77">
        <v>43918</v>
      </c>
      <c r="T40" s="78">
        <f t="shared" si="7"/>
        <v>0</v>
      </c>
      <c r="U40" s="67">
        <f t="shared" si="8"/>
        <v>43918</v>
      </c>
      <c r="V40" s="79">
        <v>49115</v>
      </c>
      <c r="W40" s="80">
        <f t="shared" si="9"/>
        <v>0</v>
      </c>
      <c r="X40" s="68">
        <f t="shared" si="10"/>
        <v>49115</v>
      </c>
      <c r="Y40" s="81">
        <v>47361</v>
      </c>
      <c r="Z40" s="82">
        <f t="shared" si="11"/>
        <v>0</v>
      </c>
      <c r="AA40" s="69">
        <f t="shared" si="16"/>
        <v>47361</v>
      </c>
      <c r="AB40" s="83">
        <v>40045</v>
      </c>
      <c r="AC40" s="84">
        <f t="shared" si="12"/>
        <v>0</v>
      </c>
      <c r="AD40" s="70">
        <f t="shared" si="17"/>
        <v>40045</v>
      </c>
      <c r="AE40" s="86">
        <f t="shared" si="18"/>
        <v>7</v>
      </c>
      <c r="AF40" s="85">
        <f t="shared" si="19"/>
        <v>45000</v>
      </c>
      <c r="AG40" s="4">
        <f t="shared" si="20"/>
        <v>3135.3468707624679</v>
      </c>
      <c r="AH40" s="5">
        <f t="shared" si="21"/>
        <v>6.9674374905832615E-2</v>
      </c>
      <c r="AI40" s="87" t="str">
        <f t="shared" si="22"/>
        <v>SI</v>
      </c>
      <c r="AK40" s="95"/>
    </row>
    <row r="41" spans="1:37" ht="76.5" x14ac:dyDescent="0.45">
      <c r="A41" s="6">
        <f t="shared" si="14"/>
        <v>38</v>
      </c>
      <c r="B41" s="6" t="s">
        <v>55</v>
      </c>
      <c r="C41" s="6" t="s">
        <v>35</v>
      </c>
      <c r="D41" s="6" t="s">
        <v>112</v>
      </c>
      <c r="E41" s="9">
        <v>27112000</v>
      </c>
      <c r="F41" s="32" t="s">
        <v>113</v>
      </c>
      <c r="G41" s="17" t="s">
        <v>38</v>
      </c>
      <c r="H41" s="93">
        <f t="shared" si="0"/>
        <v>0.19</v>
      </c>
      <c r="I41" s="29">
        <f t="shared" si="15"/>
        <v>18899</v>
      </c>
      <c r="J41" s="71">
        <v>16749</v>
      </c>
      <c r="K41" s="72">
        <f t="shared" si="1"/>
        <v>3182.31</v>
      </c>
      <c r="L41" s="49">
        <f t="shared" si="2"/>
        <v>19931.310000000001</v>
      </c>
      <c r="M41" s="73">
        <v>15412</v>
      </c>
      <c r="N41" s="74">
        <f t="shared" si="3"/>
        <v>2928.28</v>
      </c>
      <c r="O41" s="53">
        <f t="shared" si="4"/>
        <v>18340.28</v>
      </c>
      <c r="P41" s="75">
        <v>16703</v>
      </c>
      <c r="Q41" s="76">
        <f t="shared" si="5"/>
        <v>3173.57</v>
      </c>
      <c r="R41" s="57">
        <f t="shared" si="6"/>
        <v>19876.57</v>
      </c>
      <c r="S41" s="77">
        <v>17015</v>
      </c>
      <c r="T41" s="78">
        <f t="shared" si="7"/>
        <v>3232.85</v>
      </c>
      <c r="U41" s="67">
        <f t="shared" si="8"/>
        <v>20247.849999999999</v>
      </c>
      <c r="V41" s="79">
        <v>16563</v>
      </c>
      <c r="W41" s="80">
        <f t="shared" si="9"/>
        <v>3146.9700000000003</v>
      </c>
      <c r="X41" s="68">
        <f t="shared" si="10"/>
        <v>19709.97</v>
      </c>
      <c r="Y41" s="81">
        <v>16611</v>
      </c>
      <c r="Z41" s="82">
        <f t="shared" si="11"/>
        <v>3156.09</v>
      </c>
      <c r="AA41" s="69">
        <f t="shared" si="16"/>
        <v>19767.09</v>
      </c>
      <c r="AB41" s="83">
        <v>12119</v>
      </c>
      <c r="AC41" s="84">
        <f t="shared" si="12"/>
        <v>2302.61</v>
      </c>
      <c r="AD41" s="70">
        <f t="shared" si="17"/>
        <v>14421.61</v>
      </c>
      <c r="AE41" s="86">
        <f t="shared" si="18"/>
        <v>7</v>
      </c>
      <c r="AF41" s="85">
        <f t="shared" si="19"/>
        <v>18899</v>
      </c>
      <c r="AG41" s="4">
        <f t="shared" si="20"/>
        <v>1912.7819978764037</v>
      </c>
      <c r="AH41" s="5">
        <f t="shared" si="21"/>
        <v>0.10121075177926894</v>
      </c>
      <c r="AI41" s="87" t="str">
        <f t="shared" si="22"/>
        <v>SI</v>
      </c>
      <c r="AK41" s="95"/>
    </row>
    <row r="42" spans="1:37" ht="14.25" x14ac:dyDescent="0.45">
      <c r="A42" s="6">
        <f t="shared" si="14"/>
        <v>39</v>
      </c>
      <c r="B42" s="6" t="s">
        <v>55</v>
      </c>
      <c r="C42" s="6" t="s">
        <v>35</v>
      </c>
      <c r="D42" s="6" t="s">
        <v>114</v>
      </c>
      <c r="E42" s="9">
        <v>30103605</v>
      </c>
      <c r="F42" s="102" t="s">
        <v>115</v>
      </c>
      <c r="G42" s="17" t="s">
        <v>38</v>
      </c>
      <c r="H42" s="93">
        <f t="shared" si="0"/>
        <v>0.19</v>
      </c>
      <c r="I42" s="29">
        <f t="shared" si="15"/>
        <v>49999</v>
      </c>
      <c r="J42" s="71">
        <v>41252</v>
      </c>
      <c r="K42" s="72">
        <f t="shared" si="1"/>
        <v>7837.88</v>
      </c>
      <c r="L42" s="49">
        <f t="shared" si="2"/>
        <v>49089.88</v>
      </c>
      <c r="M42" s="73">
        <v>41048</v>
      </c>
      <c r="N42" s="74">
        <f t="shared" si="3"/>
        <v>7799.12</v>
      </c>
      <c r="O42" s="53">
        <f t="shared" si="4"/>
        <v>48847.12</v>
      </c>
      <c r="P42" s="75">
        <v>41831</v>
      </c>
      <c r="Q42" s="76">
        <f t="shared" si="5"/>
        <v>7947.89</v>
      </c>
      <c r="R42" s="57">
        <f t="shared" si="6"/>
        <v>49778.89</v>
      </c>
      <c r="S42" s="77">
        <v>39033</v>
      </c>
      <c r="T42" s="78">
        <f t="shared" si="7"/>
        <v>7416.27</v>
      </c>
      <c r="U42" s="67">
        <f t="shared" si="8"/>
        <v>46449.270000000004</v>
      </c>
      <c r="V42" s="79">
        <v>38412</v>
      </c>
      <c r="W42" s="80">
        <f t="shared" si="9"/>
        <v>7298.28</v>
      </c>
      <c r="X42" s="68">
        <f t="shared" si="10"/>
        <v>45710.28</v>
      </c>
      <c r="Y42" s="81">
        <v>42137</v>
      </c>
      <c r="Z42" s="82">
        <f t="shared" si="11"/>
        <v>8006.03</v>
      </c>
      <c r="AA42" s="69">
        <f t="shared" si="16"/>
        <v>50143.03</v>
      </c>
      <c r="AB42" s="83">
        <v>50400</v>
      </c>
      <c r="AC42" s="84">
        <f t="shared" si="12"/>
        <v>9576</v>
      </c>
      <c r="AD42" s="70">
        <f t="shared" si="17"/>
        <v>59976</v>
      </c>
      <c r="AE42" s="86">
        <f t="shared" si="18"/>
        <v>7</v>
      </c>
      <c r="AF42" s="85">
        <f t="shared" si="19"/>
        <v>49999</v>
      </c>
      <c r="AG42" s="4">
        <f t="shared" si="20"/>
        <v>4354.9110334425886</v>
      </c>
      <c r="AH42" s="5">
        <f t="shared" si="21"/>
        <v>8.709996266810513E-2</v>
      </c>
      <c r="AI42" s="87" t="str">
        <f t="shared" si="22"/>
        <v>SI</v>
      </c>
      <c r="AK42" s="95"/>
    </row>
    <row r="43" spans="1:37" ht="38.25" x14ac:dyDescent="0.45">
      <c r="A43" s="6">
        <f t="shared" si="14"/>
        <v>40</v>
      </c>
      <c r="B43" s="6" t="s">
        <v>55</v>
      </c>
      <c r="C43" s="6" t="s">
        <v>35</v>
      </c>
      <c r="D43" s="6" t="s">
        <v>116</v>
      </c>
      <c r="E43" s="9">
        <v>24101608</v>
      </c>
      <c r="F43" s="32" t="s">
        <v>117</v>
      </c>
      <c r="G43" s="17" t="s">
        <v>38</v>
      </c>
      <c r="H43" s="93">
        <f t="shared" si="0"/>
        <v>0.19</v>
      </c>
      <c r="I43" s="29">
        <f t="shared" si="15"/>
        <v>179999</v>
      </c>
      <c r="J43" s="71">
        <v>165194</v>
      </c>
      <c r="K43" s="72">
        <f t="shared" si="1"/>
        <v>31386.86</v>
      </c>
      <c r="L43" s="49">
        <f t="shared" si="2"/>
        <v>196580.86</v>
      </c>
      <c r="M43" s="73">
        <v>160655</v>
      </c>
      <c r="N43" s="74">
        <f t="shared" si="3"/>
        <v>30524.45</v>
      </c>
      <c r="O43" s="53">
        <f t="shared" si="4"/>
        <v>191179.45</v>
      </c>
      <c r="P43" s="75">
        <v>159500</v>
      </c>
      <c r="Q43" s="76">
        <f t="shared" si="5"/>
        <v>30305</v>
      </c>
      <c r="R43" s="57">
        <f t="shared" si="6"/>
        <v>189805</v>
      </c>
      <c r="S43" s="77">
        <v>147257</v>
      </c>
      <c r="T43" s="78">
        <f t="shared" si="7"/>
        <v>27978.83</v>
      </c>
      <c r="U43" s="67">
        <f t="shared" si="8"/>
        <v>175235.83000000002</v>
      </c>
      <c r="V43" s="79">
        <v>157200</v>
      </c>
      <c r="W43" s="80">
        <f t="shared" si="9"/>
        <v>29868</v>
      </c>
      <c r="X43" s="68">
        <f t="shared" si="10"/>
        <v>187068</v>
      </c>
      <c r="Y43" s="81">
        <v>149591</v>
      </c>
      <c r="Z43" s="82">
        <f t="shared" si="11"/>
        <v>28422.29</v>
      </c>
      <c r="AA43" s="69">
        <f t="shared" si="16"/>
        <v>178013.29</v>
      </c>
      <c r="AB43" s="83">
        <v>119422</v>
      </c>
      <c r="AC43" s="84">
        <f t="shared" si="12"/>
        <v>22690.18</v>
      </c>
      <c r="AD43" s="70">
        <f t="shared" si="17"/>
        <v>142112.18</v>
      </c>
      <c r="AE43" s="86">
        <f t="shared" si="18"/>
        <v>7</v>
      </c>
      <c r="AF43" s="85">
        <f t="shared" si="19"/>
        <v>179999</v>
      </c>
      <c r="AG43" s="4">
        <f t="shared" si="20"/>
        <v>16937.409577016198</v>
      </c>
      <c r="AH43" s="5">
        <f t="shared" si="21"/>
        <v>9.4097242634771303E-2</v>
      </c>
      <c r="AI43" s="87" t="str">
        <f t="shared" si="22"/>
        <v>SI</v>
      </c>
      <c r="AK43" s="95"/>
    </row>
    <row r="44" spans="1:37" ht="25.5" x14ac:dyDescent="0.45">
      <c r="A44" s="6">
        <f t="shared" si="14"/>
        <v>41</v>
      </c>
      <c r="B44" s="6" t="s">
        <v>55</v>
      </c>
      <c r="C44" s="6" t="s">
        <v>35</v>
      </c>
      <c r="D44" s="6" t="s">
        <v>118</v>
      </c>
      <c r="E44" s="9">
        <v>11162108</v>
      </c>
      <c r="F44" s="102" t="s">
        <v>119</v>
      </c>
      <c r="G44" s="17" t="s">
        <v>38</v>
      </c>
      <c r="H44" s="93">
        <f t="shared" si="0"/>
        <v>0.19</v>
      </c>
      <c r="I44" s="29">
        <f t="shared" si="15"/>
        <v>118000</v>
      </c>
      <c r="J44" s="71">
        <v>92219</v>
      </c>
      <c r="K44" s="72">
        <f t="shared" si="1"/>
        <v>17521.61</v>
      </c>
      <c r="L44" s="49">
        <f t="shared" si="2"/>
        <v>109740.61</v>
      </c>
      <c r="M44" s="73">
        <v>103780</v>
      </c>
      <c r="N44" s="74">
        <f t="shared" si="3"/>
        <v>19718.2</v>
      </c>
      <c r="O44" s="53">
        <f t="shared" si="4"/>
        <v>123498.2</v>
      </c>
      <c r="P44" s="75">
        <v>103866</v>
      </c>
      <c r="Q44" s="76">
        <f t="shared" si="5"/>
        <v>19734.54</v>
      </c>
      <c r="R44" s="57">
        <f t="shared" si="6"/>
        <v>123600.54000000001</v>
      </c>
      <c r="S44" s="77">
        <v>89682</v>
      </c>
      <c r="T44" s="78">
        <f t="shared" si="7"/>
        <v>17039.580000000002</v>
      </c>
      <c r="U44" s="67">
        <f t="shared" si="8"/>
        <v>106721.58</v>
      </c>
      <c r="V44" s="79">
        <v>102763</v>
      </c>
      <c r="W44" s="80">
        <f t="shared" si="9"/>
        <v>19524.97</v>
      </c>
      <c r="X44" s="68">
        <f t="shared" si="10"/>
        <v>122287.97</v>
      </c>
      <c r="Y44" s="81">
        <v>92836</v>
      </c>
      <c r="Z44" s="82">
        <f t="shared" si="11"/>
        <v>17638.84</v>
      </c>
      <c r="AA44" s="69">
        <f t="shared" si="16"/>
        <v>110474.84</v>
      </c>
      <c r="AB44" s="83">
        <v>108969</v>
      </c>
      <c r="AC44" s="84">
        <f t="shared" si="12"/>
        <v>20704.11</v>
      </c>
      <c r="AD44" s="70">
        <f t="shared" si="17"/>
        <v>129673.11</v>
      </c>
      <c r="AE44" s="86">
        <f t="shared" si="18"/>
        <v>7</v>
      </c>
      <c r="AF44" s="85">
        <f t="shared" si="19"/>
        <v>118000</v>
      </c>
      <c r="AG44" s="4">
        <f t="shared" si="20"/>
        <v>8179.1786856383078</v>
      </c>
      <c r="AH44" s="5">
        <f t="shared" si="21"/>
        <v>6.9315073607104302E-2</v>
      </c>
      <c r="AI44" s="87" t="str">
        <f t="shared" si="22"/>
        <v>SI</v>
      </c>
      <c r="AK44" s="95"/>
    </row>
    <row r="45" spans="1:37" ht="63.75" x14ac:dyDescent="0.45">
      <c r="A45" s="6">
        <f t="shared" si="14"/>
        <v>42</v>
      </c>
      <c r="B45" s="6" t="s">
        <v>55</v>
      </c>
      <c r="C45" s="6" t="s">
        <v>35</v>
      </c>
      <c r="D45" s="6" t="s">
        <v>120</v>
      </c>
      <c r="E45" s="9">
        <v>70151800</v>
      </c>
      <c r="F45" s="13" t="s">
        <v>121</v>
      </c>
      <c r="G45" s="17" t="s">
        <v>38</v>
      </c>
      <c r="H45" s="93">
        <f t="shared" si="0"/>
        <v>0.19</v>
      </c>
      <c r="I45" s="29">
        <f t="shared" si="15"/>
        <v>67202666</v>
      </c>
      <c r="J45" s="71">
        <v>61949238</v>
      </c>
      <c r="K45" s="72">
        <f t="shared" si="1"/>
        <v>11770355.220000001</v>
      </c>
      <c r="L45" s="49">
        <f t="shared" si="2"/>
        <v>73719593.219999999</v>
      </c>
      <c r="M45" s="73">
        <v>61839784</v>
      </c>
      <c r="N45" s="74">
        <f t="shared" si="3"/>
        <v>11749558.960000001</v>
      </c>
      <c r="O45" s="53">
        <f t="shared" si="4"/>
        <v>73589342.960000008</v>
      </c>
      <c r="P45" s="75">
        <v>61255069</v>
      </c>
      <c r="Q45" s="76">
        <f t="shared" si="5"/>
        <v>11638463.109999999</v>
      </c>
      <c r="R45" s="57">
        <f t="shared" si="6"/>
        <v>72893532.109999999</v>
      </c>
      <c r="S45" s="77">
        <v>52929088</v>
      </c>
      <c r="T45" s="78">
        <f t="shared" si="7"/>
        <v>10056526.720000001</v>
      </c>
      <c r="U45" s="67">
        <f t="shared" si="8"/>
        <v>62985614.719999999</v>
      </c>
      <c r="V45" s="79">
        <v>56823568</v>
      </c>
      <c r="W45" s="80">
        <f t="shared" si="9"/>
        <v>10796477.92</v>
      </c>
      <c r="X45" s="68">
        <f t="shared" si="10"/>
        <v>67620045.920000002</v>
      </c>
      <c r="Y45" s="81">
        <v>60015607</v>
      </c>
      <c r="Z45" s="82">
        <f t="shared" si="11"/>
        <v>11402965.33</v>
      </c>
      <c r="AA45" s="69">
        <f t="shared" si="16"/>
        <v>71418572.329999998</v>
      </c>
      <c r="AB45" s="83">
        <v>40497448</v>
      </c>
      <c r="AC45" s="84">
        <f t="shared" si="12"/>
        <v>7694515.1200000001</v>
      </c>
      <c r="AD45" s="70">
        <f t="shared" si="17"/>
        <v>48191963.119999997</v>
      </c>
      <c r="AE45" s="86">
        <f t="shared" si="18"/>
        <v>7</v>
      </c>
      <c r="AF45" s="85">
        <f t="shared" si="19"/>
        <v>67202666</v>
      </c>
      <c r="AG45" s="4">
        <f t="shared" si="20"/>
        <v>8558908.1224088818</v>
      </c>
      <c r="AH45" s="5">
        <f t="shared" si="21"/>
        <v>0.12735965151157666</v>
      </c>
      <c r="AI45" s="87" t="str">
        <f t="shared" si="22"/>
        <v>SI</v>
      </c>
      <c r="AK45" s="95"/>
    </row>
    <row r="46" spans="1:37" ht="38.25" x14ac:dyDescent="0.45">
      <c r="A46" s="6">
        <f t="shared" si="14"/>
        <v>43</v>
      </c>
      <c r="B46" s="6" t="s">
        <v>55</v>
      </c>
      <c r="C46" s="6" t="s">
        <v>35</v>
      </c>
      <c r="D46" s="6" t="s">
        <v>122</v>
      </c>
      <c r="E46" s="9">
        <v>56101606</v>
      </c>
      <c r="F46" s="102" t="s">
        <v>123</v>
      </c>
      <c r="G46" s="17" t="s">
        <v>38</v>
      </c>
      <c r="H46" s="93">
        <f t="shared" si="0"/>
        <v>0.19</v>
      </c>
      <c r="I46" s="29">
        <f t="shared" si="15"/>
        <v>224999</v>
      </c>
      <c r="J46" s="71">
        <v>189273</v>
      </c>
      <c r="K46" s="72">
        <f t="shared" si="1"/>
        <v>35961.870000000003</v>
      </c>
      <c r="L46" s="49">
        <f t="shared" si="2"/>
        <v>225234.87</v>
      </c>
      <c r="M46" s="73">
        <v>180470</v>
      </c>
      <c r="N46" s="74">
        <f t="shared" si="3"/>
        <v>34289.300000000003</v>
      </c>
      <c r="O46" s="53">
        <f t="shared" si="4"/>
        <v>214759.3</v>
      </c>
      <c r="P46" s="75">
        <v>197369</v>
      </c>
      <c r="Q46" s="76">
        <f t="shared" si="5"/>
        <v>37500.11</v>
      </c>
      <c r="R46" s="57">
        <f t="shared" si="6"/>
        <v>234869.11</v>
      </c>
      <c r="S46" s="77">
        <v>205253</v>
      </c>
      <c r="T46" s="78">
        <f t="shared" si="7"/>
        <v>38998.07</v>
      </c>
      <c r="U46" s="67">
        <f t="shared" si="8"/>
        <v>244251.07</v>
      </c>
      <c r="V46" s="79">
        <v>194066</v>
      </c>
      <c r="W46" s="80">
        <f t="shared" si="9"/>
        <v>36872.54</v>
      </c>
      <c r="X46" s="68">
        <f t="shared" si="10"/>
        <v>230938.54</v>
      </c>
      <c r="Y46" s="81">
        <v>174077</v>
      </c>
      <c r="Z46" s="82">
        <f t="shared" si="11"/>
        <v>33074.629999999997</v>
      </c>
      <c r="AA46" s="69">
        <f t="shared" si="16"/>
        <v>207151.63</v>
      </c>
      <c r="AB46" s="83">
        <v>183017</v>
      </c>
      <c r="AC46" s="84">
        <f t="shared" si="12"/>
        <v>34773.230000000003</v>
      </c>
      <c r="AD46" s="70">
        <f t="shared" si="17"/>
        <v>217790.23</v>
      </c>
      <c r="AE46" s="86">
        <f t="shared" si="18"/>
        <v>7</v>
      </c>
      <c r="AF46" s="85">
        <f t="shared" si="19"/>
        <v>224999</v>
      </c>
      <c r="AG46" s="4">
        <f t="shared" si="20"/>
        <v>11824.559655031557</v>
      </c>
      <c r="AH46" s="5">
        <f t="shared" si="21"/>
        <v>5.2553832039393761E-2</v>
      </c>
      <c r="AI46" s="87" t="str">
        <f t="shared" si="22"/>
        <v>SI</v>
      </c>
      <c r="AK46" s="95"/>
    </row>
    <row r="47" spans="1:37" ht="14.25" x14ac:dyDescent="0.45">
      <c r="A47" s="6">
        <f t="shared" si="14"/>
        <v>44</v>
      </c>
      <c r="B47" s="6" t="s">
        <v>55</v>
      </c>
      <c r="C47" s="6" t="s">
        <v>35</v>
      </c>
      <c r="D47" s="6" t="s">
        <v>124</v>
      </c>
      <c r="E47" s="9">
        <v>56101606</v>
      </c>
      <c r="F47" s="32" t="s">
        <v>125</v>
      </c>
      <c r="G47" s="17" t="s">
        <v>38</v>
      </c>
      <c r="H47" s="93">
        <f t="shared" si="0"/>
        <v>0.19</v>
      </c>
      <c r="I47" s="29">
        <f t="shared" si="15"/>
        <v>39999</v>
      </c>
      <c r="J47" s="71">
        <v>32656</v>
      </c>
      <c r="K47" s="72">
        <f t="shared" si="1"/>
        <v>6204.64</v>
      </c>
      <c r="L47" s="49">
        <f t="shared" si="2"/>
        <v>38860.639999999999</v>
      </c>
      <c r="M47" s="73">
        <v>35400</v>
      </c>
      <c r="N47" s="74">
        <f t="shared" si="3"/>
        <v>6726</v>
      </c>
      <c r="O47" s="53">
        <f t="shared" si="4"/>
        <v>42126</v>
      </c>
      <c r="P47" s="75">
        <v>30467</v>
      </c>
      <c r="Q47" s="76">
        <f t="shared" si="5"/>
        <v>5788.7300000000005</v>
      </c>
      <c r="R47" s="57">
        <f t="shared" si="6"/>
        <v>36255.730000000003</v>
      </c>
      <c r="S47" s="77">
        <v>35226</v>
      </c>
      <c r="T47" s="78">
        <f t="shared" si="7"/>
        <v>6692.9400000000005</v>
      </c>
      <c r="U47" s="67">
        <f t="shared" si="8"/>
        <v>41918.94</v>
      </c>
      <c r="V47" s="79">
        <v>35920</v>
      </c>
      <c r="W47" s="80">
        <f t="shared" si="9"/>
        <v>6824.8</v>
      </c>
      <c r="X47" s="68">
        <f t="shared" si="10"/>
        <v>42744.800000000003</v>
      </c>
      <c r="Y47" s="81">
        <v>33773</v>
      </c>
      <c r="Z47" s="82">
        <f t="shared" si="11"/>
        <v>6416.87</v>
      </c>
      <c r="AA47" s="69">
        <f t="shared" si="16"/>
        <v>40189.870000000003</v>
      </c>
      <c r="AB47" s="83">
        <v>31849</v>
      </c>
      <c r="AC47" s="84">
        <f t="shared" si="12"/>
        <v>6051.31</v>
      </c>
      <c r="AD47" s="70">
        <f t="shared" si="17"/>
        <v>37900.31</v>
      </c>
      <c r="AE47" s="86">
        <f t="shared" si="18"/>
        <v>7</v>
      </c>
      <c r="AF47" s="85">
        <f t="shared" si="19"/>
        <v>39999</v>
      </c>
      <c r="AG47" s="4">
        <f t="shared" si="20"/>
        <v>2251.9381986191365</v>
      </c>
      <c r="AH47" s="5">
        <f t="shared" si="21"/>
        <v>5.6299862462039961E-2</v>
      </c>
      <c r="AI47" s="87" t="str">
        <f t="shared" si="22"/>
        <v>SI</v>
      </c>
      <c r="AK47" s="95"/>
    </row>
    <row r="48" spans="1:37" ht="38.25" x14ac:dyDescent="0.45">
      <c r="A48" s="6">
        <f t="shared" si="14"/>
        <v>45</v>
      </c>
      <c r="B48" s="6" t="s">
        <v>55</v>
      </c>
      <c r="C48" s="6" t="s">
        <v>35</v>
      </c>
      <c r="D48" s="6" t="s">
        <v>126</v>
      </c>
      <c r="E48" s="9">
        <v>56101606</v>
      </c>
      <c r="F48" s="102" t="s">
        <v>127</v>
      </c>
      <c r="G48" s="17" t="s">
        <v>38</v>
      </c>
      <c r="H48" s="93">
        <f t="shared" si="0"/>
        <v>0.19</v>
      </c>
      <c r="I48" s="29">
        <f t="shared" si="15"/>
        <v>24999</v>
      </c>
      <c r="J48" s="71">
        <v>19652</v>
      </c>
      <c r="K48" s="72">
        <f t="shared" si="1"/>
        <v>3733.88</v>
      </c>
      <c r="L48" s="49">
        <f t="shared" si="2"/>
        <v>23385.88</v>
      </c>
      <c r="M48" s="73">
        <v>22495</v>
      </c>
      <c r="N48" s="74">
        <f t="shared" si="3"/>
        <v>4274.05</v>
      </c>
      <c r="O48" s="53">
        <f t="shared" si="4"/>
        <v>26769.05</v>
      </c>
      <c r="P48" s="75">
        <v>20338</v>
      </c>
      <c r="Q48" s="76">
        <f t="shared" si="5"/>
        <v>3864.2200000000003</v>
      </c>
      <c r="R48" s="57">
        <f t="shared" si="6"/>
        <v>24202.22</v>
      </c>
      <c r="S48" s="77">
        <v>20320</v>
      </c>
      <c r="T48" s="78">
        <f t="shared" si="7"/>
        <v>3860.8</v>
      </c>
      <c r="U48" s="67">
        <f t="shared" si="8"/>
        <v>24180.799999999999</v>
      </c>
      <c r="V48" s="79">
        <v>21244</v>
      </c>
      <c r="W48" s="80">
        <f t="shared" si="9"/>
        <v>4036.36</v>
      </c>
      <c r="X48" s="68">
        <f t="shared" si="10"/>
        <v>25280.36</v>
      </c>
      <c r="Y48" s="81">
        <v>19994</v>
      </c>
      <c r="Z48" s="82">
        <f t="shared" si="11"/>
        <v>3798.86</v>
      </c>
      <c r="AA48" s="69">
        <f t="shared" si="16"/>
        <v>23792.86</v>
      </c>
      <c r="AB48" s="83">
        <v>23011</v>
      </c>
      <c r="AC48" s="84">
        <f t="shared" si="12"/>
        <v>4372.09</v>
      </c>
      <c r="AD48" s="70">
        <f t="shared" si="17"/>
        <v>27383.09</v>
      </c>
      <c r="AE48" s="86">
        <f t="shared" si="18"/>
        <v>7</v>
      </c>
      <c r="AF48" s="85">
        <f t="shared" si="19"/>
        <v>24999</v>
      </c>
      <c r="AG48" s="4">
        <f t="shared" si="20"/>
        <v>1427.153250145197</v>
      </c>
      <c r="AH48" s="5">
        <f t="shared" si="21"/>
        <v>5.7088413542349573E-2</v>
      </c>
      <c r="AI48" s="87" t="str">
        <f t="shared" si="22"/>
        <v>SI</v>
      </c>
      <c r="AK48" s="95"/>
    </row>
    <row r="49" spans="1:37" ht="25.5" x14ac:dyDescent="0.45">
      <c r="A49" s="6">
        <f t="shared" si="14"/>
        <v>46</v>
      </c>
      <c r="B49" s="6" t="s">
        <v>55</v>
      </c>
      <c r="C49" s="6" t="s">
        <v>35</v>
      </c>
      <c r="D49" s="6" t="s">
        <v>128</v>
      </c>
      <c r="E49" s="9">
        <v>56101606</v>
      </c>
      <c r="F49" s="32" t="s">
        <v>129</v>
      </c>
      <c r="G49" s="17" t="s">
        <v>38</v>
      </c>
      <c r="H49" s="93">
        <f t="shared" si="0"/>
        <v>0.19</v>
      </c>
      <c r="I49" s="29">
        <f t="shared" si="15"/>
        <v>19999</v>
      </c>
      <c r="J49" s="71">
        <v>16945</v>
      </c>
      <c r="K49" s="72">
        <f t="shared" si="1"/>
        <v>3219.55</v>
      </c>
      <c r="L49" s="49">
        <f t="shared" si="2"/>
        <v>20164.55</v>
      </c>
      <c r="M49" s="73">
        <v>15310</v>
      </c>
      <c r="N49" s="74">
        <f t="shared" si="3"/>
        <v>2908.9</v>
      </c>
      <c r="O49" s="53">
        <f t="shared" si="4"/>
        <v>18218.900000000001</v>
      </c>
      <c r="P49" s="75">
        <v>17823</v>
      </c>
      <c r="Q49" s="76">
        <f t="shared" si="5"/>
        <v>3386.37</v>
      </c>
      <c r="R49" s="57">
        <f t="shared" si="6"/>
        <v>21209.37</v>
      </c>
      <c r="S49" s="77">
        <v>16131</v>
      </c>
      <c r="T49" s="78">
        <f t="shared" si="7"/>
        <v>3064.89</v>
      </c>
      <c r="U49" s="67">
        <f t="shared" si="8"/>
        <v>19195.89</v>
      </c>
      <c r="V49" s="79">
        <v>15906</v>
      </c>
      <c r="W49" s="80">
        <f t="shared" si="9"/>
        <v>3022.14</v>
      </c>
      <c r="X49" s="68">
        <f t="shared" si="10"/>
        <v>18928.14</v>
      </c>
      <c r="Y49" s="81">
        <v>17549</v>
      </c>
      <c r="Z49" s="82">
        <f t="shared" si="11"/>
        <v>3334.31</v>
      </c>
      <c r="AA49" s="69">
        <f t="shared" si="16"/>
        <v>20883.310000000001</v>
      </c>
      <c r="AB49" s="83">
        <v>17980</v>
      </c>
      <c r="AC49" s="84">
        <f t="shared" si="12"/>
        <v>3416.2</v>
      </c>
      <c r="AD49" s="70">
        <f t="shared" si="17"/>
        <v>21396.2</v>
      </c>
      <c r="AE49" s="86">
        <f t="shared" si="18"/>
        <v>7</v>
      </c>
      <c r="AF49" s="85">
        <f t="shared" si="19"/>
        <v>19999</v>
      </c>
      <c r="AG49" s="4">
        <f t="shared" si="20"/>
        <v>1145.6162137469946</v>
      </c>
      <c r="AH49" s="5">
        <f t="shared" si="21"/>
        <v>5.7283674871093287E-2</v>
      </c>
      <c r="AI49" s="87" t="str">
        <f t="shared" si="22"/>
        <v>SI</v>
      </c>
      <c r="AK49" s="95"/>
    </row>
    <row r="50" spans="1:37" ht="25.5" x14ac:dyDescent="0.45">
      <c r="A50" s="6">
        <f t="shared" si="14"/>
        <v>47</v>
      </c>
      <c r="B50" s="6" t="s">
        <v>55</v>
      </c>
      <c r="C50" s="6" t="s">
        <v>35</v>
      </c>
      <c r="D50" s="6" t="s">
        <v>128</v>
      </c>
      <c r="E50" s="9">
        <v>56101606</v>
      </c>
      <c r="F50" s="102" t="s">
        <v>130</v>
      </c>
      <c r="G50" s="17" t="s">
        <v>38</v>
      </c>
      <c r="H50" s="93">
        <f t="shared" si="0"/>
        <v>0.19</v>
      </c>
      <c r="I50" s="29">
        <f t="shared" si="15"/>
        <v>24999</v>
      </c>
      <c r="J50" s="71">
        <v>21863</v>
      </c>
      <c r="K50" s="72">
        <f t="shared" si="1"/>
        <v>4153.97</v>
      </c>
      <c r="L50" s="49">
        <f t="shared" si="2"/>
        <v>26016.97</v>
      </c>
      <c r="M50" s="73">
        <v>20773</v>
      </c>
      <c r="N50" s="74">
        <f t="shared" si="3"/>
        <v>3946.87</v>
      </c>
      <c r="O50" s="53">
        <f t="shared" si="4"/>
        <v>24719.87</v>
      </c>
      <c r="P50" s="75">
        <v>19639</v>
      </c>
      <c r="Q50" s="76">
        <f t="shared" si="5"/>
        <v>3731.41</v>
      </c>
      <c r="R50" s="57">
        <f t="shared" si="6"/>
        <v>23370.41</v>
      </c>
      <c r="S50" s="77">
        <v>20382</v>
      </c>
      <c r="T50" s="78">
        <f t="shared" si="7"/>
        <v>3872.58</v>
      </c>
      <c r="U50" s="67">
        <f t="shared" si="8"/>
        <v>24254.58</v>
      </c>
      <c r="V50" s="79">
        <v>22011</v>
      </c>
      <c r="W50" s="80">
        <f t="shared" si="9"/>
        <v>4182.09</v>
      </c>
      <c r="X50" s="68">
        <f t="shared" si="10"/>
        <v>26193.09</v>
      </c>
      <c r="Y50" s="81">
        <v>21728</v>
      </c>
      <c r="Z50" s="82">
        <f t="shared" si="11"/>
        <v>4128.32</v>
      </c>
      <c r="AA50" s="69">
        <f t="shared" si="16"/>
        <v>25856.32</v>
      </c>
      <c r="AB50" s="83">
        <v>20659</v>
      </c>
      <c r="AC50" s="84">
        <f t="shared" si="12"/>
        <v>3925.21</v>
      </c>
      <c r="AD50" s="70">
        <f t="shared" si="17"/>
        <v>24584.21</v>
      </c>
      <c r="AE50" s="86">
        <f t="shared" si="18"/>
        <v>7</v>
      </c>
      <c r="AF50" s="85">
        <f t="shared" si="19"/>
        <v>24999</v>
      </c>
      <c r="AG50" s="4">
        <f t="shared" si="20"/>
        <v>974.93892844628999</v>
      </c>
      <c r="AH50" s="5">
        <f t="shared" si="21"/>
        <v>3.8999117102535702E-2</v>
      </c>
      <c r="AI50" s="87" t="str">
        <f t="shared" si="22"/>
        <v>SI</v>
      </c>
      <c r="AK50" s="95"/>
    </row>
    <row r="51" spans="1:37" ht="25.5" x14ac:dyDescent="0.45">
      <c r="A51" s="6">
        <f t="shared" si="14"/>
        <v>48</v>
      </c>
      <c r="B51" s="6" t="s">
        <v>55</v>
      </c>
      <c r="C51" s="6" t="s">
        <v>35</v>
      </c>
      <c r="D51" s="6" t="s">
        <v>131</v>
      </c>
      <c r="E51" s="9">
        <v>56101606</v>
      </c>
      <c r="F51" s="32" t="s">
        <v>132</v>
      </c>
      <c r="G51" s="17" t="s">
        <v>38</v>
      </c>
      <c r="H51" s="93">
        <f t="shared" si="0"/>
        <v>0.19</v>
      </c>
      <c r="I51" s="29">
        <f t="shared" si="15"/>
        <v>49999</v>
      </c>
      <c r="J51" s="71">
        <v>40195</v>
      </c>
      <c r="K51" s="72">
        <f t="shared" si="1"/>
        <v>7637.05</v>
      </c>
      <c r="L51" s="49">
        <f t="shared" si="2"/>
        <v>47832.05</v>
      </c>
      <c r="M51" s="73">
        <v>40976</v>
      </c>
      <c r="N51" s="74">
        <f t="shared" si="3"/>
        <v>7785.4400000000005</v>
      </c>
      <c r="O51" s="53">
        <f t="shared" si="4"/>
        <v>48761.440000000002</v>
      </c>
      <c r="P51" s="75">
        <v>39485</v>
      </c>
      <c r="Q51" s="76">
        <f t="shared" si="5"/>
        <v>7502.15</v>
      </c>
      <c r="R51" s="57">
        <f t="shared" si="6"/>
        <v>46987.15</v>
      </c>
      <c r="S51" s="77">
        <v>40952</v>
      </c>
      <c r="T51" s="78">
        <f t="shared" si="7"/>
        <v>7780.88</v>
      </c>
      <c r="U51" s="67">
        <f t="shared" si="8"/>
        <v>48732.88</v>
      </c>
      <c r="V51" s="79">
        <v>44461</v>
      </c>
      <c r="W51" s="80">
        <f t="shared" si="9"/>
        <v>8447.59</v>
      </c>
      <c r="X51" s="68">
        <f t="shared" si="10"/>
        <v>52908.59</v>
      </c>
      <c r="Y51" s="81">
        <v>41682</v>
      </c>
      <c r="Z51" s="82">
        <f t="shared" si="11"/>
        <v>7919.58</v>
      </c>
      <c r="AA51" s="69">
        <f t="shared" si="16"/>
        <v>49601.58</v>
      </c>
      <c r="AB51" s="83">
        <v>46363</v>
      </c>
      <c r="AC51" s="84">
        <f t="shared" si="12"/>
        <v>8808.9699999999993</v>
      </c>
      <c r="AD51" s="70">
        <f t="shared" si="17"/>
        <v>55171.97</v>
      </c>
      <c r="AE51" s="86">
        <f t="shared" si="18"/>
        <v>7</v>
      </c>
      <c r="AF51" s="85">
        <f t="shared" si="19"/>
        <v>49999</v>
      </c>
      <c r="AG51" s="4">
        <f t="shared" si="20"/>
        <v>2732.994212727132</v>
      </c>
      <c r="AH51" s="5">
        <f t="shared" si="21"/>
        <v>5.4660977474092119E-2</v>
      </c>
      <c r="AI51" s="87" t="str">
        <f t="shared" si="22"/>
        <v>SI</v>
      </c>
      <c r="AK51" s="95"/>
    </row>
    <row r="52" spans="1:37" ht="14.25" x14ac:dyDescent="0.45">
      <c r="A52" s="6">
        <f t="shared" si="14"/>
        <v>49</v>
      </c>
      <c r="B52" s="6" t="s">
        <v>55</v>
      </c>
      <c r="C52" s="6" t="s">
        <v>35</v>
      </c>
      <c r="D52" s="6" t="s">
        <v>133</v>
      </c>
      <c r="E52" s="9">
        <v>10171500</v>
      </c>
      <c r="F52" s="102" t="s">
        <v>134</v>
      </c>
      <c r="G52" s="17" t="s">
        <v>38</v>
      </c>
      <c r="H52" s="93">
        <f t="shared" si="0"/>
        <v>0</v>
      </c>
      <c r="I52" s="29">
        <f t="shared" si="15"/>
        <v>84000</v>
      </c>
      <c r="J52" s="71">
        <v>83143</v>
      </c>
      <c r="K52" s="72">
        <f t="shared" si="1"/>
        <v>0</v>
      </c>
      <c r="L52" s="49">
        <f t="shared" si="2"/>
        <v>83143</v>
      </c>
      <c r="M52" s="73">
        <v>85265</v>
      </c>
      <c r="N52" s="74">
        <f t="shared" si="3"/>
        <v>0</v>
      </c>
      <c r="O52" s="53">
        <f t="shared" si="4"/>
        <v>85265</v>
      </c>
      <c r="P52" s="75">
        <v>79925</v>
      </c>
      <c r="Q52" s="76">
        <f t="shared" si="5"/>
        <v>0</v>
      </c>
      <c r="R52" s="57">
        <f t="shared" si="6"/>
        <v>79925</v>
      </c>
      <c r="S52" s="77">
        <v>78749</v>
      </c>
      <c r="T52" s="78">
        <f t="shared" si="7"/>
        <v>0</v>
      </c>
      <c r="U52" s="67">
        <f t="shared" si="8"/>
        <v>78749</v>
      </c>
      <c r="V52" s="79">
        <v>81176</v>
      </c>
      <c r="W52" s="80">
        <f t="shared" si="9"/>
        <v>0</v>
      </c>
      <c r="X52" s="68">
        <f t="shared" si="10"/>
        <v>81176</v>
      </c>
      <c r="Y52" s="81">
        <v>76571</v>
      </c>
      <c r="Z52" s="82">
        <f t="shared" si="11"/>
        <v>0</v>
      </c>
      <c r="AA52" s="69">
        <f t="shared" si="16"/>
        <v>76571</v>
      </c>
      <c r="AB52" s="83">
        <v>103171</v>
      </c>
      <c r="AC52" s="84">
        <f t="shared" si="12"/>
        <v>0</v>
      </c>
      <c r="AD52" s="70">
        <f t="shared" si="17"/>
        <v>103171</v>
      </c>
      <c r="AE52" s="86">
        <f t="shared" si="18"/>
        <v>7</v>
      </c>
      <c r="AF52" s="85">
        <f t="shared" si="19"/>
        <v>84000</v>
      </c>
      <c r="AG52" s="4">
        <f t="shared" si="20"/>
        <v>8256.6471749390239</v>
      </c>
      <c r="AH52" s="5">
        <f t="shared" si="21"/>
        <v>9.8293418749274095E-2</v>
      </c>
      <c r="AI52" s="87" t="str">
        <f t="shared" si="22"/>
        <v>SI</v>
      </c>
      <c r="AK52" s="95"/>
    </row>
    <row r="53" spans="1:37" ht="14.25" x14ac:dyDescent="0.45">
      <c r="A53" s="6">
        <f t="shared" si="14"/>
        <v>50</v>
      </c>
      <c r="B53" s="6" t="s">
        <v>55</v>
      </c>
      <c r="C53" s="6" t="s">
        <v>35</v>
      </c>
      <c r="D53" s="6" t="s">
        <v>135</v>
      </c>
      <c r="E53" s="9">
        <v>11121600</v>
      </c>
      <c r="F53" s="32" t="s">
        <v>136</v>
      </c>
      <c r="G53" s="17" t="s">
        <v>38</v>
      </c>
      <c r="H53" s="93">
        <f t="shared" si="0"/>
        <v>0.19</v>
      </c>
      <c r="I53" s="29">
        <f t="shared" si="15"/>
        <v>39999</v>
      </c>
      <c r="J53" s="71">
        <v>32151</v>
      </c>
      <c r="K53" s="72">
        <f t="shared" si="1"/>
        <v>6108.6900000000005</v>
      </c>
      <c r="L53" s="49">
        <f t="shared" si="2"/>
        <v>38259.69</v>
      </c>
      <c r="M53" s="73">
        <v>30421</v>
      </c>
      <c r="N53" s="74">
        <f t="shared" si="3"/>
        <v>5779.99</v>
      </c>
      <c r="O53" s="53">
        <f t="shared" si="4"/>
        <v>36200.99</v>
      </c>
      <c r="P53" s="75">
        <v>31464</v>
      </c>
      <c r="Q53" s="76">
        <f t="shared" si="5"/>
        <v>5978.16</v>
      </c>
      <c r="R53" s="57">
        <f t="shared" si="6"/>
        <v>37442.160000000003</v>
      </c>
      <c r="S53" s="77">
        <v>33456</v>
      </c>
      <c r="T53" s="78">
        <f t="shared" si="7"/>
        <v>6356.64</v>
      </c>
      <c r="U53" s="67">
        <f t="shared" si="8"/>
        <v>39812.639999999999</v>
      </c>
      <c r="V53" s="79">
        <v>31643</v>
      </c>
      <c r="W53" s="80">
        <f t="shared" si="9"/>
        <v>6012.17</v>
      </c>
      <c r="X53" s="68">
        <f t="shared" si="10"/>
        <v>37655.17</v>
      </c>
      <c r="Y53" s="81">
        <v>33838</v>
      </c>
      <c r="Z53" s="82">
        <f t="shared" si="11"/>
        <v>6429.22</v>
      </c>
      <c r="AA53" s="69">
        <f t="shared" si="16"/>
        <v>40267.22</v>
      </c>
      <c r="AB53" s="83">
        <v>42317</v>
      </c>
      <c r="AC53" s="84">
        <f t="shared" si="12"/>
        <v>8040.2300000000005</v>
      </c>
      <c r="AD53" s="70">
        <f t="shared" si="17"/>
        <v>50357.23</v>
      </c>
      <c r="AE53" s="86">
        <f t="shared" si="18"/>
        <v>7</v>
      </c>
      <c r="AF53" s="85">
        <f t="shared" si="19"/>
        <v>39999</v>
      </c>
      <c r="AG53" s="4">
        <f t="shared" si="20"/>
        <v>4422.0332946281651</v>
      </c>
      <c r="AH53" s="5">
        <f t="shared" si="21"/>
        <v>0.11055359620560927</v>
      </c>
      <c r="AI53" s="87" t="str">
        <f t="shared" si="22"/>
        <v>SI</v>
      </c>
      <c r="AK53" s="95"/>
    </row>
    <row r="54" spans="1:37" ht="25.5" x14ac:dyDescent="0.45">
      <c r="A54" s="6">
        <f t="shared" si="14"/>
        <v>51</v>
      </c>
      <c r="B54" s="6" t="s">
        <v>55</v>
      </c>
      <c r="C54" s="6" t="s">
        <v>35</v>
      </c>
      <c r="D54" s="6" t="s">
        <v>137</v>
      </c>
      <c r="E54" s="9">
        <v>21102300</v>
      </c>
      <c r="F54" s="102" t="s">
        <v>138</v>
      </c>
      <c r="G54" s="17" t="s">
        <v>38</v>
      </c>
      <c r="H54" s="93">
        <f t="shared" si="0"/>
        <v>0.19</v>
      </c>
      <c r="I54" s="29">
        <f t="shared" si="15"/>
        <v>389999</v>
      </c>
      <c r="J54" s="71">
        <v>332407</v>
      </c>
      <c r="K54" s="72">
        <f t="shared" si="1"/>
        <v>63157.33</v>
      </c>
      <c r="L54" s="49">
        <f t="shared" si="2"/>
        <v>395564.33</v>
      </c>
      <c r="M54" s="73">
        <v>358196</v>
      </c>
      <c r="N54" s="74">
        <f t="shared" si="3"/>
        <v>68057.240000000005</v>
      </c>
      <c r="O54" s="53">
        <f t="shared" si="4"/>
        <v>426253.24</v>
      </c>
      <c r="P54" s="75">
        <v>346760</v>
      </c>
      <c r="Q54" s="76">
        <f t="shared" si="5"/>
        <v>65884.399999999994</v>
      </c>
      <c r="R54" s="57">
        <f t="shared" si="6"/>
        <v>412644.4</v>
      </c>
      <c r="S54" s="77">
        <v>331910</v>
      </c>
      <c r="T54" s="78">
        <f t="shared" si="7"/>
        <v>63062.9</v>
      </c>
      <c r="U54" s="67">
        <f t="shared" si="8"/>
        <v>394972.9</v>
      </c>
      <c r="V54" s="79">
        <v>299151</v>
      </c>
      <c r="W54" s="80">
        <f t="shared" si="9"/>
        <v>56838.69</v>
      </c>
      <c r="X54" s="68">
        <f t="shared" si="10"/>
        <v>355989.69</v>
      </c>
      <c r="Y54" s="81">
        <v>303101</v>
      </c>
      <c r="Z54" s="82">
        <f t="shared" si="11"/>
        <v>57589.19</v>
      </c>
      <c r="AA54" s="69">
        <f t="shared" si="16"/>
        <v>360690.19</v>
      </c>
      <c r="AB54" s="83">
        <v>322589</v>
      </c>
      <c r="AC54" s="84">
        <f t="shared" si="12"/>
        <v>61291.91</v>
      </c>
      <c r="AD54" s="70">
        <f t="shared" si="17"/>
        <v>383880.91000000003</v>
      </c>
      <c r="AE54" s="86">
        <f t="shared" si="18"/>
        <v>7</v>
      </c>
      <c r="AF54" s="85">
        <f t="shared" si="19"/>
        <v>389999</v>
      </c>
      <c r="AG54" s="4">
        <f t="shared" si="20"/>
        <v>23712.465597191702</v>
      </c>
      <c r="AH54" s="5">
        <f t="shared" si="21"/>
        <v>6.0801349739849853E-2</v>
      </c>
      <c r="AI54" s="87" t="str">
        <f t="shared" si="22"/>
        <v>SI</v>
      </c>
      <c r="AK54" s="95"/>
    </row>
    <row r="55" spans="1:37" ht="51" x14ac:dyDescent="0.45">
      <c r="A55" s="6">
        <f t="shared" si="14"/>
        <v>52</v>
      </c>
      <c r="B55" s="6" t="s">
        <v>55</v>
      </c>
      <c r="C55" s="6" t="s">
        <v>35</v>
      </c>
      <c r="D55" s="6" t="s">
        <v>139</v>
      </c>
      <c r="E55" s="9">
        <v>21102300</v>
      </c>
      <c r="F55" s="32" t="s">
        <v>140</v>
      </c>
      <c r="G55" s="17" t="s">
        <v>38</v>
      </c>
      <c r="H55" s="93">
        <f t="shared" si="0"/>
        <v>0.19</v>
      </c>
      <c r="I55" s="29">
        <f t="shared" si="15"/>
        <v>219999</v>
      </c>
      <c r="J55" s="71">
        <v>188971</v>
      </c>
      <c r="K55" s="72">
        <f t="shared" si="1"/>
        <v>35904.49</v>
      </c>
      <c r="L55" s="49">
        <f t="shared" si="2"/>
        <v>224875.49</v>
      </c>
      <c r="M55" s="73">
        <v>177410</v>
      </c>
      <c r="N55" s="74">
        <f t="shared" si="3"/>
        <v>33707.9</v>
      </c>
      <c r="O55" s="53">
        <f t="shared" si="4"/>
        <v>211117.9</v>
      </c>
      <c r="P55" s="75">
        <v>169964</v>
      </c>
      <c r="Q55" s="76">
        <f t="shared" si="5"/>
        <v>32293.16</v>
      </c>
      <c r="R55" s="57">
        <f t="shared" si="6"/>
        <v>202257.16</v>
      </c>
      <c r="S55" s="77">
        <v>197664</v>
      </c>
      <c r="T55" s="78">
        <f t="shared" si="7"/>
        <v>37556.160000000003</v>
      </c>
      <c r="U55" s="67">
        <f t="shared" si="8"/>
        <v>235220.16</v>
      </c>
      <c r="V55" s="79">
        <v>202422</v>
      </c>
      <c r="W55" s="80">
        <f t="shared" si="9"/>
        <v>38460.18</v>
      </c>
      <c r="X55" s="68">
        <f t="shared" si="10"/>
        <v>240882.18</v>
      </c>
      <c r="Y55" s="81">
        <v>193505</v>
      </c>
      <c r="Z55" s="82">
        <f t="shared" si="11"/>
        <v>36765.949999999997</v>
      </c>
      <c r="AA55" s="69">
        <f t="shared" si="16"/>
        <v>230270.95</v>
      </c>
      <c r="AB55" s="83">
        <v>164178</v>
      </c>
      <c r="AC55" s="84">
        <f t="shared" si="12"/>
        <v>31193.82</v>
      </c>
      <c r="AD55" s="70">
        <f t="shared" si="17"/>
        <v>195371.82</v>
      </c>
      <c r="AE55" s="86">
        <f t="shared" si="18"/>
        <v>7</v>
      </c>
      <c r="AF55" s="85">
        <f t="shared" si="19"/>
        <v>219999</v>
      </c>
      <c r="AG55" s="4">
        <f t="shared" si="20"/>
        <v>16023.326066875126</v>
      </c>
      <c r="AH55" s="5">
        <f t="shared" si="21"/>
        <v>7.2833631365938595E-2</v>
      </c>
      <c r="AI55" s="87" t="str">
        <f t="shared" si="22"/>
        <v>SI</v>
      </c>
      <c r="AK55" s="95"/>
    </row>
    <row r="56" spans="1:37" ht="14.25" x14ac:dyDescent="0.45">
      <c r="A56" s="6">
        <f t="shared" si="14"/>
        <v>53</v>
      </c>
      <c r="B56" s="6" t="s">
        <v>55</v>
      </c>
      <c r="C56" s="6" t="s">
        <v>35</v>
      </c>
      <c r="D56" s="6" t="s">
        <v>141</v>
      </c>
      <c r="E56" s="9">
        <v>21102300</v>
      </c>
      <c r="F56" s="102" t="s">
        <v>142</v>
      </c>
      <c r="G56" s="17" t="s">
        <v>38</v>
      </c>
      <c r="H56" s="93">
        <f t="shared" si="0"/>
        <v>0.19</v>
      </c>
      <c r="I56" s="29">
        <f t="shared" si="15"/>
        <v>92999</v>
      </c>
      <c r="J56" s="71">
        <v>80689</v>
      </c>
      <c r="K56" s="72">
        <f t="shared" si="1"/>
        <v>15330.91</v>
      </c>
      <c r="L56" s="49">
        <f t="shared" si="2"/>
        <v>96019.91</v>
      </c>
      <c r="M56" s="73">
        <v>70952</v>
      </c>
      <c r="N56" s="74">
        <f t="shared" si="3"/>
        <v>13480.880000000001</v>
      </c>
      <c r="O56" s="53">
        <f t="shared" si="4"/>
        <v>84432.88</v>
      </c>
      <c r="P56" s="75">
        <v>80496</v>
      </c>
      <c r="Q56" s="76">
        <f t="shared" si="5"/>
        <v>15294.24</v>
      </c>
      <c r="R56" s="57">
        <f t="shared" si="6"/>
        <v>95790.24</v>
      </c>
      <c r="S56" s="77">
        <v>84547</v>
      </c>
      <c r="T56" s="78">
        <f t="shared" si="7"/>
        <v>16063.93</v>
      </c>
      <c r="U56" s="67">
        <f t="shared" si="8"/>
        <v>100610.93</v>
      </c>
      <c r="V56" s="79">
        <v>74405</v>
      </c>
      <c r="W56" s="80">
        <f t="shared" si="9"/>
        <v>14136.95</v>
      </c>
      <c r="X56" s="68">
        <f t="shared" si="10"/>
        <v>88541.95</v>
      </c>
      <c r="Y56" s="81">
        <v>73342</v>
      </c>
      <c r="Z56" s="82">
        <f t="shared" si="11"/>
        <v>13934.98</v>
      </c>
      <c r="AA56" s="69">
        <f t="shared" si="16"/>
        <v>87276.98</v>
      </c>
      <c r="AB56" s="83">
        <v>82623</v>
      </c>
      <c r="AC56" s="84">
        <f t="shared" si="12"/>
        <v>15698.37</v>
      </c>
      <c r="AD56" s="70">
        <f t="shared" si="17"/>
        <v>98321.37</v>
      </c>
      <c r="AE56" s="86">
        <f t="shared" si="18"/>
        <v>7</v>
      </c>
      <c r="AF56" s="85">
        <f t="shared" si="19"/>
        <v>92999</v>
      </c>
      <c r="AG56" s="4">
        <f t="shared" si="20"/>
        <v>5721.7784188135056</v>
      </c>
      <c r="AH56" s="5">
        <f t="shared" si="21"/>
        <v>6.1525160687894556E-2</v>
      </c>
      <c r="AI56" s="87" t="str">
        <f t="shared" si="22"/>
        <v>SI</v>
      </c>
      <c r="AK56" s="95"/>
    </row>
    <row r="57" spans="1:37" ht="14.25" x14ac:dyDescent="0.45">
      <c r="A57" s="6">
        <f t="shared" si="14"/>
        <v>54</v>
      </c>
      <c r="B57" s="6" t="s">
        <v>55</v>
      </c>
      <c r="C57" s="6" t="s">
        <v>35</v>
      </c>
      <c r="D57" s="6" t="s">
        <v>143</v>
      </c>
      <c r="E57" s="9">
        <v>31162000</v>
      </c>
      <c r="F57" s="32" t="s">
        <v>144</v>
      </c>
      <c r="G57" s="17" t="s">
        <v>145</v>
      </c>
      <c r="H57" s="93">
        <f t="shared" si="0"/>
        <v>0.19</v>
      </c>
      <c r="I57" s="29">
        <f t="shared" si="15"/>
        <v>5099</v>
      </c>
      <c r="J57" s="71">
        <v>4702</v>
      </c>
      <c r="K57" s="72">
        <f t="shared" si="1"/>
        <v>893.38</v>
      </c>
      <c r="L57" s="49">
        <f t="shared" si="2"/>
        <v>5595.38</v>
      </c>
      <c r="M57" s="73">
        <v>4119</v>
      </c>
      <c r="N57" s="74">
        <f t="shared" si="3"/>
        <v>782.61</v>
      </c>
      <c r="O57" s="53">
        <f t="shared" si="4"/>
        <v>4901.6099999999997</v>
      </c>
      <c r="P57" s="75">
        <v>4353</v>
      </c>
      <c r="Q57" s="76">
        <f t="shared" si="5"/>
        <v>827.07</v>
      </c>
      <c r="R57" s="57">
        <f t="shared" si="6"/>
        <v>5180.07</v>
      </c>
      <c r="S57" s="77">
        <v>4300</v>
      </c>
      <c r="T57" s="78">
        <f t="shared" si="7"/>
        <v>817</v>
      </c>
      <c r="U57" s="67">
        <f t="shared" si="8"/>
        <v>5117</v>
      </c>
      <c r="V57" s="79">
        <v>4172</v>
      </c>
      <c r="W57" s="80">
        <f t="shared" si="9"/>
        <v>792.68000000000006</v>
      </c>
      <c r="X57" s="68">
        <f t="shared" si="10"/>
        <v>4964.68</v>
      </c>
      <c r="Y57" s="81">
        <v>4158</v>
      </c>
      <c r="Z57" s="82">
        <f t="shared" si="11"/>
        <v>790.02</v>
      </c>
      <c r="AA57" s="69">
        <f t="shared" si="16"/>
        <v>4948.0200000000004</v>
      </c>
      <c r="AB57" s="83">
        <v>4193</v>
      </c>
      <c r="AC57" s="84">
        <f t="shared" si="12"/>
        <v>796.67</v>
      </c>
      <c r="AD57" s="70">
        <f t="shared" si="17"/>
        <v>4989.67</v>
      </c>
      <c r="AE57" s="86">
        <f t="shared" si="18"/>
        <v>7</v>
      </c>
      <c r="AF57" s="85">
        <f t="shared" si="19"/>
        <v>5099</v>
      </c>
      <c r="AG57" s="4">
        <f t="shared" si="20"/>
        <v>222.01687593514143</v>
      </c>
      <c r="AH57" s="5">
        <f t="shared" si="21"/>
        <v>4.3541258273218558E-2</v>
      </c>
      <c r="AI57" s="87" t="str">
        <f t="shared" si="22"/>
        <v>SI</v>
      </c>
      <c r="AK57" s="95"/>
    </row>
    <row r="58" spans="1:37" ht="14.25" x14ac:dyDescent="0.45">
      <c r="A58" s="6">
        <f t="shared" si="14"/>
        <v>55</v>
      </c>
      <c r="B58" s="6" t="s">
        <v>55</v>
      </c>
      <c r="C58" s="6" t="s">
        <v>35</v>
      </c>
      <c r="D58" s="6" t="s">
        <v>143</v>
      </c>
      <c r="E58" s="9">
        <v>31162000</v>
      </c>
      <c r="F58" s="102" t="s">
        <v>146</v>
      </c>
      <c r="G58" s="17" t="s">
        <v>145</v>
      </c>
      <c r="H58" s="93">
        <f t="shared" si="0"/>
        <v>0.19</v>
      </c>
      <c r="I58" s="29">
        <f t="shared" si="15"/>
        <v>5500</v>
      </c>
      <c r="J58" s="71">
        <v>4738</v>
      </c>
      <c r="K58" s="72">
        <f t="shared" si="1"/>
        <v>900.22</v>
      </c>
      <c r="L58" s="49">
        <f t="shared" si="2"/>
        <v>5638.22</v>
      </c>
      <c r="M58" s="73">
        <v>4274</v>
      </c>
      <c r="N58" s="74">
        <f t="shared" si="3"/>
        <v>812.06000000000006</v>
      </c>
      <c r="O58" s="53">
        <f t="shared" si="4"/>
        <v>5086.0600000000004</v>
      </c>
      <c r="P58" s="75">
        <v>4805</v>
      </c>
      <c r="Q58" s="76">
        <f t="shared" si="5"/>
        <v>912.95</v>
      </c>
      <c r="R58" s="57">
        <f t="shared" si="6"/>
        <v>5717.95</v>
      </c>
      <c r="S58" s="77">
        <v>4509</v>
      </c>
      <c r="T58" s="78">
        <f t="shared" si="7"/>
        <v>856.71</v>
      </c>
      <c r="U58" s="67">
        <f t="shared" si="8"/>
        <v>5365.71</v>
      </c>
      <c r="V58" s="79">
        <v>5065</v>
      </c>
      <c r="W58" s="80">
        <f t="shared" si="9"/>
        <v>962.35</v>
      </c>
      <c r="X58" s="68">
        <f t="shared" si="10"/>
        <v>6027.35</v>
      </c>
      <c r="Y58" s="81">
        <v>4361</v>
      </c>
      <c r="Z58" s="82">
        <f t="shared" si="11"/>
        <v>828.59</v>
      </c>
      <c r="AA58" s="69">
        <f t="shared" si="16"/>
        <v>5189.59</v>
      </c>
      <c r="AB58" s="83">
        <v>4598</v>
      </c>
      <c r="AC58" s="84">
        <f t="shared" si="12"/>
        <v>873.62</v>
      </c>
      <c r="AD58" s="70">
        <f t="shared" si="17"/>
        <v>5471.62</v>
      </c>
      <c r="AE58" s="86">
        <f t="shared" si="18"/>
        <v>7</v>
      </c>
      <c r="AF58" s="85">
        <f t="shared" si="19"/>
        <v>5500</v>
      </c>
      <c r="AG58" s="4">
        <f t="shared" si="20"/>
        <v>300.29584545910717</v>
      </c>
      <c r="AH58" s="5">
        <f t="shared" si="21"/>
        <v>5.4599244628928574E-2</v>
      </c>
      <c r="AI58" s="87" t="str">
        <f t="shared" si="22"/>
        <v>SI</v>
      </c>
      <c r="AK58" s="95"/>
    </row>
    <row r="59" spans="1:37" ht="14.25" x14ac:dyDescent="0.45">
      <c r="A59" s="6">
        <f t="shared" si="14"/>
        <v>56</v>
      </c>
      <c r="B59" s="6" t="s">
        <v>55</v>
      </c>
      <c r="C59" s="6" t="s">
        <v>35</v>
      </c>
      <c r="D59" s="6" t="s">
        <v>147</v>
      </c>
      <c r="E59" s="9">
        <v>27112029</v>
      </c>
      <c r="F59" s="32" t="s">
        <v>148</v>
      </c>
      <c r="G59" s="17" t="s">
        <v>38</v>
      </c>
      <c r="H59" s="93">
        <f t="shared" si="0"/>
        <v>0.19</v>
      </c>
      <c r="I59" s="29">
        <f t="shared" si="15"/>
        <v>17899</v>
      </c>
      <c r="J59" s="71">
        <v>16308</v>
      </c>
      <c r="K59" s="72">
        <f t="shared" si="1"/>
        <v>3098.52</v>
      </c>
      <c r="L59" s="49">
        <f t="shared" si="2"/>
        <v>19406.52</v>
      </c>
      <c r="M59" s="73">
        <v>14335</v>
      </c>
      <c r="N59" s="74">
        <f t="shared" si="3"/>
        <v>2723.65</v>
      </c>
      <c r="O59" s="53">
        <f t="shared" si="4"/>
        <v>17058.650000000001</v>
      </c>
      <c r="P59" s="75">
        <v>14033</v>
      </c>
      <c r="Q59" s="76">
        <f t="shared" si="5"/>
        <v>2666.27</v>
      </c>
      <c r="R59" s="57">
        <f t="shared" si="6"/>
        <v>16699.27</v>
      </c>
      <c r="S59" s="77">
        <v>16052</v>
      </c>
      <c r="T59" s="78">
        <f t="shared" si="7"/>
        <v>3049.88</v>
      </c>
      <c r="U59" s="67">
        <f t="shared" si="8"/>
        <v>19101.88</v>
      </c>
      <c r="V59" s="79">
        <v>16338</v>
      </c>
      <c r="W59" s="80">
        <f t="shared" si="9"/>
        <v>3104.2200000000003</v>
      </c>
      <c r="X59" s="68">
        <f t="shared" si="10"/>
        <v>19442.22</v>
      </c>
      <c r="Y59" s="81">
        <v>15784</v>
      </c>
      <c r="Z59" s="82">
        <f t="shared" si="11"/>
        <v>2998.96</v>
      </c>
      <c r="AA59" s="69">
        <f t="shared" si="16"/>
        <v>18782.96</v>
      </c>
      <c r="AB59" s="83">
        <v>12441</v>
      </c>
      <c r="AC59" s="84">
        <f t="shared" si="12"/>
        <v>2363.79</v>
      </c>
      <c r="AD59" s="70">
        <f t="shared" si="17"/>
        <v>14804.79</v>
      </c>
      <c r="AE59" s="86">
        <f t="shared" si="18"/>
        <v>7</v>
      </c>
      <c r="AF59" s="85">
        <f t="shared" si="19"/>
        <v>17899</v>
      </c>
      <c r="AG59" s="4">
        <f t="shared" si="20"/>
        <v>1630.1675754351145</v>
      </c>
      <c r="AH59" s="5">
        <f t="shared" si="21"/>
        <v>9.1075902309353293E-2</v>
      </c>
      <c r="AI59" s="87" t="str">
        <f t="shared" si="22"/>
        <v>SI</v>
      </c>
      <c r="AK59" s="95"/>
    </row>
    <row r="60" spans="1:37" ht="14.25" x14ac:dyDescent="0.45">
      <c r="A60" s="6">
        <f t="shared" si="14"/>
        <v>57</v>
      </c>
      <c r="B60" s="6" t="s">
        <v>55</v>
      </c>
      <c r="C60" s="6" t="s">
        <v>35</v>
      </c>
      <c r="D60" s="6" t="s">
        <v>149</v>
      </c>
      <c r="E60" s="9">
        <v>11121600</v>
      </c>
      <c r="F60" s="102" t="s">
        <v>150</v>
      </c>
      <c r="G60" s="17" t="s">
        <v>38</v>
      </c>
      <c r="H60" s="93">
        <f t="shared" si="0"/>
        <v>0.19</v>
      </c>
      <c r="I60" s="29">
        <f t="shared" si="15"/>
        <v>79999</v>
      </c>
      <c r="J60" s="71">
        <v>70321</v>
      </c>
      <c r="K60" s="72">
        <f t="shared" si="1"/>
        <v>13360.99</v>
      </c>
      <c r="L60" s="49">
        <f t="shared" si="2"/>
        <v>83681.990000000005</v>
      </c>
      <c r="M60" s="73">
        <v>71700</v>
      </c>
      <c r="N60" s="74">
        <f t="shared" si="3"/>
        <v>13623</v>
      </c>
      <c r="O60" s="53">
        <f t="shared" si="4"/>
        <v>85323</v>
      </c>
      <c r="P60" s="75">
        <v>61758</v>
      </c>
      <c r="Q60" s="76">
        <f t="shared" si="5"/>
        <v>11734.02</v>
      </c>
      <c r="R60" s="57">
        <f t="shared" si="6"/>
        <v>73492.02</v>
      </c>
      <c r="S60" s="77">
        <v>72551</v>
      </c>
      <c r="T60" s="78">
        <f t="shared" si="7"/>
        <v>13784.69</v>
      </c>
      <c r="U60" s="67">
        <f t="shared" si="8"/>
        <v>86335.69</v>
      </c>
      <c r="V60" s="79">
        <v>68837</v>
      </c>
      <c r="W60" s="80">
        <f t="shared" si="9"/>
        <v>13079.03</v>
      </c>
      <c r="X60" s="68">
        <f t="shared" si="10"/>
        <v>81916.03</v>
      </c>
      <c r="Y60" s="81">
        <v>70082</v>
      </c>
      <c r="Z60" s="82">
        <f t="shared" si="11"/>
        <v>13315.58</v>
      </c>
      <c r="AA60" s="69">
        <f t="shared" si="16"/>
        <v>83397.58</v>
      </c>
      <c r="AB60" s="83">
        <v>55336</v>
      </c>
      <c r="AC60" s="84">
        <f t="shared" si="12"/>
        <v>10513.84</v>
      </c>
      <c r="AD60" s="70">
        <f t="shared" si="17"/>
        <v>65849.84</v>
      </c>
      <c r="AE60" s="86">
        <f t="shared" si="18"/>
        <v>7</v>
      </c>
      <c r="AF60" s="85">
        <f t="shared" si="19"/>
        <v>79999</v>
      </c>
      <c r="AG60" s="4">
        <f t="shared" si="20"/>
        <v>6967.5564228788289</v>
      </c>
      <c r="AH60" s="5">
        <f t="shared" si="21"/>
        <v>8.7095543980285114E-2</v>
      </c>
      <c r="AI60" s="87" t="str">
        <f t="shared" si="22"/>
        <v>SI</v>
      </c>
      <c r="AK60" s="95"/>
    </row>
    <row r="61" spans="1:37" ht="14.25" x14ac:dyDescent="0.45">
      <c r="A61" s="6">
        <f t="shared" si="14"/>
        <v>58</v>
      </c>
      <c r="B61" s="6" t="s">
        <v>55</v>
      </c>
      <c r="C61" s="6" t="s">
        <v>35</v>
      </c>
      <c r="D61" s="6" t="s">
        <v>151</v>
      </c>
      <c r="E61" s="9">
        <v>10150000</v>
      </c>
      <c r="F61" s="32" t="s">
        <v>152</v>
      </c>
      <c r="G61" s="17" t="s">
        <v>153</v>
      </c>
      <c r="H61" s="93">
        <f t="shared" si="0"/>
        <v>0</v>
      </c>
      <c r="I61" s="29">
        <f t="shared" si="15"/>
        <v>194500</v>
      </c>
      <c r="J61" s="71">
        <v>196008</v>
      </c>
      <c r="K61" s="72">
        <f t="shared" si="1"/>
        <v>0</v>
      </c>
      <c r="L61" s="49">
        <f t="shared" si="2"/>
        <v>196008</v>
      </c>
      <c r="M61" s="73">
        <v>191771</v>
      </c>
      <c r="N61" s="74">
        <f t="shared" si="3"/>
        <v>0</v>
      </c>
      <c r="O61" s="53">
        <f t="shared" si="4"/>
        <v>191771</v>
      </c>
      <c r="P61" s="75">
        <v>210035</v>
      </c>
      <c r="Q61" s="76">
        <f t="shared" si="5"/>
        <v>0</v>
      </c>
      <c r="R61" s="57">
        <f t="shared" si="6"/>
        <v>210035</v>
      </c>
      <c r="S61" s="77">
        <v>213076</v>
      </c>
      <c r="T61" s="78">
        <f t="shared" si="7"/>
        <v>0</v>
      </c>
      <c r="U61" s="67">
        <f t="shared" si="8"/>
        <v>213076</v>
      </c>
      <c r="V61" s="79">
        <v>213289</v>
      </c>
      <c r="W61" s="80">
        <f t="shared" si="9"/>
        <v>0</v>
      </c>
      <c r="X61" s="68">
        <f t="shared" si="10"/>
        <v>213289</v>
      </c>
      <c r="Y61" s="81">
        <v>182445</v>
      </c>
      <c r="Z61" s="82">
        <f t="shared" si="11"/>
        <v>0</v>
      </c>
      <c r="AA61" s="69">
        <f t="shared" si="16"/>
        <v>182445</v>
      </c>
      <c r="AB61" s="83">
        <v>154876</v>
      </c>
      <c r="AC61" s="84">
        <f t="shared" si="12"/>
        <v>0</v>
      </c>
      <c r="AD61" s="70">
        <f t="shared" si="17"/>
        <v>154876</v>
      </c>
      <c r="AE61" s="86">
        <f t="shared" si="18"/>
        <v>7</v>
      </c>
      <c r="AF61" s="85">
        <f t="shared" si="19"/>
        <v>194500</v>
      </c>
      <c r="AG61" s="4">
        <f t="shared" si="20"/>
        <v>19510.204026171974</v>
      </c>
      <c r="AH61" s="5">
        <f t="shared" si="21"/>
        <v>0.10030953226823637</v>
      </c>
      <c r="AI61" s="87" t="str">
        <f t="shared" si="22"/>
        <v>SI</v>
      </c>
      <c r="AK61" s="95"/>
    </row>
    <row r="62" spans="1:37" ht="14.25" x14ac:dyDescent="0.45">
      <c r="A62" s="6">
        <f t="shared" si="14"/>
        <v>59</v>
      </c>
      <c r="B62" s="6" t="s">
        <v>55</v>
      </c>
      <c r="C62" s="6" t="s">
        <v>35</v>
      </c>
      <c r="D62" s="6" t="s">
        <v>154</v>
      </c>
      <c r="E62" s="9">
        <v>10150000</v>
      </c>
      <c r="F62" s="102" t="s">
        <v>155</v>
      </c>
      <c r="G62" s="17" t="s">
        <v>156</v>
      </c>
      <c r="H62" s="93">
        <f t="shared" si="0"/>
        <v>0</v>
      </c>
      <c r="I62" s="29">
        <f t="shared" si="15"/>
        <v>6000</v>
      </c>
      <c r="J62" s="71">
        <v>5822</v>
      </c>
      <c r="K62" s="72">
        <f t="shared" si="1"/>
        <v>0</v>
      </c>
      <c r="L62" s="49">
        <f t="shared" si="2"/>
        <v>5822</v>
      </c>
      <c r="M62" s="73">
        <v>6547</v>
      </c>
      <c r="N62" s="74">
        <f t="shared" si="3"/>
        <v>0</v>
      </c>
      <c r="O62" s="53">
        <f t="shared" si="4"/>
        <v>6547</v>
      </c>
      <c r="P62" s="75">
        <v>6325</v>
      </c>
      <c r="Q62" s="76">
        <f t="shared" si="5"/>
        <v>0</v>
      </c>
      <c r="R62" s="57">
        <f t="shared" si="6"/>
        <v>6325</v>
      </c>
      <c r="S62" s="77">
        <v>5758</v>
      </c>
      <c r="T62" s="78">
        <f t="shared" si="7"/>
        <v>0</v>
      </c>
      <c r="U62" s="67">
        <f t="shared" si="8"/>
        <v>5758</v>
      </c>
      <c r="V62" s="79">
        <v>6500</v>
      </c>
      <c r="W62" s="80">
        <f t="shared" si="9"/>
        <v>0</v>
      </c>
      <c r="X62" s="68">
        <f t="shared" si="10"/>
        <v>6500</v>
      </c>
      <c r="Y62" s="81">
        <v>6237</v>
      </c>
      <c r="Z62" s="82">
        <f t="shared" si="11"/>
        <v>0</v>
      </c>
      <c r="AA62" s="69">
        <f t="shared" si="16"/>
        <v>6237</v>
      </c>
      <c r="AB62" s="83">
        <v>4811</v>
      </c>
      <c r="AC62" s="84">
        <f t="shared" si="12"/>
        <v>0</v>
      </c>
      <c r="AD62" s="70">
        <f t="shared" si="17"/>
        <v>4811</v>
      </c>
      <c r="AE62" s="86">
        <f t="shared" si="18"/>
        <v>7</v>
      </c>
      <c r="AF62" s="85">
        <f t="shared" si="19"/>
        <v>6000</v>
      </c>
      <c r="AG62" s="4">
        <f t="shared" si="20"/>
        <v>562.51628547853738</v>
      </c>
      <c r="AH62" s="5">
        <f t="shared" si="21"/>
        <v>9.3752714246422897E-2</v>
      </c>
      <c r="AI62" s="87" t="str">
        <f t="shared" si="22"/>
        <v>SI</v>
      </c>
      <c r="AK62" s="95"/>
    </row>
    <row r="63" spans="1:37" ht="14.25" x14ac:dyDescent="0.45">
      <c r="A63" s="6">
        <f t="shared" si="14"/>
        <v>60</v>
      </c>
      <c r="B63" s="6" t="s">
        <v>55</v>
      </c>
      <c r="C63" s="6" t="s">
        <v>35</v>
      </c>
      <c r="D63" s="6" t="s">
        <v>157</v>
      </c>
      <c r="E63" s="9">
        <v>10150000</v>
      </c>
      <c r="F63" s="32" t="s">
        <v>158</v>
      </c>
      <c r="G63" s="17" t="s">
        <v>153</v>
      </c>
      <c r="H63" s="93">
        <f t="shared" si="0"/>
        <v>0</v>
      </c>
      <c r="I63" s="29">
        <f t="shared" si="15"/>
        <v>165000</v>
      </c>
      <c r="J63" s="71">
        <v>162905</v>
      </c>
      <c r="K63" s="72">
        <f t="shared" si="1"/>
        <v>0</v>
      </c>
      <c r="L63" s="49">
        <f t="shared" si="2"/>
        <v>162905</v>
      </c>
      <c r="M63" s="73">
        <v>154067</v>
      </c>
      <c r="N63" s="74">
        <f t="shared" si="3"/>
        <v>0</v>
      </c>
      <c r="O63" s="53">
        <f t="shared" si="4"/>
        <v>154067</v>
      </c>
      <c r="P63" s="75">
        <v>158274</v>
      </c>
      <c r="Q63" s="76">
        <f t="shared" si="5"/>
        <v>0</v>
      </c>
      <c r="R63" s="57">
        <f t="shared" si="6"/>
        <v>158274</v>
      </c>
      <c r="S63" s="77">
        <v>179410</v>
      </c>
      <c r="T63" s="78">
        <f t="shared" si="7"/>
        <v>0</v>
      </c>
      <c r="U63" s="67">
        <f t="shared" si="8"/>
        <v>179410</v>
      </c>
      <c r="V63" s="79">
        <v>169351</v>
      </c>
      <c r="W63" s="80">
        <f t="shared" si="9"/>
        <v>0</v>
      </c>
      <c r="X63" s="68">
        <f t="shared" si="10"/>
        <v>169351</v>
      </c>
      <c r="Y63" s="81">
        <v>165906</v>
      </c>
      <c r="Z63" s="82">
        <f t="shared" si="11"/>
        <v>0</v>
      </c>
      <c r="AA63" s="69">
        <f t="shared" si="16"/>
        <v>165906</v>
      </c>
      <c r="AB63" s="83">
        <v>165087</v>
      </c>
      <c r="AC63" s="84">
        <f t="shared" si="12"/>
        <v>0</v>
      </c>
      <c r="AD63" s="70">
        <f t="shared" si="17"/>
        <v>165087</v>
      </c>
      <c r="AE63" s="86">
        <f t="shared" si="18"/>
        <v>7</v>
      </c>
      <c r="AF63" s="85">
        <f t="shared" si="19"/>
        <v>165000</v>
      </c>
      <c r="AG63" s="4">
        <f t="shared" si="20"/>
        <v>7526.7740765881899</v>
      </c>
      <c r="AH63" s="5">
        <f t="shared" si="21"/>
        <v>4.5616812585382971E-2</v>
      </c>
      <c r="AI63" s="87" t="str">
        <f t="shared" si="22"/>
        <v>SI</v>
      </c>
      <c r="AK63" s="95"/>
    </row>
    <row r="64" spans="1:37" ht="14.25" x14ac:dyDescent="0.45">
      <c r="A64" s="6">
        <f t="shared" si="14"/>
        <v>61</v>
      </c>
      <c r="B64" s="6" t="s">
        <v>55</v>
      </c>
      <c r="C64" s="6" t="s">
        <v>35</v>
      </c>
      <c r="D64" s="6" t="s">
        <v>159</v>
      </c>
      <c r="E64" s="9">
        <v>10150000</v>
      </c>
      <c r="F64" s="102" t="s">
        <v>160</v>
      </c>
      <c r="G64" s="17" t="s">
        <v>153</v>
      </c>
      <c r="H64" s="93">
        <f t="shared" si="0"/>
        <v>0</v>
      </c>
      <c r="I64" s="29">
        <f t="shared" si="15"/>
        <v>75000</v>
      </c>
      <c r="J64" s="71">
        <v>69550</v>
      </c>
      <c r="K64" s="72">
        <f t="shared" si="1"/>
        <v>0</v>
      </c>
      <c r="L64" s="49">
        <f t="shared" si="2"/>
        <v>69550</v>
      </c>
      <c r="M64" s="73">
        <v>74591</v>
      </c>
      <c r="N64" s="74">
        <f t="shared" si="3"/>
        <v>0</v>
      </c>
      <c r="O64" s="53">
        <f t="shared" si="4"/>
        <v>74591</v>
      </c>
      <c r="P64" s="75">
        <v>76607</v>
      </c>
      <c r="Q64" s="76">
        <f t="shared" si="5"/>
        <v>0</v>
      </c>
      <c r="R64" s="57">
        <f t="shared" si="6"/>
        <v>76607</v>
      </c>
      <c r="S64" s="77">
        <v>80184</v>
      </c>
      <c r="T64" s="78">
        <f t="shared" si="7"/>
        <v>0</v>
      </c>
      <c r="U64" s="67">
        <f t="shared" si="8"/>
        <v>80184</v>
      </c>
      <c r="V64" s="79">
        <v>69187</v>
      </c>
      <c r="W64" s="80">
        <f t="shared" si="9"/>
        <v>0</v>
      </c>
      <c r="X64" s="68">
        <f t="shared" si="10"/>
        <v>69187</v>
      </c>
      <c r="Y64" s="81">
        <v>77911</v>
      </c>
      <c r="Z64" s="82">
        <f t="shared" si="11"/>
        <v>0</v>
      </c>
      <c r="AA64" s="69">
        <f t="shared" si="16"/>
        <v>77911</v>
      </c>
      <c r="AB64" s="83">
        <v>76970</v>
      </c>
      <c r="AC64" s="84">
        <f t="shared" si="12"/>
        <v>0</v>
      </c>
      <c r="AD64" s="70">
        <f t="shared" si="17"/>
        <v>76970</v>
      </c>
      <c r="AE64" s="86">
        <f t="shared" si="18"/>
        <v>7</v>
      </c>
      <c r="AF64" s="85">
        <f t="shared" si="19"/>
        <v>75000</v>
      </c>
      <c r="AG64" s="4">
        <f t="shared" si="20"/>
        <v>3881.6762947395364</v>
      </c>
      <c r="AH64" s="5">
        <f t="shared" si="21"/>
        <v>5.1755683929860484E-2</v>
      </c>
      <c r="AI64" s="87" t="str">
        <f t="shared" si="22"/>
        <v>SI</v>
      </c>
      <c r="AK64" s="95"/>
    </row>
    <row r="65" spans="1:37" ht="14.25" x14ac:dyDescent="0.45">
      <c r="A65" s="6">
        <f t="shared" si="14"/>
        <v>62</v>
      </c>
      <c r="B65" s="6" t="s">
        <v>55</v>
      </c>
      <c r="C65" s="6" t="s">
        <v>35</v>
      </c>
      <c r="D65" s="6" t="s">
        <v>161</v>
      </c>
      <c r="E65" s="9">
        <v>10150000</v>
      </c>
      <c r="F65" s="32" t="s">
        <v>162</v>
      </c>
      <c r="G65" s="17" t="s">
        <v>156</v>
      </c>
      <c r="H65" s="93">
        <f t="shared" si="0"/>
        <v>0</v>
      </c>
      <c r="I65" s="29">
        <f t="shared" si="15"/>
        <v>6000</v>
      </c>
      <c r="J65" s="71">
        <v>5501</v>
      </c>
      <c r="K65" s="72">
        <f t="shared" si="1"/>
        <v>0</v>
      </c>
      <c r="L65" s="49">
        <f t="shared" si="2"/>
        <v>5501</v>
      </c>
      <c r="M65" s="73">
        <v>5684</v>
      </c>
      <c r="N65" s="74">
        <f t="shared" si="3"/>
        <v>0</v>
      </c>
      <c r="O65" s="53">
        <f t="shared" si="4"/>
        <v>5684</v>
      </c>
      <c r="P65" s="75">
        <v>5569</v>
      </c>
      <c r="Q65" s="76">
        <f t="shared" si="5"/>
        <v>0</v>
      </c>
      <c r="R65" s="57">
        <f t="shared" si="6"/>
        <v>5569</v>
      </c>
      <c r="S65" s="77">
        <v>6340</v>
      </c>
      <c r="T65" s="78">
        <f t="shared" si="7"/>
        <v>0</v>
      </c>
      <c r="U65" s="67">
        <f t="shared" si="8"/>
        <v>6340</v>
      </c>
      <c r="V65" s="79">
        <v>6490</v>
      </c>
      <c r="W65" s="80">
        <f t="shared" si="9"/>
        <v>0</v>
      </c>
      <c r="X65" s="68">
        <f t="shared" si="10"/>
        <v>6490</v>
      </c>
      <c r="Y65" s="81">
        <v>6144</v>
      </c>
      <c r="Z65" s="82">
        <f t="shared" si="11"/>
        <v>0</v>
      </c>
      <c r="AA65" s="69">
        <f t="shared" si="16"/>
        <v>6144</v>
      </c>
      <c r="AB65" s="83">
        <v>6272</v>
      </c>
      <c r="AC65" s="84">
        <f t="shared" si="12"/>
        <v>0</v>
      </c>
      <c r="AD65" s="70">
        <f t="shared" si="17"/>
        <v>6272</v>
      </c>
      <c r="AE65" s="86">
        <f t="shared" si="18"/>
        <v>7</v>
      </c>
      <c r="AF65" s="85">
        <f t="shared" si="19"/>
        <v>6000</v>
      </c>
      <c r="AG65" s="4">
        <f t="shared" si="20"/>
        <v>375.1262644573348</v>
      </c>
      <c r="AH65" s="5">
        <f t="shared" si="21"/>
        <v>6.2521044076222471E-2</v>
      </c>
      <c r="AI65" s="87" t="str">
        <f t="shared" si="22"/>
        <v>SI</v>
      </c>
      <c r="AK65" s="95"/>
    </row>
    <row r="66" spans="1:37" ht="14.25" x14ac:dyDescent="0.45">
      <c r="A66" s="6">
        <f t="shared" si="14"/>
        <v>63</v>
      </c>
      <c r="B66" s="6" t="s">
        <v>55</v>
      </c>
      <c r="C66" s="6" t="s">
        <v>35</v>
      </c>
      <c r="D66" s="6" t="s">
        <v>163</v>
      </c>
      <c r="E66" s="9">
        <v>10150000</v>
      </c>
      <c r="F66" s="102" t="s">
        <v>164</v>
      </c>
      <c r="G66" s="17" t="s">
        <v>156</v>
      </c>
      <c r="H66" s="93">
        <f t="shared" si="0"/>
        <v>0</v>
      </c>
      <c r="I66" s="29">
        <f t="shared" si="15"/>
        <v>1850</v>
      </c>
      <c r="J66" s="71">
        <v>2034</v>
      </c>
      <c r="K66" s="72">
        <f t="shared" si="1"/>
        <v>0</v>
      </c>
      <c r="L66" s="49">
        <f t="shared" si="2"/>
        <v>2034</v>
      </c>
      <c r="M66" s="73">
        <v>1793</v>
      </c>
      <c r="N66" s="74">
        <f t="shared" si="3"/>
        <v>0</v>
      </c>
      <c r="O66" s="53">
        <f t="shared" si="4"/>
        <v>1793</v>
      </c>
      <c r="P66" s="75">
        <v>1820</v>
      </c>
      <c r="Q66" s="76">
        <f t="shared" si="5"/>
        <v>0</v>
      </c>
      <c r="R66" s="57">
        <f t="shared" si="6"/>
        <v>1820</v>
      </c>
      <c r="S66" s="77">
        <v>1757</v>
      </c>
      <c r="T66" s="78">
        <f t="shared" si="7"/>
        <v>0</v>
      </c>
      <c r="U66" s="67">
        <f t="shared" si="8"/>
        <v>1757</v>
      </c>
      <c r="V66" s="79">
        <v>1872</v>
      </c>
      <c r="W66" s="80">
        <f t="shared" si="9"/>
        <v>0</v>
      </c>
      <c r="X66" s="68">
        <f t="shared" si="10"/>
        <v>1872</v>
      </c>
      <c r="Y66" s="81">
        <v>1895</v>
      </c>
      <c r="Z66" s="82">
        <f t="shared" si="11"/>
        <v>0</v>
      </c>
      <c r="AA66" s="69">
        <f t="shared" si="16"/>
        <v>1895</v>
      </c>
      <c r="AB66" s="83">
        <v>1779</v>
      </c>
      <c r="AC66" s="84">
        <f t="shared" si="12"/>
        <v>0</v>
      </c>
      <c r="AD66" s="70">
        <f t="shared" si="17"/>
        <v>1779</v>
      </c>
      <c r="AE66" s="86">
        <f t="shared" si="18"/>
        <v>7</v>
      </c>
      <c r="AF66" s="85">
        <f t="shared" si="19"/>
        <v>1850</v>
      </c>
      <c r="AG66" s="4">
        <f t="shared" si="20"/>
        <v>87.996753186856679</v>
      </c>
      <c r="AH66" s="5">
        <f t="shared" si="21"/>
        <v>4.7565812533436044E-2</v>
      </c>
      <c r="AI66" s="87" t="str">
        <f t="shared" si="22"/>
        <v>SI</v>
      </c>
      <c r="AK66" s="95"/>
    </row>
    <row r="67" spans="1:37" ht="14.25" x14ac:dyDescent="0.45">
      <c r="A67" s="6">
        <f t="shared" si="14"/>
        <v>64</v>
      </c>
      <c r="B67" s="6" t="s">
        <v>55</v>
      </c>
      <c r="C67" s="6" t="s">
        <v>35</v>
      </c>
      <c r="D67" s="6" t="s">
        <v>165</v>
      </c>
      <c r="E67" s="9">
        <v>10150000</v>
      </c>
      <c r="F67" s="32" t="s">
        <v>166</v>
      </c>
      <c r="G67" s="17" t="s">
        <v>156</v>
      </c>
      <c r="H67" s="93">
        <f t="shared" si="0"/>
        <v>0</v>
      </c>
      <c r="I67" s="29">
        <f t="shared" si="15"/>
        <v>6000</v>
      </c>
      <c r="J67" s="71">
        <v>6148</v>
      </c>
      <c r="K67" s="72">
        <f t="shared" si="1"/>
        <v>0</v>
      </c>
      <c r="L67" s="49">
        <f t="shared" si="2"/>
        <v>6148</v>
      </c>
      <c r="M67" s="73">
        <v>5482</v>
      </c>
      <c r="N67" s="74">
        <f t="shared" si="3"/>
        <v>0</v>
      </c>
      <c r="O67" s="53">
        <f t="shared" si="4"/>
        <v>5482</v>
      </c>
      <c r="P67" s="75">
        <v>5773</v>
      </c>
      <c r="Q67" s="76">
        <f t="shared" si="5"/>
        <v>0</v>
      </c>
      <c r="R67" s="57">
        <f t="shared" si="6"/>
        <v>5773</v>
      </c>
      <c r="S67" s="77">
        <v>5436</v>
      </c>
      <c r="T67" s="78">
        <f t="shared" si="7"/>
        <v>0</v>
      </c>
      <c r="U67" s="67">
        <f t="shared" si="8"/>
        <v>5436</v>
      </c>
      <c r="V67" s="79">
        <v>6574</v>
      </c>
      <c r="W67" s="80">
        <f t="shared" si="9"/>
        <v>0</v>
      </c>
      <c r="X67" s="68">
        <f t="shared" si="10"/>
        <v>6574</v>
      </c>
      <c r="Y67" s="81">
        <v>5803</v>
      </c>
      <c r="Z67" s="82">
        <f t="shared" si="11"/>
        <v>0</v>
      </c>
      <c r="AA67" s="69">
        <f t="shared" si="16"/>
        <v>5803</v>
      </c>
      <c r="AB67" s="83">
        <v>6784</v>
      </c>
      <c r="AC67" s="84">
        <f t="shared" si="12"/>
        <v>0</v>
      </c>
      <c r="AD67" s="70">
        <f t="shared" si="17"/>
        <v>6784</v>
      </c>
      <c r="AE67" s="86">
        <f t="shared" si="18"/>
        <v>7</v>
      </c>
      <c r="AF67" s="85">
        <f t="shared" si="19"/>
        <v>6000</v>
      </c>
      <c r="AG67" s="4">
        <f t="shared" si="20"/>
        <v>484.44283165597273</v>
      </c>
      <c r="AH67" s="5">
        <f t="shared" si="21"/>
        <v>8.0740471942662123E-2</v>
      </c>
      <c r="AI67" s="87" t="str">
        <f t="shared" si="22"/>
        <v>SI</v>
      </c>
      <c r="AK67" s="95"/>
    </row>
    <row r="68" spans="1:37" ht="25.5" x14ac:dyDescent="0.45">
      <c r="A68" s="6">
        <f t="shared" si="14"/>
        <v>65</v>
      </c>
      <c r="B68" s="6" t="s">
        <v>55</v>
      </c>
      <c r="C68" s="6" t="s">
        <v>35</v>
      </c>
      <c r="D68" s="6" t="s">
        <v>167</v>
      </c>
      <c r="E68" s="9">
        <v>10150000</v>
      </c>
      <c r="F68" s="102" t="s">
        <v>168</v>
      </c>
      <c r="G68" s="17" t="s">
        <v>153</v>
      </c>
      <c r="H68" s="93">
        <f t="shared" ref="H68:H131" si="23">IF(OR(ISNUMBER(SEARCH("ALIMENTACIÓN",B68)),ISNUMBER(SEARCH("ALIMENTACION",B68))),0,IF(AND(ISNUMBER(SEARCH("AMBIENTE",B68)),OR(ISNUMBER(SEARCH("Semilla",D68)),ISNUMBER(SEARCH("ESPECIE VEGETAL",D68)),ISNUMBER(SEARCH("Fertilizante",D68)),ISNUMBER(SEARCH("Humus",D68)),ISNUMBER(SEARCH("Micorrizas",D68)),ISNUMBER(SEARCH("Cascarilla",D68)),ISNUMBER(SEARCH("Turba",D68)))),0,IF(AND(ISNUMBER(SEARCH("ANIMALES",B68)),OR(ISNUMBER(SEARCH("ALIMENTO",D68)),ISNUMBER(SEARCH("Alimento",D68)))),0.05,IF(ISNUMBER(SEARCH("ANIMALES",B68)),0.19,IF(ISNUMBER(SEARCH("AMBIENTE",B68)),0.19,IF(ISNUMBER(SEARCH("CULTURA",B68)),0.19,IF(ISNUMBER(SEARCH("DEPORTE",B68)),0.19,IF(ISNUMBER(SEARCH("Bioseguridad",B68)),0.19,IF(ISNUMBER(SEARCH("DOTACIÓN",B68)),0.19,IF(ISNUMBER(SEARCH("SERVICIO",C68)),0.19,0.19))))))))))</f>
        <v>0</v>
      </c>
      <c r="I68" s="29">
        <f t="shared" si="15"/>
        <v>24000</v>
      </c>
      <c r="J68" s="71">
        <v>24423</v>
      </c>
      <c r="K68" s="72">
        <f t="shared" ref="K68:K131" si="24">+J68*H68</f>
        <v>0</v>
      </c>
      <c r="L68" s="49">
        <f t="shared" ref="L68:L131" si="25">+J68+K68</f>
        <v>24423</v>
      </c>
      <c r="M68" s="73">
        <v>22856</v>
      </c>
      <c r="N68" s="74">
        <f t="shared" ref="N68:N131" si="26">+M68*H68</f>
        <v>0</v>
      </c>
      <c r="O68" s="53">
        <f t="shared" ref="O68:O131" si="27">+M68+N68</f>
        <v>22856</v>
      </c>
      <c r="P68" s="75">
        <v>22848</v>
      </c>
      <c r="Q68" s="76">
        <f t="shared" ref="Q68:Q131" si="28">+P68*H68</f>
        <v>0</v>
      </c>
      <c r="R68" s="57">
        <f t="shared" ref="R68:R131" si="29">+P68+Q68</f>
        <v>22848</v>
      </c>
      <c r="S68" s="77">
        <v>23195</v>
      </c>
      <c r="T68" s="78">
        <f t="shared" ref="T68:T131" si="30">+S68*H68</f>
        <v>0</v>
      </c>
      <c r="U68" s="67">
        <f t="shared" ref="U68:U131" si="31">+T68+S68</f>
        <v>23195</v>
      </c>
      <c r="V68" s="79">
        <v>22168</v>
      </c>
      <c r="W68" s="80">
        <f t="shared" ref="W68:W131" si="32">+V68*H68</f>
        <v>0</v>
      </c>
      <c r="X68" s="68">
        <f t="shared" ref="X68:X131" si="33">+W68+V68</f>
        <v>22168</v>
      </c>
      <c r="Y68" s="81">
        <v>21824</v>
      </c>
      <c r="Z68" s="82">
        <f t="shared" ref="Z68:Z131" si="34">+Y68*H68</f>
        <v>0</v>
      </c>
      <c r="AA68" s="69">
        <f t="shared" si="16"/>
        <v>21824</v>
      </c>
      <c r="AB68" s="83">
        <v>30686</v>
      </c>
      <c r="AC68" s="84">
        <f t="shared" ref="AC68:AC131" si="35">+AB68*H68</f>
        <v>0</v>
      </c>
      <c r="AD68" s="70">
        <f t="shared" si="17"/>
        <v>30686</v>
      </c>
      <c r="AE68" s="86">
        <f t="shared" si="18"/>
        <v>7</v>
      </c>
      <c r="AF68" s="85">
        <f t="shared" si="19"/>
        <v>24000</v>
      </c>
      <c r="AG68" s="4">
        <f t="shared" si="20"/>
        <v>2834.8995950978078</v>
      </c>
      <c r="AH68" s="5">
        <f t="shared" si="21"/>
        <v>0.11812081646240866</v>
      </c>
      <c r="AI68" s="87" t="str">
        <f t="shared" si="22"/>
        <v>SI</v>
      </c>
      <c r="AK68" s="95"/>
    </row>
    <row r="69" spans="1:37" ht="14.25" x14ac:dyDescent="0.45">
      <c r="A69" s="6">
        <f t="shared" ref="A69:A132" si="36">1+A68</f>
        <v>66</v>
      </c>
      <c r="B69" s="6" t="s">
        <v>55</v>
      </c>
      <c r="C69" s="6" t="s">
        <v>35</v>
      </c>
      <c r="D69" s="6" t="s">
        <v>169</v>
      </c>
      <c r="E69" s="9">
        <v>10150000</v>
      </c>
      <c r="F69" s="32" t="s">
        <v>170</v>
      </c>
      <c r="G69" s="17" t="s">
        <v>153</v>
      </c>
      <c r="H69" s="93">
        <f t="shared" si="23"/>
        <v>0</v>
      </c>
      <c r="I69" s="29">
        <f t="shared" ref="I69:I132" si="37">+AF69</f>
        <v>215000</v>
      </c>
      <c r="J69" s="71">
        <v>205564</v>
      </c>
      <c r="K69" s="72">
        <f t="shared" si="24"/>
        <v>0</v>
      </c>
      <c r="L69" s="49">
        <f t="shared" si="25"/>
        <v>205564</v>
      </c>
      <c r="M69" s="73">
        <v>232487</v>
      </c>
      <c r="N69" s="74">
        <f t="shared" si="26"/>
        <v>0</v>
      </c>
      <c r="O69" s="53">
        <f t="shared" si="27"/>
        <v>232487</v>
      </c>
      <c r="P69" s="75">
        <v>195656</v>
      </c>
      <c r="Q69" s="76">
        <f t="shared" si="28"/>
        <v>0</v>
      </c>
      <c r="R69" s="57">
        <f t="shared" si="29"/>
        <v>195656</v>
      </c>
      <c r="S69" s="77">
        <v>214418</v>
      </c>
      <c r="T69" s="78">
        <f t="shared" si="30"/>
        <v>0</v>
      </c>
      <c r="U69" s="67">
        <f t="shared" si="31"/>
        <v>214418</v>
      </c>
      <c r="V69" s="79">
        <v>228581</v>
      </c>
      <c r="W69" s="80">
        <f t="shared" si="32"/>
        <v>0</v>
      </c>
      <c r="X69" s="68">
        <f t="shared" si="33"/>
        <v>228581</v>
      </c>
      <c r="Y69" s="81">
        <v>196717</v>
      </c>
      <c r="Z69" s="82">
        <f t="shared" si="34"/>
        <v>0</v>
      </c>
      <c r="AA69" s="69">
        <f t="shared" ref="AA69:AA132" si="38">+Z69+Y69</f>
        <v>196717</v>
      </c>
      <c r="AB69" s="83">
        <v>231577</v>
      </c>
      <c r="AC69" s="84">
        <f t="shared" si="35"/>
        <v>0</v>
      </c>
      <c r="AD69" s="70">
        <f t="shared" ref="AD69:AD132" si="39">+AC69+AB69</f>
        <v>231577</v>
      </c>
      <c r="AE69" s="86">
        <f t="shared" ref="AE69:AE132" si="40">COUNT(L69,O69,R69,U69,X69,AA69,AD69)</f>
        <v>7</v>
      </c>
      <c r="AF69" s="85">
        <f t="shared" ref="AF69:AF132" si="41">ROUND(AVERAGE(L69,O69,R69,U69,X69,AA69,AD69),0)</f>
        <v>215000</v>
      </c>
      <c r="AG69" s="4">
        <f t="shared" ref="AG69:AG132" si="42">_xlfn.STDEV.P(L69,O69,R69,U69,X69,AA69,AD69)</f>
        <v>14942.130771747381</v>
      </c>
      <c r="AH69" s="5">
        <f t="shared" ref="AH69:AH132" si="43">AG69/AF69</f>
        <v>6.9498282659290145E-2</v>
      </c>
      <c r="AI69" s="87" t="str">
        <f t="shared" ref="AI69:AI132" si="44">IF(AE69&lt;2,"NO",IF(AH69&gt;0.35,"NO","SI"))</f>
        <v>SI</v>
      </c>
      <c r="AK69" s="95"/>
    </row>
    <row r="70" spans="1:37" ht="14.25" x14ac:dyDescent="0.45">
      <c r="A70" s="6">
        <f t="shared" si="36"/>
        <v>67</v>
      </c>
      <c r="B70" s="6" t="s">
        <v>55</v>
      </c>
      <c r="C70" s="6" t="s">
        <v>35</v>
      </c>
      <c r="D70" s="6" t="s">
        <v>171</v>
      </c>
      <c r="E70" s="9">
        <v>10150000</v>
      </c>
      <c r="F70" s="102" t="s">
        <v>172</v>
      </c>
      <c r="G70" s="17" t="s">
        <v>153</v>
      </c>
      <c r="H70" s="93">
        <f t="shared" si="23"/>
        <v>0</v>
      </c>
      <c r="I70" s="29">
        <f t="shared" si="37"/>
        <v>75000</v>
      </c>
      <c r="J70" s="71">
        <v>79817</v>
      </c>
      <c r="K70" s="72">
        <f t="shared" si="24"/>
        <v>0</v>
      </c>
      <c r="L70" s="49">
        <f t="shared" si="25"/>
        <v>79817</v>
      </c>
      <c r="M70" s="73">
        <v>81314</v>
      </c>
      <c r="N70" s="74">
        <f t="shared" si="26"/>
        <v>0</v>
      </c>
      <c r="O70" s="53">
        <f t="shared" si="27"/>
        <v>81314</v>
      </c>
      <c r="P70" s="75">
        <v>72321</v>
      </c>
      <c r="Q70" s="76">
        <f t="shared" si="28"/>
        <v>0</v>
      </c>
      <c r="R70" s="57">
        <f t="shared" si="29"/>
        <v>72321</v>
      </c>
      <c r="S70" s="77">
        <v>71781</v>
      </c>
      <c r="T70" s="78">
        <f t="shared" si="30"/>
        <v>0</v>
      </c>
      <c r="U70" s="67">
        <f t="shared" si="31"/>
        <v>71781</v>
      </c>
      <c r="V70" s="79">
        <v>71946</v>
      </c>
      <c r="W70" s="80">
        <f t="shared" si="32"/>
        <v>0</v>
      </c>
      <c r="X70" s="68">
        <f t="shared" si="33"/>
        <v>71946</v>
      </c>
      <c r="Y70" s="81">
        <v>72011</v>
      </c>
      <c r="Z70" s="82">
        <f t="shared" si="34"/>
        <v>0</v>
      </c>
      <c r="AA70" s="69">
        <f t="shared" si="38"/>
        <v>72011</v>
      </c>
      <c r="AB70" s="83">
        <v>75810</v>
      </c>
      <c r="AC70" s="84">
        <f t="shared" si="35"/>
        <v>0</v>
      </c>
      <c r="AD70" s="70">
        <f t="shared" si="39"/>
        <v>75810</v>
      </c>
      <c r="AE70" s="86">
        <f t="shared" si="40"/>
        <v>7</v>
      </c>
      <c r="AF70" s="85">
        <f t="shared" si="41"/>
        <v>75000</v>
      </c>
      <c r="AG70" s="4">
        <f t="shared" si="42"/>
        <v>3770.6805751747256</v>
      </c>
      <c r="AH70" s="5">
        <f t="shared" si="43"/>
        <v>5.0275741002329677E-2</v>
      </c>
      <c r="AI70" s="87" t="str">
        <f t="shared" si="44"/>
        <v>SI</v>
      </c>
      <c r="AK70" s="95"/>
    </row>
    <row r="71" spans="1:37" ht="25.5" x14ac:dyDescent="0.45">
      <c r="A71" s="6">
        <f t="shared" si="36"/>
        <v>68</v>
      </c>
      <c r="B71" s="6" t="s">
        <v>55</v>
      </c>
      <c r="C71" s="6" t="s">
        <v>35</v>
      </c>
      <c r="D71" s="6" t="s">
        <v>173</v>
      </c>
      <c r="E71" s="9">
        <v>10150000</v>
      </c>
      <c r="F71" s="32" t="s">
        <v>174</v>
      </c>
      <c r="G71" s="17" t="s">
        <v>153</v>
      </c>
      <c r="H71" s="93">
        <f t="shared" si="23"/>
        <v>0</v>
      </c>
      <c r="I71" s="29">
        <f t="shared" si="37"/>
        <v>250000</v>
      </c>
      <c r="J71" s="71">
        <v>259071</v>
      </c>
      <c r="K71" s="72">
        <f t="shared" si="24"/>
        <v>0</v>
      </c>
      <c r="L71" s="49">
        <f t="shared" si="25"/>
        <v>259071</v>
      </c>
      <c r="M71" s="73">
        <v>269170</v>
      </c>
      <c r="N71" s="74">
        <f t="shared" si="26"/>
        <v>0</v>
      </c>
      <c r="O71" s="53">
        <f t="shared" si="27"/>
        <v>269170</v>
      </c>
      <c r="P71" s="75">
        <v>238496</v>
      </c>
      <c r="Q71" s="76">
        <f t="shared" si="28"/>
        <v>0</v>
      </c>
      <c r="R71" s="57">
        <f t="shared" si="29"/>
        <v>238496</v>
      </c>
      <c r="S71" s="77">
        <v>271826</v>
      </c>
      <c r="T71" s="78">
        <f t="shared" si="30"/>
        <v>0</v>
      </c>
      <c r="U71" s="67">
        <f t="shared" si="31"/>
        <v>271826</v>
      </c>
      <c r="V71" s="79">
        <v>242169</v>
      </c>
      <c r="W71" s="80">
        <f t="shared" si="32"/>
        <v>0</v>
      </c>
      <c r="X71" s="68">
        <f t="shared" si="33"/>
        <v>242169</v>
      </c>
      <c r="Y71" s="81">
        <v>244200</v>
      </c>
      <c r="Z71" s="82">
        <f t="shared" si="34"/>
        <v>0</v>
      </c>
      <c r="AA71" s="69">
        <f t="shared" si="38"/>
        <v>244200</v>
      </c>
      <c r="AB71" s="83">
        <v>225068</v>
      </c>
      <c r="AC71" s="84">
        <f t="shared" si="35"/>
        <v>0</v>
      </c>
      <c r="AD71" s="70">
        <f t="shared" si="39"/>
        <v>225068</v>
      </c>
      <c r="AE71" s="86">
        <f t="shared" si="40"/>
        <v>7</v>
      </c>
      <c r="AF71" s="85">
        <f t="shared" si="41"/>
        <v>250000</v>
      </c>
      <c r="AG71" s="4">
        <f t="shared" si="42"/>
        <v>15924.183845423826</v>
      </c>
      <c r="AH71" s="5">
        <f t="shared" si="43"/>
        <v>6.3696735381695305E-2</v>
      </c>
      <c r="AI71" s="87" t="str">
        <f t="shared" si="44"/>
        <v>SI</v>
      </c>
      <c r="AK71" s="95"/>
    </row>
    <row r="72" spans="1:37" ht="14.25" x14ac:dyDescent="0.45">
      <c r="A72" s="6">
        <f t="shared" si="36"/>
        <v>69</v>
      </c>
      <c r="B72" s="6" t="s">
        <v>55</v>
      </c>
      <c r="C72" s="6" t="s">
        <v>35</v>
      </c>
      <c r="D72" s="6" t="s">
        <v>175</v>
      </c>
      <c r="E72" s="9">
        <v>10150000</v>
      </c>
      <c r="F72" s="102" t="s">
        <v>176</v>
      </c>
      <c r="G72" s="17" t="s">
        <v>153</v>
      </c>
      <c r="H72" s="93">
        <f t="shared" si="23"/>
        <v>0</v>
      </c>
      <c r="I72" s="29">
        <f t="shared" si="37"/>
        <v>75000</v>
      </c>
      <c r="J72" s="71">
        <v>73929</v>
      </c>
      <c r="K72" s="72">
        <f t="shared" si="24"/>
        <v>0</v>
      </c>
      <c r="L72" s="49">
        <f t="shared" si="25"/>
        <v>73929</v>
      </c>
      <c r="M72" s="73">
        <v>71293</v>
      </c>
      <c r="N72" s="74">
        <f t="shared" si="26"/>
        <v>0</v>
      </c>
      <c r="O72" s="53">
        <f t="shared" si="27"/>
        <v>71293</v>
      </c>
      <c r="P72" s="75">
        <v>71446</v>
      </c>
      <c r="Q72" s="76">
        <f t="shared" si="28"/>
        <v>0</v>
      </c>
      <c r="R72" s="57">
        <f t="shared" si="29"/>
        <v>71446</v>
      </c>
      <c r="S72" s="77">
        <v>69059</v>
      </c>
      <c r="T72" s="78">
        <f t="shared" si="30"/>
        <v>0</v>
      </c>
      <c r="U72" s="67">
        <f t="shared" si="31"/>
        <v>69059</v>
      </c>
      <c r="V72" s="79">
        <v>73188</v>
      </c>
      <c r="W72" s="80">
        <f t="shared" si="32"/>
        <v>0</v>
      </c>
      <c r="X72" s="68">
        <f t="shared" si="33"/>
        <v>73188</v>
      </c>
      <c r="Y72" s="81">
        <v>67609</v>
      </c>
      <c r="Z72" s="82">
        <f t="shared" si="34"/>
        <v>0</v>
      </c>
      <c r="AA72" s="69">
        <f t="shared" si="38"/>
        <v>67609</v>
      </c>
      <c r="AB72" s="83">
        <v>98476</v>
      </c>
      <c r="AC72" s="84">
        <f t="shared" si="35"/>
        <v>0</v>
      </c>
      <c r="AD72" s="70">
        <f t="shared" si="39"/>
        <v>98476</v>
      </c>
      <c r="AE72" s="86">
        <f t="shared" si="40"/>
        <v>7</v>
      </c>
      <c r="AF72" s="85">
        <f t="shared" si="41"/>
        <v>75000</v>
      </c>
      <c r="AG72" s="4">
        <f t="shared" si="42"/>
        <v>9796.8514475679531</v>
      </c>
      <c r="AH72" s="5">
        <f t="shared" si="43"/>
        <v>0.13062468596757271</v>
      </c>
      <c r="AI72" s="87" t="str">
        <f t="shared" si="44"/>
        <v>SI</v>
      </c>
      <c r="AK72" s="95"/>
    </row>
    <row r="73" spans="1:37" ht="14.25" x14ac:dyDescent="0.45">
      <c r="A73" s="6">
        <f t="shared" si="36"/>
        <v>70</v>
      </c>
      <c r="B73" s="6" t="s">
        <v>55</v>
      </c>
      <c r="C73" s="6" t="s">
        <v>35</v>
      </c>
      <c r="D73" s="6" t="s">
        <v>177</v>
      </c>
      <c r="E73" s="9">
        <v>10150000</v>
      </c>
      <c r="F73" s="32" t="s">
        <v>178</v>
      </c>
      <c r="G73" s="17" t="s">
        <v>153</v>
      </c>
      <c r="H73" s="93">
        <f t="shared" si="23"/>
        <v>0</v>
      </c>
      <c r="I73" s="29">
        <f t="shared" si="37"/>
        <v>154000</v>
      </c>
      <c r="J73" s="71">
        <v>147304</v>
      </c>
      <c r="K73" s="72">
        <f t="shared" si="24"/>
        <v>0</v>
      </c>
      <c r="L73" s="49">
        <f t="shared" si="25"/>
        <v>147304</v>
      </c>
      <c r="M73" s="73">
        <v>158731</v>
      </c>
      <c r="N73" s="74">
        <f t="shared" si="26"/>
        <v>0</v>
      </c>
      <c r="O73" s="53">
        <f t="shared" si="27"/>
        <v>158731</v>
      </c>
      <c r="P73" s="75">
        <v>160290</v>
      </c>
      <c r="Q73" s="76">
        <f t="shared" si="28"/>
        <v>0</v>
      </c>
      <c r="R73" s="57">
        <f t="shared" si="29"/>
        <v>160290</v>
      </c>
      <c r="S73" s="77">
        <v>143705</v>
      </c>
      <c r="T73" s="78">
        <f t="shared" si="30"/>
        <v>0</v>
      </c>
      <c r="U73" s="67">
        <f t="shared" si="31"/>
        <v>143705</v>
      </c>
      <c r="V73" s="79">
        <v>153384</v>
      </c>
      <c r="W73" s="80">
        <f t="shared" si="32"/>
        <v>0</v>
      </c>
      <c r="X73" s="68">
        <f t="shared" si="33"/>
        <v>153384</v>
      </c>
      <c r="Y73" s="81">
        <v>152602</v>
      </c>
      <c r="Z73" s="82">
        <f t="shared" si="34"/>
        <v>0</v>
      </c>
      <c r="AA73" s="69">
        <f t="shared" si="38"/>
        <v>152602</v>
      </c>
      <c r="AB73" s="83">
        <v>161984</v>
      </c>
      <c r="AC73" s="84">
        <f t="shared" si="35"/>
        <v>0</v>
      </c>
      <c r="AD73" s="70">
        <f t="shared" si="39"/>
        <v>161984</v>
      </c>
      <c r="AE73" s="86">
        <f t="shared" si="40"/>
        <v>7</v>
      </c>
      <c r="AF73" s="85">
        <f t="shared" si="41"/>
        <v>154000</v>
      </c>
      <c r="AG73" s="4">
        <f t="shared" si="42"/>
        <v>6311.5316004007409</v>
      </c>
      <c r="AH73" s="5">
        <f t="shared" si="43"/>
        <v>4.0983971431173639E-2</v>
      </c>
      <c r="AI73" s="87" t="str">
        <f t="shared" si="44"/>
        <v>SI</v>
      </c>
      <c r="AK73" s="95"/>
    </row>
    <row r="74" spans="1:37" ht="14.25" x14ac:dyDescent="0.45">
      <c r="A74" s="6">
        <f t="shared" si="36"/>
        <v>71</v>
      </c>
      <c r="B74" s="6" t="s">
        <v>55</v>
      </c>
      <c r="C74" s="6" t="s">
        <v>35</v>
      </c>
      <c r="D74" s="6" t="s">
        <v>179</v>
      </c>
      <c r="E74" s="9">
        <v>10150000</v>
      </c>
      <c r="F74" s="102" t="s">
        <v>180</v>
      </c>
      <c r="G74" s="17" t="s">
        <v>156</v>
      </c>
      <c r="H74" s="93">
        <f t="shared" si="23"/>
        <v>0</v>
      </c>
      <c r="I74" s="29">
        <f t="shared" si="37"/>
        <v>6000</v>
      </c>
      <c r="J74" s="71">
        <v>6103</v>
      </c>
      <c r="K74" s="72">
        <f t="shared" si="24"/>
        <v>0</v>
      </c>
      <c r="L74" s="49">
        <f t="shared" si="25"/>
        <v>6103</v>
      </c>
      <c r="M74" s="73">
        <v>6392</v>
      </c>
      <c r="N74" s="74">
        <f t="shared" si="26"/>
        <v>0</v>
      </c>
      <c r="O74" s="53">
        <f t="shared" si="27"/>
        <v>6392</v>
      </c>
      <c r="P74" s="75">
        <v>5526</v>
      </c>
      <c r="Q74" s="76">
        <f t="shared" si="28"/>
        <v>0</v>
      </c>
      <c r="R74" s="57">
        <f t="shared" si="29"/>
        <v>5526</v>
      </c>
      <c r="S74" s="77">
        <v>6467</v>
      </c>
      <c r="T74" s="78">
        <f t="shared" si="30"/>
        <v>0</v>
      </c>
      <c r="U74" s="67">
        <f t="shared" si="31"/>
        <v>6467</v>
      </c>
      <c r="V74" s="79">
        <v>6063</v>
      </c>
      <c r="W74" s="80">
        <f t="shared" si="32"/>
        <v>0</v>
      </c>
      <c r="X74" s="68">
        <f t="shared" si="33"/>
        <v>6063</v>
      </c>
      <c r="Y74" s="81">
        <v>6565</v>
      </c>
      <c r="Z74" s="82">
        <f t="shared" si="34"/>
        <v>0</v>
      </c>
      <c r="AA74" s="69">
        <f t="shared" si="38"/>
        <v>6565</v>
      </c>
      <c r="AB74" s="83">
        <v>4884</v>
      </c>
      <c r="AC74" s="84">
        <f t="shared" si="35"/>
        <v>0</v>
      </c>
      <c r="AD74" s="70">
        <f t="shared" si="39"/>
        <v>4884</v>
      </c>
      <c r="AE74" s="86">
        <f t="shared" si="40"/>
        <v>7</v>
      </c>
      <c r="AF74" s="85">
        <f t="shared" si="41"/>
        <v>6000</v>
      </c>
      <c r="AG74" s="4">
        <f t="shared" si="42"/>
        <v>557.50566941383784</v>
      </c>
      <c r="AH74" s="5">
        <f t="shared" si="43"/>
        <v>9.2917611568972977E-2</v>
      </c>
      <c r="AI74" s="87" t="str">
        <f t="shared" si="44"/>
        <v>SI</v>
      </c>
      <c r="AK74" s="95"/>
    </row>
    <row r="75" spans="1:37" ht="25.5" x14ac:dyDescent="0.45">
      <c r="A75" s="6">
        <f t="shared" si="36"/>
        <v>72</v>
      </c>
      <c r="B75" s="6" t="s">
        <v>55</v>
      </c>
      <c r="C75" s="6" t="s">
        <v>35</v>
      </c>
      <c r="D75" s="6" t="s">
        <v>181</v>
      </c>
      <c r="E75" s="9">
        <v>10150000</v>
      </c>
      <c r="F75" s="32" t="s">
        <v>182</v>
      </c>
      <c r="G75" s="17" t="s">
        <v>156</v>
      </c>
      <c r="H75" s="93">
        <f t="shared" si="23"/>
        <v>0</v>
      </c>
      <c r="I75" s="29">
        <f t="shared" si="37"/>
        <v>67000</v>
      </c>
      <c r="J75" s="71">
        <v>68179</v>
      </c>
      <c r="K75" s="72">
        <f t="shared" si="24"/>
        <v>0</v>
      </c>
      <c r="L75" s="49">
        <f t="shared" si="25"/>
        <v>68179</v>
      </c>
      <c r="M75" s="73">
        <v>64719</v>
      </c>
      <c r="N75" s="74">
        <f t="shared" si="26"/>
        <v>0</v>
      </c>
      <c r="O75" s="53">
        <f t="shared" si="27"/>
        <v>64719</v>
      </c>
      <c r="P75" s="75">
        <v>61121</v>
      </c>
      <c r="Q75" s="76">
        <f t="shared" si="28"/>
        <v>0</v>
      </c>
      <c r="R75" s="57">
        <f t="shared" si="29"/>
        <v>61121</v>
      </c>
      <c r="S75" s="77">
        <v>62151</v>
      </c>
      <c r="T75" s="78">
        <f t="shared" si="30"/>
        <v>0</v>
      </c>
      <c r="U75" s="67">
        <f t="shared" si="31"/>
        <v>62151</v>
      </c>
      <c r="V75" s="79">
        <v>62219</v>
      </c>
      <c r="W75" s="80">
        <f t="shared" si="32"/>
        <v>0</v>
      </c>
      <c r="X75" s="68">
        <f t="shared" si="33"/>
        <v>62219</v>
      </c>
      <c r="Y75" s="81">
        <v>68317</v>
      </c>
      <c r="Z75" s="82">
        <f t="shared" si="34"/>
        <v>0</v>
      </c>
      <c r="AA75" s="69">
        <f t="shared" si="38"/>
        <v>68317</v>
      </c>
      <c r="AB75" s="83">
        <v>82294</v>
      </c>
      <c r="AC75" s="84">
        <f t="shared" si="35"/>
        <v>0</v>
      </c>
      <c r="AD75" s="70">
        <f t="shared" si="39"/>
        <v>82294</v>
      </c>
      <c r="AE75" s="86">
        <f t="shared" si="40"/>
        <v>7</v>
      </c>
      <c r="AF75" s="85">
        <f t="shared" si="41"/>
        <v>67000</v>
      </c>
      <c r="AG75" s="4">
        <f t="shared" si="42"/>
        <v>6794.612676861826</v>
      </c>
      <c r="AH75" s="5">
        <f t="shared" si="43"/>
        <v>0.10141212950540039</v>
      </c>
      <c r="AI75" s="87" t="str">
        <f t="shared" si="44"/>
        <v>SI</v>
      </c>
      <c r="AK75" s="95"/>
    </row>
    <row r="76" spans="1:37" ht="70.150000000000006" customHeight="1" x14ac:dyDescent="0.45">
      <c r="A76" s="6">
        <f t="shared" si="36"/>
        <v>73</v>
      </c>
      <c r="B76" s="6" t="s">
        <v>55</v>
      </c>
      <c r="C76" s="6" t="s">
        <v>35</v>
      </c>
      <c r="D76" s="6" t="s">
        <v>183</v>
      </c>
      <c r="E76" s="9">
        <v>10150000</v>
      </c>
      <c r="F76" s="102" t="s">
        <v>184</v>
      </c>
      <c r="G76" s="17" t="s">
        <v>38</v>
      </c>
      <c r="H76" s="93">
        <f t="shared" si="23"/>
        <v>0</v>
      </c>
      <c r="I76" s="29">
        <f t="shared" si="37"/>
        <v>5900</v>
      </c>
      <c r="J76" s="71">
        <v>5399</v>
      </c>
      <c r="K76" s="72">
        <f t="shared" si="24"/>
        <v>0</v>
      </c>
      <c r="L76" s="49">
        <f t="shared" si="25"/>
        <v>5399</v>
      </c>
      <c r="M76" s="73">
        <v>6158</v>
      </c>
      <c r="N76" s="74">
        <f t="shared" si="26"/>
        <v>0</v>
      </c>
      <c r="O76" s="53">
        <f t="shared" si="27"/>
        <v>6158</v>
      </c>
      <c r="P76" s="75">
        <v>5833</v>
      </c>
      <c r="Q76" s="76">
        <f t="shared" si="28"/>
        <v>0</v>
      </c>
      <c r="R76" s="57">
        <f t="shared" si="29"/>
        <v>5833</v>
      </c>
      <c r="S76" s="77">
        <v>6047</v>
      </c>
      <c r="T76" s="78">
        <f t="shared" si="30"/>
        <v>0</v>
      </c>
      <c r="U76" s="67">
        <f t="shared" si="31"/>
        <v>6047</v>
      </c>
      <c r="V76" s="79">
        <v>6206</v>
      </c>
      <c r="W76" s="80">
        <f t="shared" si="32"/>
        <v>0</v>
      </c>
      <c r="X76" s="68">
        <f t="shared" si="33"/>
        <v>6206</v>
      </c>
      <c r="Y76" s="81">
        <v>6231</v>
      </c>
      <c r="Z76" s="82">
        <f t="shared" si="34"/>
        <v>0</v>
      </c>
      <c r="AA76" s="69">
        <f t="shared" si="38"/>
        <v>6231</v>
      </c>
      <c r="AB76" s="83">
        <v>5426</v>
      </c>
      <c r="AC76" s="84">
        <f t="shared" si="35"/>
        <v>0</v>
      </c>
      <c r="AD76" s="70">
        <f t="shared" si="39"/>
        <v>5426</v>
      </c>
      <c r="AE76" s="86">
        <f t="shared" si="40"/>
        <v>7</v>
      </c>
      <c r="AF76" s="85">
        <f t="shared" si="41"/>
        <v>5900</v>
      </c>
      <c r="AG76" s="4">
        <f t="shared" si="42"/>
        <v>331.99311524703126</v>
      </c>
      <c r="AH76" s="5">
        <f t="shared" si="43"/>
        <v>5.6270019533395131E-2</v>
      </c>
      <c r="AI76" s="87" t="str">
        <f t="shared" si="44"/>
        <v>SI</v>
      </c>
      <c r="AK76" s="95"/>
    </row>
    <row r="77" spans="1:37" ht="14.25" x14ac:dyDescent="0.45">
      <c r="A77" s="6">
        <f t="shared" si="36"/>
        <v>74</v>
      </c>
      <c r="B77" s="6" t="s">
        <v>55</v>
      </c>
      <c r="C77" s="6" t="s">
        <v>35</v>
      </c>
      <c r="D77" s="6" t="s">
        <v>185</v>
      </c>
      <c r="E77" s="9">
        <v>10150000</v>
      </c>
      <c r="F77" s="32" t="s">
        <v>186</v>
      </c>
      <c r="G77" s="17" t="s">
        <v>38</v>
      </c>
      <c r="H77" s="93">
        <f t="shared" si="23"/>
        <v>0</v>
      </c>
      <c r="I77" s="29">
        <f t="shared" si="37"/>
        <v>7500</v>
      </c>
      <c r="J77" s="71">
        <v>8245</v>
      </c>
      <c r="K77" s="72">
        <f t="shared" si="24"/>
        <v>0</v>
      </c>
      <c r="L77" s="49">
        <f t="shared" si="25"/>
        <v>8245</v>
      </c>
      <c r="M77" s="73">
        <v>8028</v>
      </c>
      <c r="N77" s="74">
        <f t="shared" si="26"/>
        <v>0</v>
      </c>
      <c r="O77" s="53">
        <f t="shared" si="27"/>
        <v>8028</v>
      </c>
      <c r="P77" s="75">
        <v>6936</v>
      </c>
      <c r="Q77" s="76">
        <f t="shared" si="28"/>
        <v>0</v>
      </c>
      <c r="R77" s="57">
        <f t="shared" si="29"/>
        <v>6936</v>
      </c>
      <c r="S77" s="77">
        <v>8220</v>
      </c>
      <c r="T77" s="78">
        <f t="shared" si="30"/>
        <v>0</v>
      </c>
      <c r="U77" s="67">
        <f t="shared" si="31"/>
        <v>8220</v>
      </c>
      <c r="V77" s="79">
        <v>6945</v>
      </c>
      <c r="W77" s="80">
        <f t="shared" si="32"/>
        <v>0</v>
      </c>
      <c r="X77" s="68">
        <f t="shared" si="33"/>
        <v>6945</v>
      </c>
      <c r="Y77" s="81">
        <v>8166</v>
      </c>
      <c r="Z77" s="82">
        <f t="shared" si="34"/>
        <v>0</v>
      </c>
      <c r="AA77" s="69">
        <f t="shared" si="38"/>
        <v>8166</v>
      </c>
      <c r="AB77" s="83">
        <v>5960</v>
      </c>
      <c r="AC77" s="84">
        <f t="shared" si="35"/>
        <v>0</v>
      </c>
      <c r="AD77" s="70">
        <f t="shared" si="39"/>
        <v>5960</v>
      </c>
      <c r="AE77" s="86">
        <f t="shared" si="40"/>
        <v>7</v>
      </c>
      <c r="AF77" s="85">
        <f t="shared" si="41"/>
        <v>7500</v>
      </c>
      <c r="AG77" s="4">
        <f t="shared" si="42"/>
        <v>827.51659456817799</v>
      </c>
      <c r="AH77" s="5">
        <f t="shared" si="43"/>
        <v>0.11033554594242373</v>
      </c>
      <c r="AI77" s="87" t="str">
        <f t="shared" si="44"/>
        <v>SI</v>
      </c>
      <c r="AK77" s="95"/>
    </row>
    <row r="78" spans="1:37" ht="14.25" x14ac:dyDescent="0.45">
      <c r="A78" s="6">
        <f t="shared" si="36"/>
        <v>75</v>
      </c>
      <c r="B78" s="6" t="s">
        <v>55</v>
      </c>
      <c r="C78" s="6" t="s">
        <v>35</v>
      </c>
      <c r="D78" s="6" t="s">
        <v>187</v>
      </c>
      <c r="E78" s="9">
        <v>10150000</v>
      </c>
      <c r="F78" s="102" t="s">
        <v>188</v>
      </c>
      <c r="G78" s="17" t="s">
        <v>38</v>
      </c>
      <c r="H78" s="93">
        <f t="shared" si="23"/>
        <v>0</v>
      </c>
      <c r="I78" s="29">
        <f t="shared" si="37"/>
        <v>15000</v>
      </c>
      <c r="J78" s="71">
        <v>13841</v>
      </c>
      <c r="K78" s="72">
        <f t="shared" si="24"/>
        <v>0</v>
      </c>
      <c r="L78" s="49">
        <f t="shared" si="25"/>
        <v>13841</v>
      </c>
      <c r="M78" s="73">
        <v>14388</v>
      </c>
      <c r="N78" s="74">
        <f t="shared" si="26"/>
        <v>0</v>
      </c>
      <c r="O78" s="53">
        <f t="shared" si="27"/>
        <v>14388</v>
      </c>
      <c r="P78" s="75">
        <v>15742</v>
      </c>
      <c r="Q78" s="76">
        <f t="shared" si="28"/>
        <v>0</v>
      </c>
      <c r="R78" s="57">
        <f t="shared" si="29"/>
        <v>15742</v>
      </c>
      <c r="S78" s="77">
        <v>16447</v>
      </c>
      <c r="T78" s="78">
        <f t="shared" si="30"/>
        <v>0</v>
      </c>
      <c r="U78" s="67">
        <f t="shared" si="31"/>
        <v>16447</v>
      </c>
      <c r="V78" s="79">
        <v>15240</v>
      </c>
      <c r="W78" s="80">
        <f t="shared" si="32"/>
        <v>0</v>
      </c>
      <c r="X78" s="68">
        <f t="shared" si="33"/>
        <v>15240</v>
      </c>
      <c r="Y78" s="81">
        <v>15948</v>
      </c>
      <c r="Z78" s="82">
        <f t="shared" si="34"/>
        <v>0</v>
      </c>
      <c r="AA78" s="69">
        <f t="shared" si="38"/>
        <v>15948</v>
      </c>
      <c r="AB78" s="83">
        <v>13394</v>
      </c>
      <c r="AC78" s="84">
        <f t="shared" si="35"/>
        <v>0</v>
      </c>
      <c r="AD78" s="70">
        <f t="shared" si="39"/>
        <v>13394</v>
      </c>
      <c r="AE78" s="86">
        <f t="shared" si="40"/>
        <v>7</v>
      </c>
      <c r="AF78" s="85">
        <f t="shared" si="41"/>
        <v>15000</v>
      </c>
      <c r="AG78" s="4">
        <f t="shared" si="42"/>
        <v>1062.1903246190325</v>
      </c>
      <c r="AH78" s="5">
        <f t="shared" si="43"/>
        <v>7.0812688307935495E-2</v>
      </c>
      <c r="AI78" s="87" t="str">
        <f t="shared" si="44"/>
        <v>SI</v>
      </c>
      <c r="AK78" s="95"/>
    </row>
    <row r="79" spans="1:37" ht="14.25" x14ac:dyDescent="0.45">
      <c r="A79" s="6">
        <f t="shared" si="36"/>
        <v>76</v>
      </c>
      <c r="B79" s="6" t="s">
        <v>55</v>
      </c>
      <c r="C79" s="6" t="s">
        <v>35</v>
      </c>
      <c r="D79" s="6" t="s">
        <v>189</v>
      </c>
      <c r="E79" s="9">
        <v>10150000</v>
      </c>
      <c r="F79" s="32" t="s">
        <v>190</v>
      </c>
      <c r="G79" s="17" t="s">
        <v>38</v>
      </c>
      <c r="H79" s="93">
        <f t="shared" si="23"/>
        <v>0</v>
      </c>
      <c r="I79" s="29">
        <f t="shared" si="37"/>
        <v>15000</v>
      </c>
      <c r="J79" s="71">
        <v>14850</v>
      </c>
      <c r="K79" s="72">
        <f t="shared" si="24"/>
        <v>0</v>
      </c>
      <c r="L79" s="49">
        <f t="shared" si="25"/>
        <v>14850</v>
      </c>
      <c r="M79" s="73">
        <v>13881</v>
      </c>
      <c r="N79" s="74">
        <f t="shared" si="26"/>
        <v>0</v>
      </c>
      <c r="O79" s="53">
        <f t="shared" si="27"/>
        <v>13881</v>
      </c>
      <c r="P79" s="75">
        <v>13859</v>
      </c>
      <c r="Q79" s="76">
        <f t="shared" si="28"/>
        <v>0</v>
      </c>
      <c r="R79" s="57">
        <f t="shared" si="29"/>
        <v>13859</v>
      </c>
      <c r="S79" s="77">
        <v>14736</v>
      </c>
      <c r="T79" s="78">
        <f t="shared" si="30"/>
        <v>0</v>
      </c>
      <c r="U79" s="67">
        <f t="shared" si="31"/>
        <v>14736</v>
      </c>
      <c r="V79" s="79">
        <v>15607</v>
      </c>
      <c r="W79" s="80">
        <f t="shared" si="32"/>
        <v>0</v>
      </c>
      <c r="X79" s="68">
        <f t="shared" si="33"/>
        <v>15607</v>
      </c>
      <c r="Y79" s="81">
        <v>14587</v>
      </c>
      <c r="Z79" s="82">
        <f t="shared" si="34"/>
        <v>0</v>
      </c>
      <c r="AA79" s="69">
        <f t="shared" si="38"/>
        <v>14587</v>
      </c>
      <c r="AB79" s="83">
        <v>17480</v>
      </c>
      <c r="AC79" s="84">
        <f t="shared" si="35"/>
        <v>0</v>
      </c>
      <c r="AD79" s="70">
        <f t="shared" si="39"/>
        <v>17480</v>
      </c>
      <c r="AE79" s="86">
        <f t="shared" si="40"/>
        <v>7</v>
      </c>
      <c r="AF79" s="85">
        <f t="shared" si="41"/>
        <v>15000</v>
      </c>
      <c r="AG79" s="4">
        <f t="shared" si="42"/>
        <v>1154.8442071799741</v>
      </c>
      <c r="AH79" s="5">
        <f t="shared" si="43"/>
        <v>7.6989613811998273E-2</v>
      </c>
      <c r="AI79" s="87" t="str">
        <f t="shared" si="44"/>
        <v>SI</v>
      </c>
      <c r="AK79" s="95"/>
    </row>
    <row r="80" spans="1:37" ht="14.25" x14ac:dyDescent="0.45">
      <c r="A80" s="6">
        <f t="shared" si="36"/>
        <v>77</v>
      </c>
      <c r="B80" s="6" t="s">
        <v>55</v>
      </c>
      <c r="C80" s="6" t="s">
        <v>35</v>
      </c>
      <c r="D80" s="6" t="s">
        <v>191</v>
      </c>
      <c r="E80" s="9">
        <v>10150000</v>
      </c>
      <c r="F80" s="102" t="s">
        <v>192</v>
      </c>
      <c r="G80" s="17" t="s">
        <v>38</v>
      </c>
      <c r="H80" s="93">
        <f t="shared" si="23"/>
        <v>0</v>
      </c>
      <c r="I80" s="29">
        <f t="shared" si="37"/>
        <v>5800</v>
      </c>
      <c r="J80" s="71">
        <v>6270</v>
      </c>
      <c r="K80" s="72">
        <f t="shared" si="24"/>
        <v>0</v>
      </c>
      <c r="L80" s="49">
        <f t="shared" si="25"/>
        <v>6270</v>
      </c>
      <c r="M80" s="73">
        <v>5494</v>
      </c>
      <c r="N80" s="74">
        <f t="shared" si="26"/>
        <v>0</v>
      </c>
      <c r="O80" s="53">
        <f t="shared" si="27"/>
        <v>5494</v>
      </c>
      <c r="P80" s="75">
        <v>5736</v>
      </c>
      <c r="Q80" s="76">
        <f t="shared" si="28"/>
        <v>0</v>
      </c>
      <c r="R80" s="57">
        <f t="shared" si="29"/>
        <v>5736</v>
      </c>
      <c r="S80" s="77">
        <v>5514</v>
      </c>
      <c r="T80" s="78">
        <f t="shared" si="30"/>
        <v>0</v>
      </c>
      <c r="U80" s="67">
        <f t="shared" si="31"/>
        <v>5514</v>
      </c>
      <c r="V80" s="79">
        <v>5287</v>
      </c>
      <c r="W80" s="80">
        <f t="shared" si="32"/>
        <v>0</v>
      </c>
      <c r="X80" s="68">
        <f t="shared" si="33"/>
        <v>5287</v>
      </c>
      <c r="Y80" s="81">
        <v>5386</v>
      </c>
      <c r="Z80" s="82">
        <f t="shared" si="34"/>
        <v>0</v>
      </c>
      <c r="AA80" s="69">
        <f t="shared" si="38"/>
        <v>5386</v>
      </c>
      <c r="AB80" s="83">
        <v>6913</v>
      </c>
      <c r="AC80" s="84">
        <f t="shared" si="35"/>
        <v>0</v>
      </c>
      <c r="AD80" s="70">
        <f t="shared" si="39"/>
        <v>6913</v>
      </c>
      <c r="AE80" s="86">
        <f t="shared" si="40"/>
        <v>7</v>
      </c>
      <c r="AF80" s="85">
        <f t="shared" si="41"/>
        <v>5800</v>
      </c>
      <c r="AG80" s="4">
        <f t="shared" si="42"/>
        <v>544.29010121966598</v>
      </c>
      <c r="AH80" s="5">
        <f t="shared" si="43"/>
        <v>9.3843120899942414E-2</v>
      </c>
      <c r="AI80" s="87" t="str">
        <f t="shared" si="44"/>
        <v>SI</v>
      </c>
      <c r="AK80" s="95"/>
    </row>
    <row r="81" spans="1:37" ht="14.25" x14ac:dyDescent="0.45">
      <c r="A81" s="6">
        <f t="shared" si="36"/>
        <v>78</v>
      </c>
      <c r="B81" s="6" t="s">
        <v>55</v>
      </c>
      <c r="C81" s="6" t="s">
        <v>35</v>
      </c>
      <c r="D81" s="6" t="s">
        <v>193</v>
      </c>
      <c r="E81" s="9">
        <v>10150000</v>
      </c>
      <c r="F81" s="32" t="s">
        <v>194</v>
      </c>
      <c r="G81" s="17" t="s">
        <v>38</v>
      </c>
      <c r="H81" s="93">
        <f t="shared" si="23"/>
        <v>0</v>
      </c>
      <c r="I81" s="29">
        <f t="shared" si="37"/>
        <v>12000</v>
      </c>
      <c r="J81" s="71">
        <v>12583</v>
      </c>
      <c r="K81" s="72">
        <f t="shared" si="24"/>
        <v>0</v>
      </c>
      <c r="L81" s="49">
        <f t="shared" si="25"/>
        <v>12583</v>
      </c>
      <c r="M81" s="73">
        <v>10833</v>
      </c>
      <c r="N81" s="74">
        <f t="shared" si="26"/>
        <v>0</v>
      </c>
      <c r="O81" s="53">
        <f t="shared" si="27"/>
        <v>10833</v>
      </c>
      <c r="P81" s="75">
        <v>11687</v>
      </c>
      <c r="Q81" s="76">
        <f t="shared" si="28"/>
        <v>0</v>
      </c>
      <c r="R81" s="57">
        <f t="shared" si="29"/>
        <v>11687</v>
      </c>
      <c r="S81" s="77">
        <v>11580</v>
      </c>
      <c r="T81" s="78">
        <f t="shared" si="30"/>
        <v>0</v>
      </c>
      <c r="U81" s="67">
        <f t="shared" si="31"/>
        <v>11580</v>
      </c>
      <c r="V81" s="79">
        <v>11867</v>
      </c>
      <c r="W81" s="80">
        <f t="shared" si="32"/>
        <v>0</v>
      </c>
      <c r="X81" s="68">
        <f t="shared" si="33"/>
        <v>11867</v>
      </c>
      <c r="Y81" s="81">
        <v>11064</v>
      </c>
      <c r="Z81" s="82">
        <f t="shared" si="34"/>
        <v>0</v>
      </c>
      <c r="AA81" s="69">
        <f t="shared" si="38"/>
        <v>11064</v>
      </c>
      <c r="AB81" s="83">
        <v>14386</v>
      </c>
      <c r="AC81" s="84">
        <f t="shared" si="35"/>
        <v>0</v>
      </c>
      <c r="AD81" s="70">
        <f t="shared" si="39"/>
        <v>14386</v>
      </c>
      <c r="AE81" s="86">
        <f t="shared" si="40"/>
        <v>7</v>
      </c>
      <c r="AF81" s="85">
        <f t="shared" si="41"/>
        <v>12000</v>
      </c>
      <c r="AG81" s="4">
        <f t="shared" si="42"/>
        <v>1106.0178247078247</v>
      </c>
      <c r="AH81" s="5">
        <f t="shared" si="43"/>
        <v>9.2168152058985389E-2</v>
      </c>
      <c r="AI81" s="87" t="str">
        <f t="shared" si="44"/>
        <v>SI</v>
      </c>
      <c r="AK81" s="95"/>
    </row>
    <row r="82" spans="1:37" ht="14.25" x14ac:dyDescent="0.45">
      <c r="A82" s="6">
        <f t="shared" si="36"/>
        <v>79</v>
      </c>
      <c r="B82" s="6" t="s">
        <v>55</v>
      </c>
      <c r="C82" s="6" t="s">
        <v>35</v>
      </c>
      <c r="D82" s="6" t="s">
        <v>195</v>
      </c>
      <c r="E82" s="9">
        <v>10150000</v>
      </c>
      <c r="F82" s="102" t="s">
        <v>196</v>
      </c>
      <c r="G82" s="17" t="s">
        <v>38</v>
      </c>
      <c r="H82" s="93">
        <f t="shared" si="23"/>
        <v>0</v>
      </c>
      <c r="I82" s="29">
        <f t="shared" si="37"/>
        <v>5000</v>
      </c>
      <c r="J82" s="71">
        <v>5001</v>
      </c>
      <c r="K82" s="72">
        <f t="shared" si="24"/>
        <v>0</v>
      </c>
      <c r="L82" s="49">
        <f t="shared" si="25"/>
        <v>5001</v>
      </c>
      <c r="M82" s="73">
        <v>5174</v>
      </c>
      <c r="N82" s="74">
        <f t="shared" si="26"/>
        <v>0</v>
      </c>
      <c r="O82" s="53">
        <f t="shared" si="27"/>
        <v>5174</v>
      </c>
      <c r="P82" s="75">
        <v>5468</v>
      </c>
      <c r="Q82" s="76">
        <f t="shared" si="28"/>
        <v>0</v>
      </c>
      <c r="R82" s="57">
        <f t="shared" si="29"/>
        <v>5468</v>
      </c>
      <c r="S82" s="77">
        <v>5265</v>
      </c>
      <c r="T82" s="78">
        <f t="shared" si="30"/>
        <v>0</v>
      </c>
      <c r="U82" s="67">
        <f t="shared" si="31"/>
        <v>5265</v>
      </c>
      <c r="V82" s="79">
        <v>4577</v>
      </c>
      <c r="W82" s="80">
        <f t="shared" si="32"/>
        <v>0</v>
      </c>
      <c r="X82" s="68">
        <f t="shared" si="33"/>
        <v>4577</v>
      </c>
      <c r="Y82" s="81">
        <v>4798</v>
      </c>
      <c r="Z82" s="82">
        <f t="shared" si="34"/>
        <v>0</v>
      </c>
      <c r="AA82" s="69">
        <f t="shared" si="38"/>
        <v>4798</v>
      </c>
      <c r="AB82" s="83">
        <v>4717</v>
      </c>
      <c r="AC82" s="84">
        <f t="shared" si="35"/>
        <v>0</v>
      </c>
      <c r="AD82" s="70">
        <f t="shared" si="39"/>
        <v>4717</v>
      </c>
      <c r="AE82" s="86">
        <f t="shared" si="40"/>
        <v>7</v>
      </c>
      <c r="AF82" s="85">
        <f t="shared" si="41"/>
        <v>5000</v>
      </c>
      <c r="AG82" s="4">
        <f t="shared" si="42"/>
        <v>297.45299748747817</v>
      </c>
      <c r="AH82" s="5">
        <f t="shared" si="43"/>
        <v>5.9490599497495633E-2</v>
      </c>
      <c r="AI82" s="87" t="str">
        <f t="shared" si="44"/>
        <v>SI</v>
      </c>
      <c r="AK82" s="95"/>
    </row>
    <row r="83" spans="1:37" ht="14.25" x14ac:dyDescent="0.45">
      <c r="A83" s="6">
        <f t="shared" si="36"/>
        <v>80</v>
      </c>
      <c r="B83" s="6" t="s">
        <v>55</v>
      </c>
      <c r="C83" s="6" t="s">
        <v>35</v>
      </c>
      <c r="D83" s="6" t="s">
        <v>197</v>
      </c>
      <c r="E83" s="9">
        <v>10150000</v>
      </c>
      <c r="F83" s="32" t="s">
        <v>198</v>
      </c>
      <c r="G83" s="17" t="s">
        <v>38</v>
      </c>
      <c r="H83" s="93">
        <f t="shared" si="23"/>
        <v>0</v>
      </c>
      <c r="I83" s="29">
        <f t="shared" si="37"/>
        <v>8000</v>
      </c>
      <c r="J83" s="71">
        <v>7770</v>
      </c>
      <c r="K83" s="72">
        <f t="shared" si="24"/>
        <v>0</v>
      </c>
      <c r="L83" s="49">
        <f t="shared" si="25"/>
        <v>7770</v>
      </c>
      <c r="M83" s="73">
        <v>7856</v>
      </c>
      <c r="N83" s="74">
        <f t="shared" si="26"/>
        <v>0</v>
      </c>
      <c r="O83" s="53">
        <f t="shared" si="27"/>
        <v>7856</v>
      </c>
      <c r="P83" s="75">
        <v>8655</v>
      </c>
      <c r="Q83" s="76">
        <f t="shared" si="28"/>
        <v>0</v>
      </c>
      <c r="R83" s="57">
        <f t="shared" si="29"/>
        <v>8655</v>
      </c>
      <c r="S83" s="77">
        <v>8338</v>
      </c>
      <c r="T83" s="78">
        <f t="shared" si="30"/>
        <v>0</v>
      </c>
      <c r="U83" s="67">
        <f t="shared" si="31"/>
        <v>8338</v>
      </c>
      <c r="V83" s="79">
        <v>8519</v>
      </c>
      <c r="W83" s="80">
        <f t="shared" si="32"/>
        <v>0</v>
      </c>
      <c r="X83" s="68">
        <f t="shared" si="33"/>
        <v>8519</v>
      </c>
      <c r="Y83" s="81">
        <v>7376</v>
      </c>
      <c r="Z83" s="82">
        <f t="shared" si="34"/>
        <v>0</v>
      </c>
      <c r="AA83" s="69">
        <f t="shared" si="38"/>
        <v>7376</v>
      </c>
      <c r="AB83" s="83">
        <v>7486</v>
      </c>
      <c r="AC83" s="84">
        <f t="shared" si="35"/>
        <v>0</v>
      </c>
      <c r="AD83" s="70">
        <f t="shared" si="39"/>
        <v>7486</v>
      </c>
      <c r="AE83" s="86">
        <f t="shared" si="40"/>
        <v>7</v>
      </c>
      <c r="AF83" s="85">
        <f t="shared" si="41"/>
        <v>8000</v>
      </c>
      <c r="AG83" s="4">
        <f t="shared" si="42"/>
        <v>469.01690496490329</v>
      </c>
      <c r="AH83" s="5">
        <f t="shared" si="43"/>
        <v>5.862711312061291E-2</v>
      </c>
      <c r="AI83" s="87" t="str">
        <f t="shared" si="44"/>
        <v>SI</v>
      </c>
      <c r="AK83" s="95"/>
    </row>
    <row r="84" spans="1:37" ht="14.25" x14ac:dyDescent="0.45">
      <c r="A84" s="6">
        <f t="shared" si="36"/>
        <v>81</v>
      </c>
      <c r="B84" s="6" t="s">
        <v>55</v>
      </c>
      <c r="C84" s="6" t="s">
        <v>35</v>
      </c>
      <c r="D84" s="6" t="s">
        <v>199</v>
      </c>
      <c r="E84" s="9">
        <v>10150000</v>
      </c>
      <c r="F84" s="102" t="s">
        <v>200</v>
      </c>
      <c r="G84" s="17" t="s">
        <v>38</v>
      </c>
      <c r="H84" s="93">
        <f t="shared" si="23"/>
        <v>0</v>
      </c>
      <c r="I84" s="29">
        <f t="shared" si="37"/>
        <v>7500</v>
      </c>
      <c r="J84" s="71">
        <v>7708</v>
      </c>
      <c r="K84" s="72">
        <f t="shared" si="24"/>
        <v>0</v>
      </c>
      <c r="L84" s="49">
        <f t="shared" si="25"/>
        <v>7708</v>
      </c>
      <c r="M84" s="73">
        <v>7744</v>
      </c>
      <c r="N84" s="74">
        <f t="shared" si="26"/>
        <v>0</v>
      </c>
      <c r="O84" s="53">
        <f t="shared" si="27"/>
        <v>7744</v>
      </c>
      <c r="P84" s="75">
        <v>7640</v>
      </c>
      <c r="Q84" s="76">
        <f t="shared" si="28"/>
        <v>0</v>
      </c>
      <c r="R84" s="57">
        <f t="shared" si="29"/>
        <v>7640</v>
      </c>
      <c r="S84" s="77">
        <v>7674</v>
      </c>
      <c r="T84" s="78">
        <f t="shared" si="30"/>
        <v>0</v>
      </c>
      <c r="U84" s="67">
        <f t="shared" si="31"/>
        <v>7674</v>
      </c>
      <c r="V84" s="79">
        <v>6846</v>
      </c>
      <c r="W84" s="80">
        <f t="shared" si="32"/>
        <v>0</v>
      </c>
      <c r="X84" s="68">
        <f t="shared" si="33"/>
        <v>6846</v>
      </c>
      <c r="Y84" s="81">
        <v>6932</v>
      </c>
      <c r="Z84" s="82">
        <f t="shared" si="34"/>
        <v>0</v>
      </c>
      <c r="AA84" s="69">
        <f t="shared" si="38"/>
        <v>6932</v>
      </c>
      <c r="AB84" s="83">
        <v>7956</v>
      </c>
      <c r="AC84" s="84">
        <f t="shared" si="35"/>
        <v>0</v>
      </c>
      <c r="AD84" s="70">
        <f t="shared" si="39"/>
        <v>7956</v>
      </c>
      <c r="AE84" s="86">
        <f t="shared" si="40"/>
        <v>7</v>
      </c>
      <c r="AF84" s="85">
        <f t="shared" si="41"/>
        <v>7500</v>
      </c>
      <c r="AG84" s="4">
        <f t="shared" si="42"/>
        <v>398.38100930068009</v>
      </c>
      <c r="AH84" s="5">
        <f t="shared" si="43"/>
        <v>5.3117467906757344E-2</v>
      </c>
      <c r="AI84" s="87" t="str">
        <f t="shared" si="44"/>
        <v>SI</v>
      </c>
      <c r="AK84" s="95"/>
    </row>
    <row r="85" spans="1:37" ht="14.25" x14ac:dyDescent="0.45">
      <c r="A85" s="6">
        <f t="shared" si="36"/>
        <v>82</v>
      </c>
      <c r="B85" s="6" t="s">
        <v>55</v>
      </c>
      <c r="C85" s="6" t="s">
        <v>35</v>
      </c>
      <c r="D85" s="6" t="s">
        <v>201</v>
      </c>
      <c r="E85" s="9">
        <v>10150000</v>
      </c>
      <c r="F85" s="32" t="s">
        <v>202</v>
      </c>
      <c r="G85" s="17" t="s">
        <v>38</v>
      </c>
      <c r="H85" s="93">
        <f t="shared" si="23"/>
        <v>0</v>
      </c>
      <c r="I85" s="29">
        <f t="shared" si="37"/>
        <v>12500</v>
      </c>
      <c r="J85" s="71">
        <v>13077</v>
      </c>
      <c r="K85" s="72">
        <f t="shared" si="24"/>
        <v>0</v>
      </c>
      <c r="L85" s="49">
        <f t="shared" si="25"/>
        <v>13077</v>
      </c>
      <c r="M85" s="73">
        <v>13511</v>
      </c>
      <c r="N85" s="74">
        <f t="shared" si="26"/>
        <v>0</v>
      </c>
      <c r="O85" s="53">
        <f t="shared" si="27"/>
        <v>13511</v>
      </c>
      <c r="P85" s="75">
        <v>11573</v>
      </c>
      <c r="Q85" s="76">
        <f t="shared" si="28"/>
        <v>0</v>
      </c>
      <c r="R85" s="57">
        <f t="shared" si="29"/>
        <v>11573</v>
      </c>
      <c r="S85" s="77">
        <v>11362</v>
      </c>
      <c r="T85" s="78">
        <f t="shared" si="30"/>
        <v>0</v>
      </c>
      <c r="U85" s="67">
        <f t="shared" si="31"/>
        <v>11362</v>
      </c>
      <c r="V85" s="79">
        <v>11510</v>
      </c>
      <c r="W85" s="80">
        <f t="shared" si="32"/>
        <v>0</v>
      </c>
      <c r="X85" s="68">
        <f t="shared" si="33"/>
        <v>11510</v>
      </c>
      <c r="Y85" s="81">
        <v>11592</v>
      </c>
      <c r="Z85" s="82">
        <f t="shared" si="34"/>
        <v>0</v>
      </c>
      <c r="AA85" s="69">
        <f t="shared" si="38"/>
        <v>11592</v>
      </c>
      <c r="AB85" s="83">
        <v>14875</v>
      </c>
      <c r="AC85" s="84">
        <f t="shared" si="35"/>
        <v>0</v>
      </c>
      <c r="AD85" s="70">
        <f t="shared" si="39"/>
        <v>14875</v>
      </c>
      <c r="AE85" s="86">
        <f t="shared" si="40"/>
        <v>7</v>
      </c>
      <c r="AF85" s="85">
        <f t="shared" si="41"/>
        <v>12500</v>
      </c>
      <c r="AG85" s="4">
        <f t="shared" si="42"/>
        <v>1250.9774464108341</v>
      </c>
      <c r="AH85" s="5">
        <f t="shared" si="43"/>
        <v>0.10007819571286673</v>
      </c>
      <c r="AI85" s="87" t="str">
        <f t="shared" si="44"/>
        <v>SI</v>
      </c>
      <c r="AK85" s="95"/>
    </row>
    <row r="86" spans="1:37" ht="14.25" x14ac:dyDescent="0.45">
      <c r="A86" s="6">
        <f t="shared" si="36"/>
        <v>83</v>
      </c>
      <c r="B86" s="6" t="s">
        <v>55</v>
      </c>
      <c r="C86" s="6" t="s">
        <v>35</v>
      </c>
      <c r="D86" s="6" t="s">
        <v>203</v>
      </c>
      <c r="E86" s="9">
        <v>10150000</v>
      </c>
      <c r="F86" s="102" t="s">
        <v>204</v>
      </c>
      <c r="G86" s="17" t="s">
        <v>38</v>
      </c>
      <c r="H86" s="93">
        <f t="shared" si="23"/>
        <v>0</v>
      </c>
      <c r="I86" s="29">
        <f t="shared" si="37"/>
        <v>6500</v>
      </c>
      <c r="J86" s="71">
        <v>7088</v>
      </c>
      <c r="K86" s="72">
        <f t="shared" si="24"/>
        <v>0</v>
      </c>
      <c r="L86" s="49">
        <f t="shared" si="25"/>
        <v>7088</v>
      </c>
      <c r="M86" s="73">
        <v>7148</v>
      </c>
      <c r="N86" s="74">
        <f t="shared" si="26"/>
        <v>0</v>
      </c>
      <c r="O86" s="53">
        <f t="shared" si="27"/>
        <v>7148</v>
      </c>
      <c r="P86" s="75">
        <v>5875</v>
      </c>
      <c r="Q86" s="76">
        <f t="shared" si="28"/>
        <v>0</v>
      </c>
      <c r="R86" s="57">
        <f t="shared" si="29"/>
        <v>5875</v>
      </c>
      <c r="S86" s="77">
        <v>6526</v>
      </c>
      <c r="T86" s="78">
        <f t="shared" si="30"/>
        <v>0</v>
      </c>
      <c r="U86" s="67">
        <f t="shared" si="31"/>
        <v>6526</v>
      </c>
      <c r="V86" s="79">
        <v>7138</v>
      </c>
      <c r="W86" s="80">
        <f t="shared" si="32"/>
        <v>0</v>
      </c>
      <c r="X86" s="68">
        <f t="shared" si="33"/>
        <v>7138</v>
      </c>
      <c r="Y86" s="81">
        <v>6512</v>
      </c>
      <c r="Z86" s="82">
        <f t="shared" si="34"/>
        <v>0</v>
      </c>
      <c r="AA86" s="69">
        <f t="shared" si="38"/>
        <v>6512</v>
      </c>
      <c r="AB86" s="83">
        <v>5213</v>
      </c>
      <c r="AC86" s="84">
        <f t="shared" si="35"/>
        <v>0</v>
      </c>
      <c r="AD86" s="70">
        <f t="shared" si="39"/>
        <v>5213</v>
      </c>
      <c r="AE86" s="86">
        <f t="shared" si="40"/>
        <v>7</v>
      </c>
      <c r="AF86" s="85">
        <f t="shared" si="41"/>
        <v>6500</v>
      </c>
      <c r="AG86" s="4">
        <f t="shared" si="42"/>
        <v>678.28628595474765</v>
      </c>
      <c r="AH86" s="5">
        <f t="shared" si="43"/>
        <v>0.10435173630073041</v>
      </c>
      <c r="AI86" s="87" t="str">
        <f t="shared" si="44"/>
        <v>SI</v>
      </c>
      <c r="AK86" s="95"/>
    </row>
    <row r="87" spans="1:37" ht="14.25" x14ac:dyDescent="0.45">
      <c r="A87" s="6">
        <f t="shared" si="36"/>
        <v>84</v>
      </c>
      <c r="B87" s="6" t="s">
        <v>55</v>
      </c>
      <c r="C87" s="6" t="s">
        <v>35</v>
      </c>
      <c r="D87" s="6" t="s">
        <v>205</v>
      </c>
      <c r="E87" s="9">
        <v>10150000</v>
      </c>
      <c r="F87" s="32" t="s">
        <v>206</v>
      </c>
      <c r="G87" s="17" t="s">
        <v>38</v>
      </c>
      <c r="H87" s="93">
        <f t="shared" si="23"/>
        <v>0</v>
      </c>
      <c r="I87" s="29">
        <f t="shared" si="37"/>
        <v>7000</v>
      </c>
      <c r="J87" s="71">
        <v>7307</v>
      </c>
      <c r="K87" s="72">
        <f t="shared" si="24"/>
        <v>0</v>
      </c>
      <c r="L87" s="49">
        <f t="shared" si="25"/>
        <v>7307</v>
      </c>
      <c r="M87" s="73">
        <v>7375</v>
      </c>
      <c r="N87" s="74">
        <f t="shared" si="26"/>
        <v>0</v>
      </c>
      <c r="O87" s="53">
        <f t="shared" si="27"/>
        <v>7375</v>
      </c>
      <c r="P87" s="75">
        <v>6897</v>
      </c>
      <c r="Q87" s="76">
        <f t="shared" si="28"/>
        <v>0</v>
      </c>
      <c r="R87" s="57">
        <f t="shared" si="29"/>
        <v>6897</v>
      </c>
      <c r="S87" s="77">
        <v>7588</v>
      </c>
      <c r="T87" s="78">
        <f t="shared" si="30"/>
        <v>0</v>
      </c>
      <c r="U87" s="67">
        <f t="shared" si="31"/>
        <v>7588</v>
      </c>
      <c r="V87" s="79">
        <v>7658</v>
      </c>
      <c r="W87" s="80">
        <f t="shared" si="32"/>
        <v>0</v>
      </c>
      <c r="X87" s="68">
        <f t="shared" si="33"/>
        <v>7658</v>
      </c>
      <c r="Y87" s="81">
        <v>6347</v>
      </c>
      <c r="Z87" s="82">
        <f t="shared" si="34"/>
        <v>0</v>
      </c>
      <c r="AA87" s="69">
        <f t="shared" si="38"/>
        <v>6347</v>
      </c>
      <c r="AB87" s="83">
        <v>5828</v>
      </c>
      <c r="AC87" s="84">
        <f t="shared" si="35"/>
        <v>0</v>
      </c>
      <c r="AD87" s="70">
        <f t="shared" si="39"/>
        <v>5828</v>
      </c>
      <c r="AE87" s="86">
        <f t="shared" si="40"/>
        <v>7</v>
      </c>
      <c r="AF87" s="85">
        <f t="shared" si="41"/>
        <v>7000</v>
      </c>
      <c r="AG87" s="4">
        <f t="shared" si="42"/>
        <v>635.1809640904371</v>
      </c>
      <c r="AH87" s="5">
        <f t="shared" si="43"/>
        <v>9.0740137727205294E-2</v>
      </c>
      <c r="AI87" s="87" t="str">
        <f t="shared" si="44"/>
        <v>SI</v>
      </c>
      <c r="AK87" s="95"/>
    </row>
    <row r="88" spans="1:37" ht="14.25" x14ac:dyDescent="0.45">
      <c r="A88" s="6">
        <f t="shared" si="36"/>
        <v>85</v>
      </c>
      <c r="B88" s="6" t="s">
        <v>55</v>
      </c>
      <c r="C88" s="6" t="s">
        <v>35</v>
      </c>
      <c r="D88" s="6" t="s">
        <v>207</v>
      </c>
      <c r="E88" s="9">
        <v>10150000</v>
      </c>
      <c r="F88" s="102" t="s">
        <v>208</v>
      </c>
      <c r="G88" s="17" t="s">
        <v>38</v>
      </c>
      <c r="H88" s="93">
        <f t="shared" si="23"/>
        <v>0</v>
      </c>
      <c r="I88" s="29">
        <f t="shared" si="37"/>
        <v>15000</v>
      </c>
      <c r="J88" s="71">
        <v>14361</v>
      </c>
      <c r="K88" s="72">
        <f t="shared" si="24"/>
        <v>0</v>
      </c>
      <c r="L88" s="49">
        <f t="shared" si="25"/>
        <v>14361</v>
      </c>
      <c r="M88" s="73">
        <v>14714</v>
      </c>
      <c r="N88" s="74">
        <f t="shared" si="26"/>
        <v>0</v>
      </c>
      <c r="O88" s="53">
        <f t="shared" si="27"/>
        <v>14714</v>
      </c>
      <c r="P88" s="75">
        <v>14159</v>
      </c>
      <c r="Q88" s="76">
        <f t="shared" si="28"/>
        <v>0</v>
      </c>
      <c r="R88" s="57">
        <f t="shared" si="29"/>
        <v>14159</v>
      </c>
      <c r="S88" s="77">
        <v>15577</v>
      </c>
      <c r="T88" s="78">
        <f t="shared" si="30"/>
        <v>0</v>
      </c>
      <c r="U88" s="67">
        <f t="shared" si="31"/>
        <v>15577</v>
      </c>
      <c r="V88" s="79">
        <v>15738</v>
      </c>
      <c r="W88" s="80">
        <f t="shared" si="32"/>
        <v>0</v>
      </c>
      <c r="X88" s="68">
        <f t="shared" si="33"/>
        <v>15738</v>
      </c>
      <c r="Y88" s="81">
        <v>15646</v>
      </c>
      <c r="Z88" s="82">
        <f t="shared" si="34"/>
        <v>0</v>
      </c>
      <c r="AA88" s="69">
        <f t="shared" si="38"/>
        <v>15646</v>
      </c>
      <c r="AB88" s="83">
        <v>14805</v>
      </c>
      <c r="AC88" s="84">
        <f t="shared" si="35"/>
        <v>0</v>
      </c>
      <c r="AD88" s="70">
        <f t="shared" si="39"/>
        <v>14805</v>
      </c>
      <c r="AE88" s="86">
        <f t="shared" si="40"/>
        <v>7</v>
      </c>
      <c r="AF88" s="85">
        <f t="shared" si="41"/>
        <v>15000</v>
      </c>
      <c r="AG88" s="4">
        <f t="shared" si="42"/>
        <v>601.2263657368519</v>
      </c>
      <c r="AH88" s="5">
        <f t="shared" si="43"/>
        <v>4.0081757715790124E-2</v>
      </c>
      <c r="AI88" s="87" t="str">
        <f t="shared" si="44"/>
        <v>SI</v>
      </c>
      <c r="AK88" s="95"/>
    </row>
    <row r="89" spans="1:37" ht="14.25" x14ac:dyDescent="0.45">
      <c r="A89" s="6">
        <f t="shared" si="36"/>
        <v>86</v>
      </c>
      <c r="B89" s="6" t="s">
        <v>55</v>
      </c>
      <c r="C89" s="6" t="s">
        <v>35</v>
      </c>
      <c r="D89" s="6" t="s">
        <v>209</v>
      </c>
      <c r="E89" s="9">
        <v>10150000</v>
      </c>
      <c r="F89" s="32" t="s">
        <v>210</v>
      </c>
      <c r="G89" s="17" t="s">
        <v>38</v>
      </c>
      <c r="H89" s="93">
        <f t="shared" si="23"/>
        <v>0</v>
      </c>
      <c r="I89" s="29">
        <f t="shared" si="37"/>
        <v>8500</v>
      </c>
      <c r="J89" s="71">
        <v>9118</v>
      </c>
      <c r="K89" s="72">
        <f t="shared" si="24"/>
        <v>0</v>
      </c>
      <c r="L89" s="49">
        <f t="shared" si="25"/>
        <v>9118</v>
      </c>
      <c r="M89" s="73">
        <v>8260</v>
      </c>
      <c r="N89" s="74">
        <f t="shared" si="26"/>
        <v>0</v>
      </c>
      <c r="O89" s="53">
        <f t="shared" si="27"/>
        <v>8260</v>
      </c>
      <c r="P89" s="75">
        <v>7717</v>
      </c>
      <c r="Q89" s="76">
        <f t="shared" si="28"/>
        <v>0</v>
      </c>
      <c r="R89" s="57">
        <f t="shared" si="29"/>
        <v>7717</v>
      </c>
      <c r="S89" s="77">
        <v>8452</v>
      </c>
      <c r="T89" s="78">
        <f t="shared" si="30"/>
        <v>0</v>
      </c>
      <c r="U89" s="67">
        <f t="shared" si="31"/>
        <v>8452</v>
      </c>
      <c r="V89" s="79">
        <v>7706</v>
      </c>
      <c r="W89" s="80">
        <f t="shared" si="32"/>
        <v>0</v>
      </c>
      <c r="X89" s="68">
        <f t="shared" si="33"/>
        <v>7706</v>
      </c>
      <c r="Y89" s="81">
        <v>8495</v>
      </c>
      <c r="Z89" s="82">
        <f t="shared" si="34"/>
        <v>0</v>
      </c>
      <c r="AA89" s="69">
        <f t="shared" si="38"/>
        <v>8495</v>
      </c>
      <c r="AB89" s="83">
        <v>9752</v>
      </c>
      <c r="AC89" s="84">
        <f t="shared" si="35"/>
        <v>0</v>
      </c>
      <c r="AD89" s="70">
        <f t="shared" si="39"/>
        <v>9752</v>
      </c>
      <c r="AE89" s="86">
        <f t="shared" si="40"/>
        <v>7</v>
      </c>
      <c r="AF89" s="85">
        <f t="shared" si="41"/>
        <v>8500</v>
      </c>
      <c r="AG89" s="4">
        <f t="shared" si="42"/>
        <v>681.68719261214562</v>
      </c>
      <c r="AH89" s="5">
        <f t="shared" si="43"/>
        <v>8.0198493248487726E-2</v>
      </c>
      <c r="AI89" s="87" t="str">
        <f t="shared" si="44"/>
        <v>SI</v>
      </c>
      <c r="AK89" s="95"/>
    </row>
    <row r="90" spans="1:37" ht="14.25" x14ac:dyDescent="0.45">
      <c r="A90" s="6">
        <f t="shared" si="36"/>
        <v>87</v>
      </c>
      <c r="B90" s="6" t="s">
        <v>55</v>
      </c>
      <c r="C90" s="6" t="s">
        <v>35</v>
      </c>
      <c r="D90" s="6" t="s">
        <v>209</v>
      </c>
      <c r="E90" s="9">
        <v>10150000</v>
      </c>
      <c r="F90" s="102" t="s">
        <v>211</v>
      </c>
      <c r="G90" s="17" t="s">
        <v>38</v>
      </c>
      <c r="H90" s="93">
        <f t="shared" si="23"/>
        <v>0</v>
      </c>
      <c r="I90" s="29">
        <f t="shared" si="37"/>
        <v>10000</v>
      </c>
      <c r="J90" s="71">
        <v>10406</v>
      </c>
      <c r="K90" s="72">
        <f t="shared" si="24"/>
        <v>0</v>
      </c>
      <c r="L90" s="49">
        <f t="shared" si="25"/>
        <v>10406</v>
      </c>
      <c r="M90" s="73">
        <v>9069</v>
      </c>
      <c r="N90" s="74">
        <f t="shared" si="26"/>
        <v>0</v>
      </c>
      <c r="O90" s="53">
        <f t="shared" si="27"/>
        <v>9069</v>
      </c>
      <c r="P90" s="75">
        <v>9223</v>
      </c>
      <c r="Q90" s="76">
        <f t="shared" si="28"/>
        <v>0</v>
      </c>
      <c r="R90" s="57">
        <f t="shared" si="29"/>
        <v>9223</v>
      </c>
      <c r="S90" s="77">
        <v>10890</v>
      </c>
      <c r="T90" s="78">
        <f t="shared" si="30"/>
        <v>0</v>
      </c>
      <c r="U90" s="67">
        <f t="shared" si="31"/>
        <v>10890</v>
      </c>
      <c r="V90" s="79">
        <v>9980</v>
      </c>
      <c r="W90" s="80">
        <f t="shared" si="32"/>
        <v>0</v>
      </c>
      <c r="X90" s="68">
        <f t="shared" si="33"/>
        <v>9980</v>
      </c>
      <c r="Y90" s="81">
        <v>10060</v>
      </c>
      <c r="Z90" s="82">
        <f t="shared" si="34"/>
        <v>0</v>
      </c>
      <c r="AA90" s="69">
        <f t="shared" si="38"/>
        <v>10060</v>
      </c>
      <c r="AB90" s="83">
        <v>10372</v>
      </c>
      <c r="AC90" s="84">
        <f t="shared" si="35"/>
        <v>0</v>
      </c>
      <c r="AD90" s="70">
        <f t="shared" si="39"/>
        <v>10372</v>
      </c>
      <c r="AE90" s="86">
        <f t="shared" si="40"/>
        <v>7</v>
      </c>
      <c r="AF90" s="85">
        <f t="shared" si="41"/>
        <v>10000</v>
      </c>
      <c r="AG90" s="4">
        <f t="shared" si="42"/>
        <v>605.90074623300654</v>
      </c>
      <c r="AH90" s="5">
        <f t="shared" si="43"/>
        <v>6.0590074623300655E-2</v>
      </c>
      <c r="AI90" s="87" t="str">
        <f t="shared" si="44"/>
        <v>SI</v>
      </c>
      <c r="AK90" s="95"/>
    </row>
    <row r="91" spans="1:37" ht="14.25" x14ac:dyDescent="0.45">
      <c r="A91" s="6">
        <f t="shared" si="36"/>
        <v>88</v>
      </c>
      <c r="B91" s="6" t="s">
        <v>55</v>
      </c>
      <c r="C91" s="6" t="s">
        <v>35</v>
      </c>
      <c r="D91" s="6" t="s">
        <v>212</v>
      </c>
      <c r="E91" s="9">
        <v>10150000</v>
      </c>
      <c r="F91" s="32" t="s">
        <v>213</v>
      </c>
      <c r="G91" s="17" t="s">
        <v>38</v>
      </c>
      <c r="H91" s="93">
        <f t="shared" si="23"/>
        <v>0</v>
      </c>
      <c r="I91" s="29">
        <f t="shared" si="37"/>
        <v>12000</v>
      </c>
      <c r="J91" s="71">
        <v>12987</v>
      </c>
      <c r="K91" s="72">
        <f t="shared" si="24"/>
        <v>0</v>
      </c>
      <c r="L91" s="49">
        <f t="shared" si="25"/>
        <v>12987</v>
      </c>
      <c r="M91" s="73">
        <v>11042</v>
      </c>
      <c r="N91" s="74">
        <f t="shared" si="26"/>
        <v>0</v>
      </c>
      <c r="O91" s="53">
        <f t="shared" si="27"/>
        <v>11042</v>
      </c>
      <c r="P91" s="75">
        <v>12075</v>
      </c>
      <c r="Q91" s="76">
        <f t="shared" si="28"/>
        <v>0</v>
      </c>
      <c r="R91" s="57">
        <f t="shared" si="29"/>
        <v>12075</v>
      </c>
      <c r="S91" s="77">
        <v>11444</v>
      </c>
      <c r="T91" s="78">
        <f t="shared" si="30"/>
        <v>0</v>
      </c>
      <c r="U91" s="67">
        <f t="shared" si="31"/>
        <v>11444</v>
      </c>
      <c r="V91" s="79">
        <v>11625</v>
      </c>
      <c r="W91" s="80">
        <f t="shared" si="32"/>
        <v>0</v>
      </c>
      <c r="X91" s="68">
        <f t="shared" si="33"/>
        <v>11625</v>
      </c>
      <c r="Y91" s="81">
        <v>12235</v>
      </c>
      <c r="Z91" s="82">
        <f t="shared" si="34"/>
        <v>0</v>
      </c>
      <c r="AA91" s="69">
        <f t="shared" si="38"/>
        <v>12235</v>
      </c>
      <c r="AB91" s="83">
        <v>12592</v>
      </c>
      <c r="AC91" s="84">
        <f t="shared" si="35"/>
        <v>0</v>
      </c>
      <c r="AD91" s="70">
        <f t="shared" si="39"/>
        <v>12592</v>
      </c>
      <c r="AE91" s="86">
        <f t="shared" si="40"/>
        <v>7</v>
      </c>
      <c r="AF91" s="85">
        <f t="shared" si="41"/>
        <v>12000</v>
      </c>
      <c r="AG91" s="4">
        <f t="shared" si="42"/>
        <v>627.12587025481344</v>
      </c>
      <c r="AH91" s="5">
        <f t="shared" si="43"/>
        <v>5.2260489187901119E-2</v>
      </c>
      <c r="AI91" s="87" t="str">
        <f t="shared" si="44"/>
        <v>SI</v>
      </c>
      <c r="AK91" s="95"/>
    </row>
    <row r="92" spans="1:37" ht="14.25" x14ac:dyDescent="0.45">
      <c r="A92" s="6">
        <f t="shared" si="36"/>
        <v>89</v>
      </c>
      <c r="B92" s="6" t="s">
        <v>55</v>
      </c>
      <c r="C92" s="6" t="s">
        <v>35</v>
      </c>
      <c r="D92" s="6" t="s">
        <v>214</v>
      </c>
      <c r="E92" s="9">
        <v>10150000</v>
      </c>
      <c r="F92" s="102" t="s">
        <v>215</v>
      </c>
      <c r="G92" s="17" t="s">
        <v>38</v>
      </c>
      <c r="H92" s="93">
        <f t="shared" si="23"/>
        <v>0</v>
      </c>
      <c r="I92" s="29">
        <f t="shared" si="37"/>
        <v>8500</v>
      </c>
      <c r="J92" s="71">
        <v>9306</v>
      </c>
      <c r="K92" s="72">
        <f t="shared" si="24"/>
        <v>0</v>
      </c>
      <c r="L92" s="49">
        <f t="shared" si="25"/>
        <v>9306</v>
      </c>
      <c r="M92" s="73">
        <v>8876</v>
      </c>
      <c r="N92" s="74">
        <f t="shared" si="26"/>
        <v>0</v>
      </c>
      <c r="O92" s="53">
        <f t="shared" si="27"/>
        <v>8876</v>
      </c>
      <c r="P92" s="75">
        <v>9018</v>
      </c>
      <c r="Q92" s="76">
        <f t="shared" si="28"/>
        <v>0</v>
      </c>
      <c r="R92" s="57">
        <f t="shared" si="29"/>
        <v>9018</v>
      </c>
      <c r="S92" s="77">
        <v>8578</v>
      </c>
      <c r="T92" s="78">
        <f t="shared" si="30"/>
        <v>0</v>
      </c>
      <c r="U92" s="67">
        <f t="shared" si="31"/>
        <v>8578</v>
      </c>
      <c r="V92" s="79">
        <v>8809</v>
      </c>
      <c r="W92" s="80">
        <f t="shared" si="32"/>
        <v>0</v>
      </c>
      <c r="X92" s="68">
        <f t="shared" si="33"/>
        <v>8809</v>
      </c>
      <c r="Y92" s="81">
        <v>8483</v>
      </c>
      <c r="Z92" s="82">
        <f t="shared" si="34"/>
        <v>0</v>
      </c>
      <c r="AA92" s="69">
        <f t="shared" si="38"/>
        <v>8483</v>
      </c>
      <c r="AB92" s="83">
        <v>6430</v>
      </c>
      <c r="AC92" s="84">
        <f t="shared" si="35"/>
        <v>0</v>
      </c>
      <c r="AD92" s="70">
        <f t="shared" si="39"/>
        <v>6430</v>
      </c>
      <c r="AE92" s="86">
        <f t="shared" si="40"/>
        <v>7</v>
      </c>
      <c r="AF92" s="85">
        <f t="shared" si="41"/>
        <v>8500</v>
      </c>
      <c r="AG92" s="4">
        <f t="shared" si="42"/>
        <v>882.05037109161583</v>
      </c>
      <c r="AH92" s="5">
        <f t="shared" si="43"/>
        <v>0.10377063189313128</v>
      </c>
      <c r="AI92" s="87" t="str">
        <f t="shared" si="44"/>
        <v>SI</v>
      </c>
      <c r="AK92" s="95"/>
    </row>
    <row r="93" spans="1:37" ht="14.25" x14ac:dyDescent="0.45">
      <c r="A93" s="6">
        <f t="shared" si="36"/>
        <v>90</v>
      </c>
      <c r="B93" s="6" t="s">
        <v>55</v>
      </c>
      <c r="C93" s="6" t="s">
        <v>35</v>
      </c>
      <c r="D93" s="6" t="s">
        <v>216</v>
      </c>
      <c r="E93" s="9">
        <v>10150000</v>
      </c>
      <c r="F93" s="32" t="s">
        <v>217</v>
      </c>
      <c r="G93" s="17" t="s">
        <v>38</v>
      </c>
      <c r="H93" s="93">
        <f t="shared" si="23"/>
        <v>0</v>
      </c>
      <c r="I93" s="29">
        <f t="shared" si="37"/>
        <v>8500</v>
      </c>
      <c r="J93" s="71">
        <v>8970</v>
      </c>
      <c r="K93" s="72">
        <f t="shared" si="24"/>
        <v>0</v>
      </c>
      <c r="L93" s="49">
        <f t="shared" si="25"/>
        <v>8970</v>
      </c>
      <c r="M93" s="73">
        <v>7804</v>
      </c>
      <c r="N93" s="74">
        <f t="shared" si="26"/>
        <v>0</v>
      </c>
      <c r="O93" s="53">
        <f t="shared" si="27"/>
        <v>7804</v>
      </c>
      <c r="P93" s="75">
        <v>7854</v>
      </c>
      <c r="Q93" s="76">
        <f t="shared" si="28"/>
        <v>0</v>
      </c>
      <c r="R93" s="57">
        <f t="shared" si="29"/>
        <v>7854</v>
      </c>
      <c r="S93" s="77">
        <v>9058</v>
      </c>
      <c r="T93" s="78">
        <f t="shared" si="30"/>
        <v>0</v>
      </c>
      <c r="U93" s="67">
        <f t="shared" si="31"/>
        <v>9058</v>
      </c>
      <c r="V93" s="79">
        <v>8972</v>
      </c>
      <c r="W93" s="80">
        <f t="shared" si="32"/>
        <v>0</v>
      </c>
      <c r="X93" s="68">
        <f t="shared" si="33"/>
        <v>8972</v>
      </c>
      <c r="Y93" s="81">
        <v>8120</v>
      </c>
      <c r="Z93" s="82">
        <f t="shared" si="34"/>
        <v>0</v>
      </c>
      <c r="AA93" s="69">
        <f t="shared" si="38"/>
        <v>8120</v>
      </c>
      <c r="AB93" s="83">
        <v>8722</v>
      </c>
      <c r="AC93" s="84">
        <f t="shared" si="35"/>
        <v>0</v>
      </c>
      <c r="AD93" s="70">
        <f t="shared" si="39"/>
        <v>8722</v>
      </c>
      <c r="AE93" s="86">
        <f t="shared" si="40"/>
        <v>7</v>
      </c>
      <c r="AF93" s="85">
        <f t="shared" si="41"/>
        <v>8500</v>
      </c>
      <c r="AG93" s="4">
        <f t="shared" si="42"/>
        <v>514.15172857824757</v>
      </c>
      <c r="AH93" s="5">
        <f t="shared" si="43"/>
        <v>6.0488438656264423E-2</v>
      </c>
      <c r="AI93" s="87" t="str">
        <f t="shared" si="44"/>
        <v>SI</v>
      </c>
      <c r="AK93" s="95"/>
    </row>
    <row r="94" spans="1:37" ht="14.25" x14ac:dyDescent="0.45">
      <c r="A94" s="6">
        <f t="shared" si="36"/>
        <v>91</v>
      </c>
      <c r="B94" s="6" t="s">
        <v>55</v>
      </c>
      <c r="C94" s="6" t="s">
        <v>35</v>
      </c>
      <c r="D94" s="6" t="s">
        <v>218</v>
      </c>
      <c r="E94" s="9">
        <v>10150000</v>
      </c>
      <c r="F94" s="102" t="s">
        <v>219</v>
      </c>
      <c r="G94" s="17" t="s">
        <v>38</v>
      </c>
      <c r="H94" s="93">
        <f t="shared" si="23"/>
        <v>0</v>
      </c>
      <c r="I94" s="29">
        <f t="shared" si="37"/>
        <v>7500</v>
      </c>
      <c r="J94" s="71">
        <v>6751</v>
      </c>
      <c r="K94" s="72">
        <f t="shared" si="24"/>
        <v>0</v>
      </c>
      <c r="L94" s="49">
        <f t="shared" si="25"/>
        <v>6751</v>
      </c>
      <c r="M94" s="73">
        <v>7803</v>
      </c>
      <c r="N94" s="74">
        <f t="shared" si="26"/>
        <v>0</v>
      </c>
      <c r="O94" s="53">
        <f t="shared" si="27"/>
        <v>7803</v>
      </c>
      <c r="P94" s="75">
        <v>7246</v>
      </c>
      <c r="Q94" s="76">
        <f t="shared" si="28"/>
        <v>0</v>
      </c>
      <c r="R94" s="57">
        <f t="shared" si="29"/>
        <v>7246</v>
      </c>
      <c r="S94" s="77">
        <v>7200</v>
      </c>
      <c r="T94" s="78">
        <f t="shared" si="30"/>
        <v>0</v>
      </c>
      <c r="U94" s="67">
        <f t="shared" si="31"/>
        <v>7200</v>
      </c>
      <c r="V94" s="79">
        <v>8020</v>
      </c>
      <c r="W94" s="80">
        <f t="shared" si="32"/>
        <v>0</v>
      </c>
      <c r="X94" s="68">
        <f t="shared" si="33"/>
        <v>8020</v>
      </c>
      <c r="Y94" s="81">
        <v>7600</v>
      </c>
      <c r="Z94" s="82">
        <f t="shared" si="34"/>
        <v>0</v>
      </c>
      <c r="AA94" s="69">
        <f t="shared" si="38"/>
        <v>7600</v>
      </c>
      <c r="AB94" s="83">
        <v>7880</v>
      </c>
      <c r="AC94" s="84">
        <f t="shared" si="35"/>
        <v>0</v>
      </c>
      <c r="AD94" s="70">
        <f t="shared" si="39"/>
        <v>7880</v>
      </c>
      <c r="AE94" s="86">
        <f t="shared" si="40"/>
        <v>7</v>
      </c>
      <c r="AF94" s="85">
        <f t="shared" si="41"/>
        <v>7500</v>
      </c>
      <c r="AG94" s="4">
        <f t="shared" si="42"/>
        <v>419.54499162783486</v>
      </c>
      <c r="AH94" s="5">
        <f t="shared" si="43"/>
        <v>5.5939332217044647E-2</v>
      </c>
      <c r="AI94" s="87" t="str">
        <f t="shared" si="44"/>
        <v>SI</v>
      </c>
      <c r="AK94" s="95"/>
    </row>
    <row r="95" spans="1:37" ht="14.25" x14ac:dyDescent="0.45">
      <c r="A95" s="6">
        <f t="shared" si="36"/>
        <v>92</v>
      </c>
      <c r="B95" s="6" t="s">
        <v>55</v>
      </c>
      <c r="C95" s="6" t="s">
        <v>35</v>
      </c>
      <c r="D95" s="6" t="s">
        <v>220</v>
      </c>
      <c r="E95" s="9">
        <v>10150000</v>
      </c>
      <c r="F95" s="32" t="s">
        <v>221</v>
      </c>
      <c r="G95" s="17" t="s">
        <v>38</v>
      </c>
      <c r="H95" s="93">
        <f t="shared" si="23"/>
        <v>0</v>
      </c>
      <c r="I95" s="29">
        <f t="shared" si="37"/>
        <v>12000</v>
      </c>
      <c r="J95" s="71">
        <v>12816</v>
      </c>
      <c r="K95" s="72">
        <f t="shared" si="24"/>
        <v>0</v>
      </c>
      <c r="L95" s="49">
        <f t="shared" si="25"/>
        <v>12816</v>
      </c>
      <c r="M95" s="73">
        <v>12620</v>
      </c>
      <c r="N95" s="74">
        <f t="shared" si="26"/>
        <v>0</v>
      </c>
      <c r="O95" s="53">
        <f t="shared" si="27"/>
        <v>12620</v>
      </c>
      <c r="P95" s="75">
        <v>11883</v>
      </c>
      <c r="Q95" s="76">
        <f t="shared" si="28"/>
        <v>0</v>
      </c>
      <c r="R95" s="57">
        <f t="shared" si="29"/>
        <v>11883</v>
      </c>
      <c r="S95" s="77">
        <v>11111</v>
      </c>
      <c r="T95" s="78">
        <f t="shared" si="30"/>
        <v>0</v>
      </c>
      <c r="U95" s="67">
        <f t="shared" si="31"/>
        <v>11111</v>
      </c>
      <c r="V95" s="79">
        <v>10973</v>
      </c>
      <c r="W95" s="80">
        <f t="shared" si="32"/>
        <v>0</v>
      </c>
      <c r="X95" s="68">
        <f t="shared" si="33"/>
        <v>10973</v>
      </c>
      <c r="Y95" s="81">
        <v>10958</v>
      </c>
      <c r="Z95" s="82">
        <f t="shared" si="34"/>
        <v>0</v>
      </c>
      <c r="AA95" s="69">
        <f t="shared" si="38"/>
        <v>10958</v>
      </c>
      <c r="AB95" s="83">
        <v>13639</v>
      </c>
      <c r="AC95" s="84">
        <f t="shared" si="35"/>
        <v>0</v>
      </c>
      <c r="AD95" s="70">
        <f t="shared" si="39"/>
        <v>13639</v>
      </c>
      <c r="AE95" s="86">
        <f t="shared" si="40"/>
        <v>7</v>
      </c>
      <c r="AF95" s="85">
        <f t="shared" si="41"/>
        <v>12000</v>
      </c>
      <c r="AG95" s="4">
        <f t="shared" si="42"/>
        <v>976.95445134356191</v>
      </c>
      <c r="AH95" s="5">
        <f t="shared" si="43"/>
        <v>8.1412870945296825E-2</v>
      </c>
      <c r="AI95" s="87" t="str">
        <f t="shared" si="44"/>
        <v>SI</v>
      </c>
      <c r="AK95" s="95"/>
    </row>
    <row r="96" spans="1:37" ht="14.25" x14ac:dyDescent="0.45">
      <c r="A96" s="6">
        <f t="shared" si="36"/>
        <v>93</v>
      </c>
      <c r="B96" s="6" t="s">
        <v>55</v>
      </c>
      <c r="C96" s="6" t="s">
        <v>35</v>
      </c>
      <c r="D96" s="6" t="s">
        <v>222</v>
      </c>
      <c r="E96" s="9">
        <v>10150000</v>
      </c>
      <c r="F96" s="102" t="s">
        <v>223</v>
      </c>
      <c r="G96" s="17" t="s">
        <v>38</v>
      </c>
      <c r="H96" s="93">
        <f t="shared" si="23"/>
        <v>0</v>
      </c>
      <c r="I96" s="29">
        <f t="shared" si="37"/>
        <v>18000</v>
      </c>
      <c r="J96" s="71">
        <v>19223</v>
      </c>
      <c r="K96" s="72">
        <f t="shared" si="24"/>
        <v>0</v>
      </c>
      <c r="L96" s="49">
        <f t="shared" si="25"/>
        <v>19223</v>
      </c>
      <c r="M96" s="73">
        <v>17721</v>
      </c>
      <c r="N96" s="74">
        <f t="shared" si="26"/>
        <v>0</v>
      </c>
      <c r="O96" s="53">
        <f t="shared" si="27"/>
        <v>17721</v>
      </c>
      <c r="P96" s="75">
        <v>19798</v>
      </c>
      <c r="Q96" s="76">
        <f t="shared" si="28"/>
        <v>0</v>
      </c>
      <c r="R96" s="57">
        <f t="shared" si="29"/>
        <v>19798</v>
      </c>
      <c r="S96" s="77">
        <v>19347</v>
      </c>
      <c r="T96" s="78">
        <f t="shared" si="30"/>
        <v>0</v>
      </c>
      <c r="U96" s="67">
        <f t="shared" si="31"/>
        <v>19347</v>
      </c>
      <c r="V96" s="79">
        <v>19031</v>
      </c>
      <c r="W96" s="80">
        <f t="shared" si="32"/>
        <v>0</v>
      </c>
      <c r="X96" s="68">
        <f t="shared" si="33"/>
        <v>19031</v>
      </c>
      <c r="Y96" s="81">
        <v>17702</v>
      </c>
      <c r="Z96" s="82">
        <f t="shared" si="34"/>
        <v>0</v>
      </c>
      <c r="AA96" s="69">
        <f t="shared" si="38"/>
        <v>17702</v>
      </c>
      <c r="AB96" s="83">
        <v>13178</v>
      </c>
      <c r="AC96" s="84">
        <f t="shared" si="35"/>
        <v>0</v>
      </c>
      <c r="AD96" s="70">
        <f t="shared" si="39"/>
        <v>13178</v>
      </c>
      <c r="AE96" s="86">
        <f t="shared" si="40"/>
        <v>7</v>
      </c>
      <c r="AF96" s="85">
        <f t="shared" si="41"/>
        <v>18000</v>
      </c>
      <c r="AG96" s="4">
        <f t="shared" si="42"/>
        <v>2105.2394502424522</v>
      </c>
      <c r="AH96" s="5">
        <f t="shared" si="43"/>
        <v>0.11695774723569179</v>
      </c>
      <c r="AI96" s="87" t="str">
        <f t="shared" si="44"/>
        <v>SI</v>
      </c>
      <c r="AK96" s="95"/>
    </row>
    <row r="97" spans="1:37" ht="90" x14ac:dyDescent="0.45">
      <c r="A97" s="6">
        <f t="shared" si="36"/>
        <v>94</v>
      </c>
      <c r="B97" s="6" t="s">
        <v>55</v>
      </c>
      <c r="C97" s="6" t="s">
        <v>35</v>
      </c>
      <c r="D97" s="6" t="s">
        <v>224</v>
      </c>
      <c r="E97" s="9">
        <v>90101603</v>
      </c>
      <c r="F97" s="12" t="s">
        <v>225</v>
      </c>
      <c r="G97" s="17" t="s">
        <v>38</v>
      </c>
      <c r="H97" s="93">
        <f t="shared" si="23"/>
        <v>0.19</v>
      </c>
      <c r="I97" s="29">
        <f t="shared" si="37"/>
        <v>219999</v>
      </c>
      <c r="J97" s="71">
        <v>180022</v>
      </c>
      <c r="K97" s="72">
        <f t="shared" si="24"/>
        <v>34204.18</v>
      </c>
      <c r="L97" s="49">
        <f t="shared" si="25"/>
        <v>214226.18</v>
      </c>
      <c r="M97" s="73">
        <v>178313</v>
      </c>
      <c r="N97" s="74">
        <f t="shared" si="26"/>
        <v>33879.47</v>
      </c>
      <c r="O97" s="53">
        <f t="shared" si="27"/>
        <v>212192.47</v>
      </c>
      <c r="P97" s="75">
        <v>190393</v>
      </c>
      <c r="Q97" s="76">
        <f t="shared" si="28"/>
        <v>36174.67</v>
      </c>
      <c r="R97" s="57">
        <f t="shared" si="29"/>
        <v>226567.66999999998</v>
      </c>
      <c r="S97" s="77">
        <v>185076</v>
      </c>
      <c r="T97" s="78">
        <f t="shared" si="30"/>
        <v>35164.44</v>
      </c>
      <c r="U97" s="67">
        <f t="shared" si="31"/>
        <v>220240.44</v>
      </c>
      <c r="V97" s="79">
        <v>202168</v>
      </c>
      <c r="W97" s="80">
        <f t="shared" si="32"/>
        <v>38411.919999999998</v>
      </c>
      <c r="X97" s="68">
        <f t="shared" si="33"/>
        <v>240579.91999999998</v>
      </c>
      <c r="Y97" s="81">
        <v>182810</v>
      </c>
      <c r="Z97" s="82">
        <f t="shared" si="34"/>
        <v>34733.9</v>
      </c>
      <c r="AA97" s="69">
        <f t="shared" si="38"/>
        <v>217543.9</v>
      </c>
      <c r="AB97" s="83">
        <v>175332</v>
      </c>
      <c r="AC97" s="84">
        <f t="shared" si="35"/>
        <v>33313.08</v>
      </c>
      <c r="AD97" s="70">
        <f t="shared" si="39"/>
        <v>208645.08000000002</v>
      </c>
      <c r="AE97" s="86">
        <f t="shared" si="40"/>
        <v>7</v>
      </c>
      <c r="AF97" s="85">
        <f t="shared" si="41"/>
        <v>219999</v>
      </c>
      <c r="AG97" s="4">
        <f t="shared" si="42"/>
        <v>9971.2899484168975</v>
      </c>
      <c r="AH97" s="5">
        <f t="shared" si="43"/>
        <v>4.532425123940062E-2</v>
      </c>
      <c r="AI97" s="87" t="str">
        <f t="shared" si="44"/>
        <v>SI</v>
      </c>
      <c r="AK97" s="95"/>
    </row>
    <row r="98" spans="1:37" ht="25.5" x14ac:dyDescent="0.45">
      <c r="A98" s="6">
        <f t="shared" si="36"/>
        <v>95</v>
      </c>
      <c r="B98" s="6" t="s">
        <v>55</v>
      </c>
      <c r="C98" s="6" t="s">
        <v>35</v>
      </c>
      <c r="D98" s="6" t="s">
        <v>226</v>
      </c>
      <c r="E98" s="9">
        <v>56101606</v>
      </c>
      <c r="F98" s="102" t="s">
        <v>227</v>
      </c>
      <c r="G98" s="17" t="s">
        <v>38</v>
      </c>
      <c r="H98" s="93">
        <f t="shared" si="23"/>
        <v>0.19</v>
      </c>
      <c r="I98" s="29">
        <f t="shared" si="37"/>
        <v>48899</v>
      </c>
      <c r="J98" s="71">
        <v>38374</v>
      </c>
      <c r="K98" s="72">
        <f t="shared" si="24"/>
        <v>7291.06</v>
      </c>
      <c r="L98" s="49">
        <f t="shared" si="25"/>
        <v>45665.06</v>
      </c>
      <c r="M98" s="73">
        <v>41080</v>
      </c>
      <c r="N98" s="74">
        <f t="shared" si="26"/>
        <v>7805.2</v>
      </c>
      <c r="O98" s="53">
        <f t="shared" si="27"/>
        <v>48885.2</v>
      </c>
      <c r="P98" s="75">
        <v>45017</v>
      </c>
      <c r="Q98" s="76">
        <f t="shared" si="28"/>
        <v>8553.23</v>
      </c>
      <c r="R98" s="57">
        <f t="shared" si="29"/>
        <v>53570.229999999996</v>
      </c>
      <c r="S98" s="77">
        <v>42540</v>
      </c>
      <c r="T98" s="78">
        <f t="shared" si="30"/>
        <v>8082.6</v>
      </c>
      <c r="U98" s="67">
        <f t="shared" si="31"/>
        <v>50622.6</v>
      </c>
      <c r="V98" s="79">
        <v>39822</v>
      </c>
      <c r="W98" s="80">
        <f t="shared" si="32"/>
        <v>7566.18</v>
      </c>
      <c r="X98" s="68">
        <f t="shared" si="33"/>
        <v>47388.18</v>
      </c>
      <c r="Y98" s="81">
        <v>39028</v>
      </c>
      <c r="Z98" s="82">
        <f t="shared" si="34"/>
        <v>7415.32</v>
      </c>
      <c r="AA98" s="69">
        <f t="shared" si="38"/>
        <v>46443.32</v>
      </c>
      <c r="AB98" s="83">
        <v>41782</v>
      </c>
      <c r="AC98" s="84">
        <f t="shared" si="35"/>
        <v>7938.58</v>
      </c>
      <c r="AD98" s="70">
        <f t="shared" si="39"/>
        <v>49720.58</v>
      </c>
      <c r="AE98" s="86">
        <f t="shared" si="40"/>
        <v>7</v>
      </c>
      <c r="AF98" s="85">
        <f t="shared" si="41"/>
        <v>48899</v>
      </c>
      <c r="AG98" s="4">
        <f t="shared" si="42"/>
        <v>2513.8950823373671</v>
      </c>
      <c r="AH98" s="5">
        <f t="shared" si="43"/>
        <v>5.1409948717506843E-2</v>
      </c>
      <c r="AI98" s="87" t="str">
        <f t="shared" si="44"/>
        <v>SI</v>
      </c>
      <c r="AK98" s="95"/>
    </row>
    <row r="99" spans="1:37" ht="14.25" x14ac:dyDescent="0.45">
      <c r="A99" s="6">
        <f t="shared" si="36"/>
        <v>96</v>
      </c>
      <c r="B99" s="6" t="s">
        <v>55</v>
      </c>
      <c r="C99" s="6" t="s">
        <v>35</v>
      </c>
      <c r="D99" s="6" t="s">
        <v>228</v>
      </c>
      <c r="E99" s="9">
        <v>51171606</v>
      </c>
      <c r="F99" s="32" t="s">
        <v>229</v>
      </c>
      <c r="G99" s="17" t="s">
        <v>92</v>
      </c>
      <c r="H99" s="93">
        <f t="shared" si="23"/>
        <v>0.19</v>
      </c>
      <c r="I99" s="29">
        <f t="shared" si="37"/>
        <v>74999</v>
      </c>
      <c r="J99" s="71">
        <v>63695</v>
      </c>
      <c r="K99" s="72">
        <f t="shared" si="24"/>
        <v>12102.05</v>
      </c>
      <c r="L99" s="49">
        <f t="shared" si="25"/>
        <v>75797.05</v>
      </c>
      <c r="M99" s="73">
        <v>68343</v>
      </c>
      <c r="N99" s="74">
        <f t="shared" si="26"/>
        <v>12985.17</v>
      </c>
      <c r="O99" s="53">
        <f t="shared" si="27"/>
        <v>81328.17</v>
      </c>
      <c r="P99" s="75">
        <v>64589</v>
      </c>
      <c r="Q99" s="76">
        <f t="shared" si="28"/>
        <v>12271.91</v>
      </c>
      <c r="R99" s="57">
        <f t="shared" si="29"/>
        <v>76860.91</v>
      </c>
      <c r="S99" s="77">
        <v>59762</v>
      </c>
      <c r="T99" s="78">
        <f t="shared" si="30"/>
        <v>11354.78</v>
      </c>
      <c r="U99" s="67">
        <f t="shared" si="31"/>
        <v>71116.78</v>
      </c>
      <c r="V99" s="79">
        <v>65727</v>
      </c>
      <c r="W99" s="80">
        <f t="shared" si="32"/>
        <v>12488.130000000001</v>
      </c>
      <c r="X99" s="68">
        <f t="shared" si="33"/>
        <v>78215.13</v>
      </c>
      <c r="Y99" s="81">
        <v>62363</v>
      </c>
      <c r="Z99" s="82">
        <f t="shared" si="34"/>
        <v>11848.97</v>
      </c>
      <c r="AA99" s="69">
        <f t="shared" si="38"/>
        <v>74211.97</v>
      </c>
      <c r="AB99" s="83">
        <v>56694</v>
      </c>
      <c r="AC99" s="84">
        <f t="shared" si="35"/>
        <v>10771.86</v>
      </c>
      <c r="AD99" s="70">
        <f t="shared" si="39"/>
        <v>67465.86</v>
      </c>
      <c r="AE99" s="86">
        <f t="shared" si="40"/>
        <v>7</v>
      </c>
      <c r="AF99" s="85">
        <f t="shared" si="41"/>
        <v>74999</v>
      </c>
      <c r="AG99" s="4">
        <f t="shared" si="42"/>
        <v>4258.516226316392</v>
      </c>
      <c r="AH99" s="5">
        <f t="shared" si="43"/>
        <v>5.678097343053097E-2</v>
      </c>
      <c r="AI99" s="87" t="str">
        <f t="shared" si="44"/>
        <v>SI</v>
      </c>
      <c r="AK99" s="95"/>
    </row>
    <row r="100" spans="1:37" ht="96.6" customHeight="1" x14ac:dyDescent="0.45">
      <c r="A100" s="6">
        <f t="shared" si="36"/>
        <v>97</v>
      </c>
      <c r="B100" s="6" t="s">
        <v>55</v>
      </c>
      <c r="C100" s="6" t="s">
        <v>35</v>
      </c>
      <c r="D100" s="6" t="s">
        <v>230</v>
      </c>
      <c r="E100" s="9">
        <v>41116105</v>
      </c>
      <c r="F100" s="102" t="s">
        <v>231</v>
      </c>
      <c r="G100" s="17" t="s">
        <v>92</v>
      </c>
      <c r="H100" s="93">
        <f t="shared" si="23"/>
        <v>0.19</v>
      </c>
      <c r="I100" s="29">
        <f t="shared" si="37"/>
        <v>112499</v>
      </c>
      <c r="J100" s="71">
        <v>101923</v>
      </c>
      <c r="K100" s="72">
        <f t="shared" si="24"/>
        <v>19365.37</v>
      </c>
      <c r="L100" s="49">
        <f t="shared" si="25"/>
        <v>121288.37</v>
      </c>
      <c r="M100" s="73">
        <v>103199</v>
      </c>
      <c r="N100" s="74">
        <f t="shared" si="26"/>
        <v>19607.810000000001</v>
      </c>
      <c r="O100" s="53">
        <f t="shared" si="27"/>
        <v>122806.81</v>
      </c>
      <c r="P100" s="75">
        <v>102457</v>
      </c>
      <c r="Q100" s="76">
        <f t="shared" si="28"/>
        <v>19466.830000000002</v>
      </c>
      <c r="R100" s="57">
        <f t="shared" si="29"/>
        <v>121923.83</v>
      </c>
      <c r="S100" s="77">
        <v>85936</v>
      </c>
      <c r="T100" s="78">
        <f t="shared" si="30"/>
        <v>16327.84</v>
      </c>
      <c r="U100" s="67">
        <f t="shared" si="31"/>
        <v>102263.84</v>
      </c>
      <c r="V100" s="79">
        <v>103459</v>
      </c>
      <c r="W100" s="80">
        <f t="shared" si="32"/>
        <v>19657.21</v>
      </c>
      <c r="X100" s="68">
        <f t="shared" si="33"/>
        <v>123116.20999999999</v>
      </c>
      <c r="Y100" s="81">
        <v>96094</v>
      </c>
      <c r="Z100" s="82">
        <f t="shared" si="34"/>
        <v>18257.86</v>
      </c>
      <c r="AA100" s="69">
        <f t="shared" si="38"/>
        <v>114351.86</v>
      </c>
      <c r="AB100" s="83">
        <v>68693</v>
      </c>
      <c r="AC100" s="84">
        <f t="shared" si="35"/>
        <v>13051.67</v>
      </c>
      <c r="AD100" s="70">
        <f t="shared" si="39"/>
        <v>81744.67</v>
      </c>
      <c r="AE100" s="86">
        <f t="shared" si="40"/>
        <v>7</v>
      </c>
      <c r="AF100" s="85">
        <f t="shared" si="41"/>
        <v>112499</v>
      </c>
      <c r="AG100" s="4">
        <f t="shared" si="42"/>
        <v>14338.145645703298</v>
      </c>
      <c r="AH100" s="5">
        <f t="shared" si="43"/>
        <v>0.12745131641795304</v>
      </c>
      <c r="AI100" s="87" t="str">
        <f t="shared" si="44"/>
        <v>SI</v>
      </c>
      <c r="AK100" s="95"/>
    </row>
    <row r="101" spans="1:37" ht="14.25" x14ac:dyDescent="0.45">
      <c r="A101" s="6">
        <f t="shared" si="36"/>
        <v>98</v>
      </c>
      <c r="B101" s="6" t="s">
        <v>55</v>
      </c>
      <c r="C101" s="6" t="s">
        <v>35</v>
      </c>
      <c r="D101" s="6" t="s">
        <v>232</v>
      </c>
      <c r="E101" s="9">
        <v>10170000</v>
      </c>
      <c r="F101" s="32" t="s">
        <v>233</v>
      </c>
      <c r="G101" s="17" t="s">
        <v>38</v>
      </c>
      <c r="H101" s="93">
        <f t="shared" si="23"/>
        <v>0</v>
      </c>
      <c r="I101" s="29">
        <f t="shared" si="37"/>
        <v>325000</v>
      </c>
      <c r="J101" s="71">
        <v>296314</v>
      </c>
      <c r="K101" s="72">
        <f t="shared" si="24"/>
        <v>0</v>
      </c>
      <c r="L101" s="49">
        <f t="shared" si="25"/>
        <v>296314</v>
      </c>
      <c r="M101" s="73">
        <v>350932</v>
      </c>
      <c r="N101" s="74">
        <f t="shared" si="26"/>
        <v>0</v>
      </c>
      <c r="O101" s="53">
        <f t="shared" si="27"/>
        <v>350932</v>
      </c>
      <c r="P101" s="75">
        <v>324863</v>
      </c>
      <c r="Q101" s="76">
        <f t="shared" si="28"/>
        <v>0</v>
      </c>
      <c r="R101" s="57">
        <f t="shared" si="29"/>
        <v>324863</v>
      </c>
      <c r="S101" s="77">
        <v>318097</v>
      </c>
      <c r="T101" s="78">
        <f t="shared" si="30"/>
        <v>0</v>
      </c>
      <c r="U101" s="67">
        <f t="shared" si="31"/>
        <v>318097</v>
      </c>
      <c r="V101" s="79">
        <v>345499</v>
      </c>
      <c r="W101" s="80">
        <f t="shared" si="32"/>
        <v>0</v>
      </c>
      <c r="X101" s="68">
        <f t="shared" si="33"/>
        <v>345499</v>
      </c>
      <c r="Y101" s="81">
        <v>318129</v>
      </c>
      <c r="Z101" s="82">
        <f t="shared" si="34"/>
        <v>0</v>
      </c>
      <c r="AA101" s="69">
        <f t="shared" si="38"/>
        <v>318129</v>
      </c>
      <c r="AB101" s="83">
        <v>321166</v>
      </c>
      <c r="AC101" s="84">
        <f t="shared" si="35"/>
        <v>0</v>
      </c>
      <c r="AD101" s="70">
        <f t="shared" si="39"/>
        <v>321166</v>
      </c>
      <c r="AE101" s="86">
        <f t="shared" si="40"/>
        <v>7</v>
      </c>
      <c r="AF101" s="85">
        <f t="shared" si="41"/>
        <v>325000</v>
      </c>
      <c r="AG101" s="4">
        <f t="shared" si="42"/>
        <v>17009.008520696992</v>
      </c>
      <c r="AH101" s="5">
        <f t="shared" si="43"/>
        <v>5.233541083291382E-2</v>
      </c>
      <c r="AI101" s="87" t="str">
        <f t="shared" si="44"/>
        <v>SI</v>
      </c>
      <c r="AK101" s="95"/>
    </row>
    <row r="102" spans="1:37" ht="14.25" x14ac:dyDescent="0.45">
      <c r="A102" s="6">
        <f t="shared" si="36"/>
        <v>99</v>
      </c>
      <c r="B102" s="6" t="s">
        <v>55</v>
      </c>
      <c r="C102" s="6" t="s">
        <v>35</v>
      </c>
      <c r="D102" s="6" t="s">
        <v>234</v>
      </c>
      <c r="E102" s="9">
        <v>27111515</v>
      </c>
      <c r="F102" s="102" t="s">
        <v>235</v>
      </c>
      <c r="G102" s="17" t="s">
        <v>38</v>
      </c>
      <c r="H102" s="93">
        <f t="shared" si="23"/>
        <v>0.19</v>
      </c>
      <c r="I102" s="29">
        <f t="shared" si="37"/>
        <v>99899</v>
      </c>
      <c r="J102" s="71">
        <v>90111</v>
      </c>
      <c r="K102" s="72">
        <f t="shared" si="24"/>
        <v>17121.09</v>
      </c>
      <c r="L102" s="49">
        <f t="shared" si="25"/>
        <v>107232.09</v>
      </c>
      <c r="M102" s="73">
        <v>88054</v>
      </c>
      <c r="N102" s="74">
        <f t="shared" si="26"/>
        <v>16730.259999999998</v>
      </c>
      <c r="O102" s="53">
        <f t="shared" si="27"/>
        <v>104784.26</v>
      </c>
      <c r="P102" s="75">
        <v>87956</v>
      </c>
      <c r="Q102" s="76">
        <f t="shared" si="28"/>
        <v>16711.64</v>
      </c>
      <c r="R102" s="57">
        <f t="shared" si="29"/>
        <v>104667.64</v>
      </c>
      <c r="S102" s="77">
        <v>87616</v>
      </c>
      <c r="T102" s="78">
        <f t="shared" si="30"/>
        <v>16647.04</v>
      </c>
      <c r="U102" s="67">
        <f t="shared" si="31"/>
        <v>104263.04000000001</v>
      </c>
      <c r="V102" s="79">
        <v>82714</v>
      </c>
      <c r="W102" s="80">
        <f t="shared" si="32"/>
        <v>15715.66</v>
      </c>
      <c r="X102" s="68">
        <f t="shared" si="33"/>
        <v>98429.66</v>
      </c>
      <c r="Y102" s="81">
        <v>86722</v>
      </c>
      <c r="Z102" s="82">
        <f t="shared" si="34"/>
        <v>16477.18</v>
      </c>
      <c r="AA102" s="69">
        <f t="shared" si="38"/>
        <v>103199.18</v>
      </c>
      <c r="AB102" s="83">
        <v>64470</v>
      </c>
      <c r="AC102" s="84">
        <f t="shared" si="35"/>
        <v>12249.3</v>
      </c>
      <c r="AD102" s="70">
        <f t="shared" si="39"/>
        <v>76719.3</v>
      </c>
      <c r="AE102" s="86">
        <f t="shared" si="40"/>
        <v>7</v>
      </c>
      <c r="AF102" s="85">
        <f t="shared" si="41"/>
        <v>99899</v>
      </c>
      <c r="AG102" s="4">
        <f t="shared" si="42"/>
        <v>9781.7131589819164</v>
      </c>
      <c r="AH102" s="5">
        <f t="shared" si="43"/>
        <v>9.7916026776863799E-2</v>
      </c>
      <c r="AI102" s="87" t="str">
        <f t="shared" si="44"/>
        <v>SI</v>
      </c>
      <c r="AK102" s="95"/>
    </row>
    <row r="103" spans="1:37" ht="14.25" x14ac:dyDescent="0.45">
      <c r="A103" s="6">
        <f t="shared" si="36"/>
        <v>100</v>
      </c>
      <c r="B103" s="6" t="s">
        <v>55</v>
      </c>
      <c r="C103" s="6" t="s">
        <v>35</v>
      </c>
      <c r="D103" s="6" t="s">
        <v>236</v>
      </c>
      <c r="E103" s="9">
        <v>20142904</v>
      </c>
      <c r="F103" s="32" t="s">
        <v>237</v>
      </c>
      <c r="G103" s="17" t="s">
        <v>38</v>
      </c>
      <c r="H103" s="93">
        <f t="shared" si="23"/>
        <v>0.19</v>
      </c>
      <c r="I103" s="29">
        <f t="shared" si="37"/>
        <v>536900</v>
      </c>
      <c r="J103" s="71">
        <v>427652</v>
      </c>
      <c r="K103" s="72">
        <f t="shared" si="24"/>
        <v>81253.88</v>
      </c>
      <c r="L103" s="49">
        <f t="shared" si="25"/>
        <v>508905.88</v>
      </c>
      <c r="M103" s="73">
        <v>432403</v>
      </c>
      <c r="N103" s="74">
        <f t="shared" si="26"/>
        <v>82156.570000000007</v>
      </c>
      <c r="O103" s="53">
        <f t="shared" si="27"/>
        <v>514559.57</v>
      </c>
      <c r="P103" s="75">
        <v>430723</v>
      </c>
      <c r="Q103" s="76">
        <f t="shared" si="28"/>
        <v>81837.37</v>
      </c>
      <c r="R103" s="57">
        <f t="shared" si="29"/>
        <v>512560.37</v>
      </c>
      <c r="S103" s="77">
        <v>436861</v>
      </c>
      <c r="T103" s="78">
        <f t="shared" si="30"/>
        <v>83003.59</v>
      </c>
      <c r="U103" s="67">
        <f t="shared" si="31"/>
        <v>519864.58999999997</v>
      </c>
      <c r="V103" s="79">
        <v>426372</v>
      </c>
      <c r="W103" s="80">
        <f t="shared" si="32"/>
        <v>81010.680000000008</v>
      </c>
      <c r="X103" s="68">
        <f t="shared" si="33"/>
        <v>507382.68</v>
      </c>
      <c r="Y103" s="81">
        <v>480886</v>
      </c>
      <c r="Z103" s="82">
        <f t="shared" si="34"/>
        <v>91368.34</v>
      </c>
      <c r="AA103" s="69">
        <f t="shared" si="38"/>
        <v>572254.34</v>
      </c>
      <c r="AB103" s="83">
        <v>523336</v>
      </c>
      <c r="AC103" s="84">
        <f t="shared" si="35"/>
        <v>99433.84</v>
      </c>
      <c r="AD103" s="70">
        <f t="shared" si="39"/>
        <v>622769.84</v>
      </c>
      <c r="AE103" s="86">
        <f t="shared" si="40"/>
        <v>7</v>
      </c>
      <c r="AF103" s="85">
        <f t="shared" si="41"/>
        <v>536900</v>
      </c>
      <c r="AG103" s="4">
        <f t="shared" si="42"/>
        <v>40813.546957812905</v>
      </c>
      <c r="AH103" s="5">
        <f t="shared" si="43"/>
        <v>7.6017036613546113E-2</v>
      </c>
      <c r="AI103" s="87" t="str">
        <f t="shared" si="44"/>
        <v>SI</v>
      </c>
      <c r="AK103" s="95"/>
    </row>
    <row r="104" spans="1:37" ht="38.25" x14ac:dyDescent="0.45">
      <c r="A104" s="6">
        <f t="shared" si="36"/>
        <v>101</v>
      </c>
      <c r="B104" s="6" t="s">
        <v>55</v>
      </c>
      <c r="C104" s="6" t="s">
        <v>35</v>
      </c>
      <c r="D104" s="6" t="s">
        <v>238</v>
      </c>
      <c r="E104" s="9">
        <v>31162405</v>
      </c>
      <c r="F104" s="102" t="s">
        <v>239</v>
      </c>
      <c r="G104" s="17" t="s">
        <v>38</v>
      </c>
      <c r="H104" s="93">
        <f t="shared" si="23"/>
        <v>0.19</v>
      </c>
      <c r="I104" s="29">
        <f t="shared" si="37"/>
        <v>26899</v>
      </c>
      <c r="J104" s="71">
        <v>22047</v>
      </c>
      <c r="K104" s="72">
        <f t="shared" si="24"/>
        <v>4188.93</v>
      </c>
      <c r="L104" s="49">
        <f t="shared" si="25"/>
        <v>26235.93</v>
      </c>
      <c r="M104" s="73">
        <v>23015</v>
      </c>
      <c r="N104" s="74">
        <f t="shared" si="26"/>
        <v>4372.8500000000004</v>
      </c>
      <c r="O104" s="53">
        <f t="shared" si="27"/>
        <v>27387.85</v>
      </c>
      <c r="P104" s="75">
        <v>22524</v>
      </c>
      <c r="Q104" s="76">
        <f t="shared" si="28"/>
        <v>4279.5600000000004</v>
      </c>
      <c r="R104" s="57">
        <f t="shared" si="29"/>
        <v>26803.56</v>
      </c>
      <c r="S104" s="77">
        <v>21438</v>
      </c>
      <c r="T104" s="78">
        <f t="shared" si="30"/>
        <v>4073.2200000000003</v>
      </c>
      <c r="U104" s="67">
        <f t="shared" si="31"/>
        <v>25511.22</v>
      </c>
      <c r="V104" s="79">
        <v>21033</v>
      </c>
      <c r="W104" s="80">
        <f t="shared" si="32"/>
        <v>3996.27</v>
      </c>
      <c r="X104" s="68">
        <f t="shared" si="33"/>
        <v>25029.27</v>
      </c>
      <c r="Y104" s="81">
        <v>20616</v>
      </c>
      <c r="Z104" s="82">
        <f t="shared" si="34"/>
        <v>3917.04</v>
      </c>
      <c r="AA104" s="69">
        <f t="shared" si="38"/>
        <v>24533.040000000001</v>
      </c>
      <c r="AB104" s="83">
        <v>27559</v>
      </c>
      <c r="AC104" s="84">
        <f t="shared" si="35"/>
        <v>5236.21</v>
      </c>
      <c r="AD104" s="70">
        <f t="shared" si="39"/>
        <v>32795.21</v>
      </c>
      <c r="AE104" s="86">
        <f t="shared" si="40"/>
        <v>7</v>
      </c>
      <c r="AF104" s="85">
        <f t="shared" si="41"/>
        <v>26899</v>
      </c>
      <c r="AG104" s="4">
        <f t="shared" si="42"/>
        <v>2576.6153400148805</v>
      </c>
      <c r="AH104" s="5">
        <f t="shared" si="43"/>
        <v>9.5788517789318586E-2</v>
      </c>
      <c r="AI104" s="87" t="str">
        <f t="shared" si="44"/>
        <v>SI</v>
      </c>
      <c r="AK104" s="95"/>
    </row>
    <row r="105" spans="1:37" ht="14.25" x14ac:dyDescent="0.45">
      <c r="A105" s="6">
        <f t="shared" si="36"/>
        <v>102</v>
      </c>
      <c r="B105" s="6" t="s">
        <v>55</v>
      </c>
      <c r="C105" s="6" t="s">
        <v>35</v>
      </c>
      <c r="D105" s="6" t="s">
        <v>240</v>
      </c>
      <c r="E105" s="9">
        <v>11111501</v>
      </c>
      <c r="F105" s="32" t="s">
        <v>241</v>
      </c>
      <c r="G105" s="17" t="s">
        <v>242</v>
      </c>
      <c r="H105" s="93">
        <f t="shared" si="23"/>
        <v>0.19</v>
      </c>
      <c r="I105" s="29">
        <f t="shared" si="37"/>
        <v>16499</v>
      </c>
      <c r="J105" s="71">
        <v>12523</v>
      </c>
      <c r="K105" s="72">
        <f t="shared" si="24"/>
        <v>2379.37</v>
      </c>
      <c r="L105" s="49">
        <f t="shared" si="25"/>
        <v>14902.369999999999</v>
      </c>
      <c r="M105" s="73">
        <v>14256</v>
      </c>
      <c r="N105" s="74">
        <f t="shared" si="26"/>
        <v>2708.64</v>
      </c>
      <c r="O105" s="53">
        <f t="shared" si="27"/>
        <v>16964.64</v>
      </c>
      <c r="P105" s="75">
        <v>13304</v>
      </c>
      <c r="Q105" s="76">
        <f t="shared" si="28"/>
        <v>2527.7600000000002</v>
      </c>
      <c r="R105" s="57">
        <f t="shared" si="29"/>
        <v>15831.76</v>
      </c>
      <c r="S105" s="77">
        <v>13321</v>
      </c>
      <c r="T105" s="78">
        <f t="shared" si="30"/>
        <v>2530.9900000000002</v>
      </c>
      <c r="U105" s="67">
        <f t="shared" si="31"/>
        <v>15851.99</v>
      </c>
      <c r="V105" s="79">
        <v>14692</v>
      </c>
      <c r="W105" s="80">
        <f t="shared" si="32"/>
        <v>2791.48</v>
      </c>
      <c r="X105" s="68">
        <f t="shared" si="33"/>
        <v>17483.48</v>
      </c>
      <c r="Y105" s="81">
        <v>14012</v>
      </c>
      <c r="Z105" s="82">
        <f t="shared" si="34"/>
        <v>2662.28</v>
      </c>
      <c r="AA105" s="69">
        <f t="shared" si="38"/>
        <v>16674.28</v>
      </c>
      <c r="AB105" s="83">
        <v>14947</v>
      </c>
      <c r="AC105" s="84">
        <f t="shared" si="35"/>
        <v>2839.93</v>
      </c>
      <c r="AD105" s="70">
        <f t="shared" si="39"/>
        <v>17786.93</v>
      </c>
      <c r="AE105" s="86">
        <f t="shared" si="40"/>
        <v>7</v>
      </c>
      <c r="AF105" s="85">
        <f t="shared" si="41"/>
        <v>16499</v>
      </c>
      <c r="AG105" s="4">
        <f t="shared" si="42"/>
        <v>947.8220071300309</v>
      </c>
      <c r="AH105" s="5">
        <f t="shared" si="43"/>
        <v>5.7447239658769071E-2</v>
      </c>
      <c r="AI105" s="87" t="str">
        <f t="shared" si="44"/>
        <v>SI</v>
      </c>
      <c r="AK105" s="95"/>
    </row>
    <row r="106" spans="1:37" ht="14.25" x14ac:dyDescent="0.45">
      <c r="A106" s="6">
        <f t="shared" si="36"/>
        <v>103</v>
      </c>
      <c r="B106" s="6" t="s">
        <v>55</v>
      </c>
      <c r="C106" s="6" t="s">
        <v>35</v>
      </c>
      <c r="D106" s="6" t="s">
        <v>243</v>
      </c>
      <c r="E106" s="9">
        <v>11111501</v>
      </c>
      <c r="F106" s="102" t="s">
        <v>244</v>
      </c>
      <c r="G106" s="17" t="s">
        <v>92</v>
      </c>
      <c r="H106" s="93">
        <f t="shared" si="23"/>
        <v>0.19</v>
      </c>
      <c r="I106" s="29">
        <f t="shared" si="37"/>
        <v>19999</v>
      </c>
      <c r="J106" s="71">
        <v>16415</v>
      </c>
      <c r="K106" s="72">
        <f t="shared" si="24"/>
        <v>3118.85</v>
      </c>
      <c r="L106" s="49">
        <f t="shared" si="25"/>
        <v>19533.849999999999</v>
      </c>
      <c r="M106" s="73">
        <v>18249</v>
      </c>
      <c r="N106" s="74">
        <f t="shared" si="26"/>
        <v>3467.31</v>
      </c>
      <c r="O106" s="53">
        <f t="shared" si="27"/>
        <v>21716.31</v>
      </c>
      <c r="P106" s="75">
        <v>17754</v>
      </c>
      <c r="Q106" s="76">
        <f t="shared" si="28"/>
        <v>3373.26</v>
      </c>
      <c r="R106" s="57">
        <f t="shared" si="29"/>
        <v>21127.260000000002</v>
      </c>
      <c r="S106" s="77">
        <v>17843</v>
      </c>
      <c r="T106" s="78">
        <f t="shared" si="30"/>
        <v>3390.17</v>
      </c>
      <c r="U106" s="67">
        <f t="shared" si="31"/>
        <v>21233.17</v>
      </c>
      <c r="V106" s="79">
        <v>17388</v>
      </c>
      <c r="W106" s="80">
        <f t="shared" si="32"/>
        <v>3303.7200000000003</v>
      </c>
      <c r="X106" s="68">
        <f t="shared" si="33"/>
        <v>20691.72</v>
      </c>
      <c r="Y106" s="81">
        <v>15563</v>
      </c>
      <c r="Z106" s="82">
        <f t="shared" si="34"/>
        <v>2956.9700000000003</v>
      </c>
      <c r="AA106" s="69">
        <f t="shared" si="38"/>
        <v>18519.97</v>
      </c>
      <c r="AB106" s="83">
        <v>14431</v>
      </c>
      <c r="AC106" s="84">
        <f t="shared" si="35"/>
        <v>2741.89</v>
      </c>
      <c r="AD106" s="70">
        <f t="shared" si="39"/>
        <v>17172.89</v>
      </c>
      <c r="AE106" s="86">
        <f t="shared" si="40"/>
        <v>7</v>
      </c>
      <c r="AF106" s="85">
        <f t="shared" si="41"/>
        <v>19999</v>
      </c>
      <c r="AG106" s="4">
        <f t="shared" si="42"/>
        <v>1540.6840861773062</v>
      </c>
      <c r="AH106" s="5">
        <f t="shared" si="43"/>
        <v>7.7038056211675893E-2</v>
      </c>
      <c r="AI106" s="87" t="str">
        <f t="shared" si="44"/>
        <v>SI</v>
      </c>
      <c r="AK106" s="95"/>
    </row>
    <row r="107" spans="1:37" ht="141" x14ac:dyDescent="0.45">
      <c r="A107" s="6">
        <f t="shared" si="36"/>
        <v>104</v>
      </c>
      <c r="B107" s="6" t="s">
        <v>55</v>
      </c>
      <c r="C107" s="6" t="s">
        <v>245</v>
      </c>
      <c r="D107" s="6" t="s">
        <v>246</v>
      </c>
      <c r="E107" s="9">
        <v>90101603</v>
      </c>
      <c r="F107" s="12" t="s">
        <v>247</v>
      </c>
      <c r="G107" s="17" t="s">
        <v>38</v>
      </c>
      <c r="H107" s="93">
        <f t="shared" si="23"/>
        <v>0.19</v>
      </c>
      <c r="I107" s="29">
        <f t="shared" si="37"/>
        <v>211245</v>
      </c>
      <c r="J107" s="71">
        <v>186737</v>
      </c>
      <c r="K107" s="72">
        <f t="shared" si="24"/>
        <v>35480.03</v>
      </c>
      <c r="L107" s="49">
        <f t="shared" si="25"/>
        <v>222217.03</v>
      </c>
      <c r="M107" s="73">
        <v>172184</v>
      </c>
      <c r="N107" s="74">
        <f t="shared" si="26"/>
        <v>32714.959999999999</v>
      </c>
      <c r="O107" s="53">
        <f t="shared" si="27"/>
        <v>204898.96</v>
      </c>
      <c r="P107" s="75">
        <v>175691</v>
      </c>
      <c r="Q107" s="76">
        <f t="shared" si="28"/>
        <v>33381.29</v>
      </c>
      <c r="R107" s="57">
        <f t="shared" si="29"/>
        <v>209072.29</v>
      </c>
      <c r="S107" s="77">
        <v>168920</v>
      </c>
      <c r="T107" s="78">
        <f t="shared" si="30"/>
        <v>32094.799999999999</v>
      </c>
      <c r="U107" s="67">
        <f t="shared" si="31"/>
        <v>201014.8</v>
      </c>
      <c r="V107" s="79">
        <v>178794</v>
      </c>
      <c r="W107" s="80">
        <f t="shared" si="32"/>
        <v>33970.86</v>
      </c>
      <c r="X107" s="68">
        <f t="shared" si="33"/>
        <v>212764.86</v>
      </c>
      <c r="Y107" s="81">
        <v>184567</v>
      </c>
      <c r="Z107" s="82">
        <f t="shared" si="34"/>
        <v>35067.730000000003</v>
      </c>
      <c r="AA107" s="69">
        <f t="shared" si="38"/>
        <v>219634.73</v>
      </c>
      <c r="AB107" s="83">
        <v>175722</v>
      </c>
      <c r="AC107" s="84">
        <f t="shared" si="35"/>
        <v>33387.18</v>
      </c>
      <c r="AD107" s="70">
        <f t="shared" si="39"/>
        <v>209109.18</v>
      </c>
      <c r="AE107" s="86">
        <f t="shared" si="40"/>
        <v>7</v>
      </c>
      <c r="AF107" s="85">
        <f t="shared" si="41"/>
        <v>211245</v>
      </c>
      <c r="AG107" s="4">
        <f t="shared" si="42"/>
        <v>7043.6860919549845</v>
      </c>
      <c r="AH107" s="5">
        <f t="shared" si="43"/>
        <v>3.3343681942554777E-2</v>
      </c>
      <c r="AI107" s="87" t="str">
        <f t="shared" si="44"/>
        <v>SI</v>
      </c>
      <c r="AK107" s="95"/>
    </row>
    <row r="108" spans="1:37" ht="319.5" x14ac:dyDescent="0.45">
      <c r="A108" s="6">
        <f t="shared" si="36"/>
        <v>105</v>
      </c>
      <c r="B108" s="6" t="s">
        <v>55</v>
      </c>
      <c r="C108" s="6" t="s">
        <v>245</v>
      </c>
      <c r="D108" s="6" t="s">
        <v>248</v>
      </c>
      <c r="E108" s="9">
        <v>90101603</v>
      </c>
      <c r="F108" s="103" t="s">
        <v>249</v>
      </c>
      <c r="G108" s="17" t="s">
        <v>250</v>
      </c>
      <c r="H108" s="93">
        <f t="shared" si="23"/>
        <v>0.19</v>
      </c>
      <c r="I108" s="29">
        <f t="shared" si="37"/>
        <v>113115</v>
      </c>
      <c r="J108" s="71">
        <v>94311</v>
      </c>
      <c r="K108" s="72">
        <f t="shared" si="24"/>
        <v>17919.09</v>
      </c>
      <c r="L108" s="49">
        <f t="shared" si="25"/>
        <v>112230.09</v>
      </c>
      <c r="M108" s="73">
        <v>88545</v>
      </c>
      <c r="N108" s="74">
        <f t="shared" si="26"/>
        <v>16823.55</v>
      </c>
      <c r="O108" s="53">
        <f t="shared" si="27"/>
        <v>105368.55</v>
      </c>
      <c r="P108" s="75">
        <v>103424</v>
      </c>
      <c r="Q108" s="76">
        <f t="shared" si="28"/>
        <v>19650.560000000001</v>
      </c>
      <c r="R108" s="57">
        <f t="shared" si="29"/>
        <v>123074.56</v>
      </c>
      <c r="S108" s="77">
        <v>92581</v>
      </c>
      <c r="T108" s="78">
        <f t="shared" si="30"/>
        <v>17590.39</v>
      </c>
      <c r="U108" s="67">
        <f t="shared" si="31"/>
        <v>110171.39</v>
      </c>
      <c r="V108" s="79">
        <v>101973</v>
      </c>
      <c r="W108" s="80">
        <f t="shared" si="32"/>
        <v>19374.87</v>
      </c>
      <c r="X108" s="68">
        <f t="shared" si="33"/>
        <v>121347.87</v>
      </c>
      <c r="Y108" s="81">
        <v>100867</v>
      </c>
      <c r="Z108" s="82">
        <f t="shared" si="34"/>
        <v>19164.73</v>
      </c>
      <c r="AA108" s="69">
        <f t="shared" si="38"/>
        <v>120031.73</v>
      </c>
      <c r="AB108" s="83">
        <v>83684</v>
      </c>
      <c r="AC108" s="84">
        <f t="shared" si="35"/>
        <v>15899.960000000001</v>
      </c>
      <c r="AD108" s="70">
        <f t="shared" si="39"/>
        <v>99583.96</v>
      </c>
      <c r="AE108" s="86">
        <f t="shared" si="40"/>
        <v>7</v>
      </c>
      <c r="AF108" s="85">
        <f t="shared" si="41"/>
        <v>113115</v>
      </c>
      <c r="AG108" s="4">
        <f t="shared" si="42"/>
        <v>8171.0164862518759</v>
      </c>
      <c r="AH108" s="5">
        <f t="shared" si="43"/>
        <v>7.2236365524040808E-2</v>
      </c>
      <c r="AI108" s="87" t="str">
        <f t="shared" si="44"/>
        <v>SI</v>
      </c>
      <c r="AK108" s="95"/>
    </row>
    <row r="109" spans="1:37" ht="153.75" x14ac:dyDescent="0.45">
      <c r="A109" s="6">
        <f t="shared" si="36"/>
        <v>106</v>
      </c>
      <c r="B109" s="6" t="s">
        <v>251</v>
      </c>
      <c r="C109" s="6" t="s">
        <v>35</v>
      </c>
      <c r="D109" s="6" t="s">
        <v>252</v>
      </c>
      <c r="E109" s="9">
        <v>90101603</v>
      </c>
      <c r="F109" s="12" t="s">
        <v>253</v>
      </c>
      <c r="G109" s="17" t="s">
        <v>38</v>
      </c>
      <c r="H109" s="93">
        <f t="shared" si="23"/>
        <v>0.19</v>
      </c>
      <c r="I109" s="29">
        <f t="shared" si="37"/>
        <v>30358</v>
      </c>
      <c r="J109" s="71">
        <v>22996</v>
      </c>
      <c r="K109" s="72">
        <f t="shared" si="24"/>
        <v>4369.24</v>
      </c>
      <c r="L109" s="49">
        <f t="shared" si="25"/>
        <v>27365.239999999998</v>
      </c>
      <c r="M109" s="73">
        <v>23973</v>
      </c>
      <c r="N109" s="74">
        <f t="shared" si="26"/>
        <v>4554.87</v>
      </c>
      <c r="O109" s="53">
        <f t="shared" si="27"/>
        <v>28527.87</v>
      </c>
      <c r="P109" s="75">
        <v>25103</v>
      </c>
      <c r="Q109" s="76">
        <f t="shared" si="28"/>
        <v>4769.57</v>
      </c>
      <c r="R109" s="57">
        <f t="shared" si="29"/>
        <v>29872.57</v>
      </c>
      <c r="S109" s="77">
        <v>25972</v>
      </c>
      <c r="T109" s="78">
        <f t="shared" si="30"/>
        <v>4934.68</v>
      </c>
      <c r="U109" s="67">
        <f t="shared" si="31"/>
        <v>30906.68</v>
      </c>
      <c r="V109" s="79">
        <v>26631</v>
      </c>
      <c r="W109" s="80">
        <f t="shared" si="32"/>
        <v>5059.8900000000003</v>
      </c>
      <c r="X109" s="68">
        <f t="shared" si="33"/>
        <v>31690.89</v>
      </c>
      <c r="Y109" s="81">
        <v>25774</v>
      </c>
      <c r="Z109" s="82">
        <f t="shared" si="34"/>
        <v>4897.0600000000004</v>
      </c>
      <c r="AA109" s="69">
        <f t="shared" si="38"/>
        <v>30671.06</v>
      </c>
      <c r="AB109" s="83">
        <v>28129</v>
      </c>
      <c r="AC109" s="84">
        <f t="shared" si="35"/>
        <v>5344.51</v>
      </c>
      <c r="AD109" s="70">
        <f t="shared" si="39"/>
        <v>33473.51</v>
      </c>
      <c r="AE109" s="86">
        <f t="shared" si="40"/>
        <v>7</v>
      </c>
      <c r="AF109" s="85">
        <f t="shared" si="41"/>
        <v>30358</v>
      </c>
      <c r="AG109" s="4">
        <f t="shared" si="42"/>
        <v>1867.9126877881642</v>
      </c>
      <c r="AH109" s="5">
        <f t="shared" si="43"/>
        <v>6.1529504176433367E-2</v>
      </c>
      <c r="AI109" s="87" t="str">
        <f t="shared" si="44"/>
        <v>SI</v>
      </c>
      <c r="AK109" s="95"/>
    </row>
    <row r="110" spans="1:37" ht="51.75" x14ac:dyDescent="0.45">
      <c r="A110" s="6">
        <f t="shared" si="36"/>
        <v>107</v>
      </c>
      <c r="B110" s="6" t="s">
        <v>251</v>
      </c>
      <c r="C110" s="6" t="s">
        <v>35</v>
      </c>
      <c r="D110" s="6" t="s">
        <v>254</v>
      </c>
      <c r="E110" s="9">
        <v>90101603</v>
      </c>
      <c r="F110" s="103" t="s">
        <v>255</v>
      </c>
      <c r="G110" s="17" t="s">
        <v>38</v>
      </c>
      <c r="H110" s="93">
        <f t="shared" si="23"/>
        <v>0.19</v>
      </c>
      <c r="I110" s="29">
        <f t="shared" si="37"/>
        <v>11408</v>
      </c>
      <c r="J110" s="71">
        <v>9107</v>
      </c>
      <c r="K110" s="72">
        <f t="shared" si="24"/>
        <v>1730.33</v>
      </c>
      <c r="L110" s="49">
        <f t="shared" si="25"/>
        <v>10837.33</v>
      </c>
      <c r="M110" s="73">
        <v>10156</v>
      </c>
      <c r="N110" s="74">
        <f t="shared" si="26"/>
        <v>1929.64</v>
      </c>
      <c r="O110" s="53">
        <f t="shared" si="27"/>
        <v>12085.64</v>
      </c>
      <c r="P110" s="75">
        <v>9670</v>
      </c>
      <c r="Q110" s="76">
        <f t="shared" si="28"/>
        <v>1837.3</v>
      </c>
      <c r="R110" s="57">
        <f t="shared" si="29"/>
        <v>11507.3</v>
      </c>
      <c r="S110" s="77">
        <v>10509</v>
      </c>
      <c r="T110" s="78">
        <f t="shared" si="30"/>
        <v>1996.71</v>
      </c>
      <c r="U110" s="67">
        <f t="shared" si="31"/>
        <v>12505.71</v>
      </c>
      <c r="V110" s="79">
        <v>9022</v>
      </c>
      <c r="W110" s="80">
        <f t="shared" si="32"/>
        <v>1714.18</v>
      </c>
      <c r="X110" s="68">
        <f t="shared" si="33"/>
        <v>10736.18</v>
      </c>
      <c r="Y110" s="81">
        <v>9274</v>
      </c>
      <c r="Z110" s="82">
        <f t="shared" si="34"/>
        <v>1762.06</v>
      </c>
      <c r="AA110" s="69">
        <f t="shared" si="38"/>
        <v>11036.06</v>
      </c>
      <c r="AB110" s="83">
        <v>9370</v>
      </c>
      <c r="AC110" s="84">
        <f t="shared" si="35"/>
        <v>1780.3</v>
      </c>
      <c r="AD110" s="70">
        <f t="shared" si="39"/>
        <v>11150.3</v>
      </c>
      <c r="AE110" s="86">
        <f t="shared" si="40"/>
        <v>7</v>
      </c>
      <c r="AF110" s="85">
        <f t="shared" si="41"/>
        <v>11408</v>
      </c>
      <c r="AG110" s="4">
        <f t="shared" si="42"/>
        <v>615.95197069252049</v>
      </c>
      <c r="AH110" s="5">
        <f t="shared" si="43"/>
        <v>5.3992984808250391E-2</v>
      </c>
      <c r="AI110" s="87" t="str">
        <f t="shared" si="44"/>
        <v>SI</v>
      </c>
      <c r="AK110" s="95"/>
    </row>
    <row r="111" spans="1:37" ht="204" x14ac:dyDescent="0.45">
      <c r="A111" s="6">
        <f t="shared" si="36"/>
        <v>108</v>
      </c>
      <c r="B111" s="6" t="s">
        <v>251</v>
      </c>
      <c r="C111" s="6" t="s">
        <v>35</v>
      </c>
      <c r="D111" s="6" t="s">
        <v>256</v>
      </c>
      <c r="E111" s="9">
        <v>10121800</v>
      </c>
      <c r="F111" s="33" t="s">
        <v>257</v>
      </c>
      <c r="G111" s="17" t="s">
        <v>92</v>
      </c>
      <c r="H111" s="93">
        <f t="shared" si="23"/>
        <v>0.05</v>
      </c>
      <c r="I111" s="29">
        <f t="shared" si="37"/>
        <v>283503</v>
      </c>
      <c r="J111" s="71">
        <v>264925</v>
      </c>
      <c r="K111" s="72">
        <f t="shared" si="24"/>
        <v>13246.25</v>
      </c>
      <c r="L111" s="49">
        <f t="shared" si="25"/>
        <v>278171.25</v>
      </c>
      <c r="M111" s="73">
        <v>261149</v>
      </c>
      <c r="N111" s="74">
        <f t="shared" si="26"/>
        <v>13057.45</v>
      </c>
      <c r="O111" s="53">
        <f t="shared" si="27"/>
        <v>274206.45</v>
      </c>
      <c r="P111" s="75">
        <v>265661</v>
      </c>
      <c r="Q111" s="76">
        <f t="shared" si="28"/>
        <v>13283.050000000001</v>
      </c>
      <c r="R111" s="57">
        <f t="shared" si="29"/>
        <v>278944.05</v>
      </c>
      <c r="S111" s="77">
        <v>258695</v>
      </c>
      <c r="T111" s="78">
        <f t="shared" si="30"/>
        <v>12934.75</v>
      </c>
      <c r="U111" s="67">
        <f t="shared" si="31"/>
        <v>271629.75</v>
      </c>
      <c r="V111" s="79">
        <v>245869</v>
      </c>
      <c r="W111" s="80">
        <f t="shared" si="32"/>
        <v>12293.45</v>
      </c>
      <c r="X111" s="68">
        <f t="shared" si="33"/>
        <v>258162.45</v>
      </c>
      <c r="Y111" s="81">
        <v>255227</v>
      </c>
      <c r="Z111" s="82">
        <f t="shared" si="34"/>
        <v>12761.35</v>
      </c>
      <c r="AA111" s="69">
        <f t="shared" si="38"/>
        <v>267988.34999999998</v>
      </c>
      <c r="AB111" s="83">
        <v>338497</v>
      </c>
      <c r="AC111" s="84">
        <f t="shared" si="35"/>
        <v>16924.850000000002</v>
      </c>
      <c r="AD111" s="70">
        <f t="shared" si="39"/>
        <v>355421.85</v>
      </c>
      <c r="AE111" s="86">
        <f t="shared" si="40"/>
        <v>7</v>
      </c>
      <c r="AF111" s="85">
        <f t="shared" si="41"/>
        <v>283503</v>
      </c>
      <c r="AG111" s="4">
        <f t="shared" si="42"/>
        <v>30075.57222697524</v>
      </c>
      <c r="AH111" s="5">
        <f t="shared" si="43"/>
        <v>0.10608555192352546</v>
      </c>
      <c r="AI111" s="87" t="str">
        <f t="shared" si="44"/>
        <v>SI</v>
      </c>
      <c r="AK111" s="95"/>
    </row>
    <row r="112" spans="1:37" ht="178.5" x14ac:dyDescent="0.45">
      <c r="A112" s="6">
        <f t="shared" si="36"/>
        <v>109</v>
      </c>
      <c r="B112" s="6" t="s">
        <v>251</v>
      </c>
      <c r="C112" s="6" t="s">
        <v>35</v>
      </c>
      <c r="D112" s="6" t="s">
        <v>256</v>
      </c>
      <c r="E112" s="9">
        <v>10121800</v>
      </c>
      <c r="F112" s="104" t="s">
        <v>258</v>
      </c>
      <c r="G112" s="17" t="s">
        <v>92</v>
      </c>
      <c r="H112" s="93">
        <f t="shared" si="23"/>
        <v>0.05</v>
      </c>
      <c r="I112" s="29">
        <f t="shared" si="37"/>
        <v>189028</v>
      </c>
      <c r="J112" s="71">
        <v>177520</v>
      </c>
      <c r="K112" s="72">
        <f t="shared" si="24"/>
        <v>8876</v>
      </c>
      <c r="L112" s="49">
        <f t="shared" si="25"/>
        <v>186396</v>
      </c>
      <c r="M112" s="73">
        <v>164017</v>
      </c>
      <c r="N112" s="74">
        <f t="shared" si="26"/>
        <v>8200.85</v>
      </c>
      <c r="O112" s="53">
        <f t="shared" si="27"/>
        <v>172217.85</v>
      </c>
      <c r="P112" s="75">
        <v>163788</v>
      </c>
      <c r="Q112" s="76">
        <f t="shared" si="28"/>
        <v>8189.4000000000005</v>
      </c>
      <c r="R112" s="57">
        <f t="shared" si="29"/>
        <v>171977.4</v>
      </c>
      <c r="S112" s="77">
        <v>175191</v>
      </c>
      <c r="T112" s="78">
        <f t="shared" si="30"/>
        <v>8759.5500000000011</v>
      </c>
      <c r="U112" s="67">
        <f t="shared" si="31"/>
        <v>183950.55</v>
      </c>
      <c r="V112" s="79">
        <v>174591</v>
      </c>
      <c r="W112" s="80">
        <f t="shared" si="32"/>
        <v>8729.5500000000011</v>
      </c>
      <c r="X112" s="68">
        <f t="shared" si="33"/>
        <v>183320.55</v>
      </c>
      <c r="Y112" s="81">
        <v>171555</v>
      </c>
      <c r="Z112" s="82">
        <f t="shared" si="34"/>
        <v>8577.75</v>
      </c>
      <c r="AA112" s="69">
        <f t="shared" si="38"/>
        <v>180132.75</v>
      </c>
      <c r="AB112" s="83">
        <v>233522</v>
      </c>
      <c r="AC112" s="84">
        <f t="shared" si="35"/>
        <v>11676.1</v>
      </c>
      <c r="AD112" s="70">
        <f t="shared" si="39"/>
        <v>245198.1</v>
      </c>
      <c r="AE112" s="86">
        <f t="shared" si="40"/>
        <v>7</v>
      </c>
      <c r="AF112" s="85">
        <f t="shared" si="41"/>
        <v>189028</v>
      </c>
      <c r="AG112" s="4">
        <f t="shared" si="42"/>
        <v>23521.396389670143</v>
      </c>
      <c r="AH112" s="5">
        <f t="shared" si="43"/>
        <v>0.1244333981720705</v>
      </c>
      <c r="AI112" s="87" t="str">
        <f t="shared" si="44"/>
        <v>SI</v>
      </c>
      <c r="AK112" s="95"/>
    </row>
    <row r="113" spans="1:37" ht="178.5" x14ac:dyDescent="0.45">
      <c r="A113" s="6">
        <f t="shared" si="36"/>
        <v>110</v>
      </c>
      <c r="B113" s="6" t="s">
        <v>251</v>
      </c>
      <c r="C113" s="6" t="s">
        <v>35</v>
      </c>
      <c r="D113" s="6" t="s">
        <v>259</v>
      </c>
      <c r="E113" s="9">
        <v>10121800</v>
      </c>
      <c r="F113" s="33" t="s">
        <v>260</v>
      </c>
      <c r="G113" s="17" t="s">
        <v>92</v>
      </c>
      <c r="H113" s="93">
        <f t="shared" si="23"/>
        <v>0.05</v>
      </c>
      <c r="I113" s="29">
        <f t="shared" si="37"/>
        <v>161912</v>
      </c>
      <c r="J113" s="71">
        <v>148576</v>
      </c>
      <c r="K113" s="72">
        <f t="shared" si="24"/>
        <v>7428.8</v>
      </c>
      <c r="L113" s="49">
        <f t="shared" si="25"/>
        <v>156004.79999999999</v>
      </c>
      <c r="M113" s="73">
        <v>156194</v>
      </c>
      <c r="N113" s="74">
        <f t="shared" si="26"/>
        <v>7809.7000000000007</v>
      </c>
      <c r="O113" s="53">
        <f t="shared" si="27"/>
        <v>164003.70000000001</v>
      </c>
      <c r="P113" s="75">
        <v>166839</v>
      </c>
      <c r="Q113" s="76">
        <f t="shared" si="28"/>
        <v>8341.9500000000007</v>
      </c>
      <c r="R113" s="57">
        <f t="shared" si="29"/>
        <v>175180.95</v>
      </c>
      <c r="S113" s="77">
        <v>161621</v>
      </c>
      <c r="T113" s="78">
        <f t="shared" si="30"/>
        <v>8081.05</v>
      </c>
      <c r="U113" s="67">
        <f t="shared" si="31"/>
        <v>169702.05</v>
      </c>
      <c r="V113" s="79">
        <v>155460</v>
      </c>
      <c r="W113" s="80">
        <f t="shared" si="32"/>
        <v>7773</v>
      </c>
      <c r="X113" s="68">
        <f t="shared" si="33"/>
        <v>163233</v>
      </c>
      <c r="Y113" s="81">
        <v>140344</v>
      </c>
      <c r="Z113" s="82">
        <f t="shared" si="34"/>
        <v>7017.2000000000007</v>
      </c>
      <c r="AA113" s="69">
        <f t="shared" si="38"/>
        <v>147361.20000000001</v>
      </c>
      <c r="AB113" s="83">
        <v>150382</v>
      </c>
      <c r="AC113" s="84">
        <f t="shared" si="35"/>
        <v>7519.1</v>
      </c>
      <c r="AD113" s="70">
        <f t="shared" si="39"/>
        <v>157901.1</v>
      </c>
      <c r="AE113" s="86">
        <f t="shared" si="40"/>
        <v>7</v>
      </c>
      <c r="AF113" s="85">
        <f t="shared" si="41"/>
        <v>161912</v>
      </c>
      <c r="AG113" s="4">
        <f t="shared" si="42"/>
        <v>8498.5567948328717</v>
      </c>
      <c r="AH113" s="5">
        <f t="shared" si="43"/>
        <v>5.2488739530318143E-2</v>
      </c>
      <c r="AI113" s="87" t="str">
        <f t="shared" si="44"/>
        <v>SI</v>
      </c>
      <c r="AK113" s="95"/>
    </row>
    <row r="114" spans="1:37" ht="114.75" x14ac:dyDescent="0.45">
      <c r="A114" s="6">
        <f t="shared" si="36"/>
        <v>111</v>
      </c>
      <c r="B114" s="6" t="s">
        <v>251</v>
      </c>
      <c r="C114" s="6" t="s">
        <v>35</v>
      </c>
      <c r="D114" s="6" t="s">
        <v>259</v>
      </c>
      <c r="E114" s="9">
        <v>10121801</v>
      </c>
      <c r="F114" s="104" t="s">
        <v>261</v>
      </c>
      <c r="G114" s="17" t="s">
        <v>92</v>
      </c>
      <c r="H114" s="93">
        <f t="shared" si="23"/>
        <v>0.05</v>
      </c>
      <c r="I114" s="29">
        <f t="shared" si="37"/>
        <v>155779</v>
      </c>
      <c r="J114" s="71">
        <v>147122</v>
      </c>
      <c r="K114" s="72">
        <f t="shared" si="24"/>
        <v>7356.1</v>
      </c>
      <c r="L114" s="49">
        <f t="shared" si="25"/>
        <v>154478.1</v>
      </c>
      <c r="M114" s="73">
        <v>140199</v>
      </c>
      <c r="N114" s="74">
        <f t="shared" si="26"/>
        <v>7009.9500000000007</v>
      </c>
      <c r="O114" s="53">
        <f t="shared" si="27"/>
        <v>147208.95000000001</v>
      </c>
      <c r="P114" s="75">
        <v>136140</v>
      </c>
      <c r="Q114" s="76">
        <f t="shared" si="28"/>
        <v>6807</v>
      </c>
      <c r="R114" s="57">
        <f t="shared" si="29"/>
        <v>142947</v>
      </c>
      <c r="S114" s="77">
        <v>159336</v>
      </c>
      <c r="T114" s="78">
        <f t="shared" si="30"/>
        <v>7966.8</v>
      </c>
      <c r="U114" s="67">
        <f t="shared" si="31"/>
        <v>167302.79999999999</v>
      </c>
      <c r="V114" s="79">
        <v>146898</v>
      </c>
      <c r="W114" s="80">
        <f t="shared" si="32"/>
        <v>7344.9000000000005</v>
      </c>
      <c r="X114" s="68">
        <f t="shared" si="33"/>
        <v>154242.9</v>
      </c>
      <c r="Y114" s="81">
        <v>139571</v>
      </c>
      <c r="Z114" s="82">
        <f t="shared" si="34"/>
        <v>6978.55</v>
      </c>
      <c r="AA114" s="69">
        <f t="shared" si="38"/>
        <v>146549.54999999999</v>
      </c>
      <c r="AB114" s="83">
        <v>169258</v>
      </c>
      <c r="AC114" s="84">
        <f t="shared" si="35"/>
        <v>8462.9</v>
      </c>
      <c r="AD114" s="70">
        <f t="shared" si="39"/>
        <v>177720.9</v>
      </c>
      <c r="AE114" s="86">
        <f t="shared" si="40"/>
        <v>7</v>
      </c>
      <c r="AF114" s="85">
        <f t="shared" si="41"/>
        <v>155779</v>
      </c>
      <c r="AG114" s="4">
        <f t="shared" si="42"/>
        <v>11597.940785544644</v>
      </c>
      <c r="AH114" s="5">
        <f t="shared" si="43"/>
        <v>7.4451246866038712E-2</v>
      </c>
      <c r="AI114" s="87" t="str">
        <f t="shared" si="44"/>
        <v>SI</v>
      </c>
      <c r="AK114" s="95"/>
    </row>
    <row r="115" spans="1:37" ht="14.25" x14ac:dyDescent="0.45">
      <c r="A115" s="6">
        <f t="shared" si="36"/>
        <v>112</v>
      </c>
      <c r="B115" s="6" t="s">
        <v>251</v>
      </c>
      <c r="C115" s="6" t="s">
        <v>35</v>
      </c>
      <c r="D115" s="6" t="s">
        <v>262</v>
      </c>
      <c r="E115" s="9">
        <v>90101603</v>
      </c>
      <c r="F115" s="12" t="s">
        <v>263</v>
      </c>
      <c r="G115" s="17" t="s">
        <v>38</v>
      </c>
      <c r="H115" s="93">
        <f t="shared" si="23"/>
        <v>0.19</v>
      </c>
      <c r="I115" s="29">
        <f t="shared" si="37"/>
        <v>33445</v>
      </c>
      <c r="J115" s="71">
        <v>29511</v>
      </c>
      <c r="K115" s="72">
        <f t="shared" si="24"/>
        <v>5607.09</v>
      </c>
      <c r="L115" s="49">
        <f t="shared" si="25"/>
        <v>35118.089999999997</v>
      </c>
      <c r="M115" s="73">
        <v>26731</v>
      </c>
      <c r="N115" s="74">
        <f t="shared" si="26"/>
        <v>5078.8900000000003</v>
      </c>
      <c r="O115" s="53">
        <f t="shared" si="27"/>
        <v>31809.89</v>
      </c>
      <c r="P115" s="75">
        <v>30887</v>
      </c>
      <c r="Q115" s="76">
        <f t="shared" si="28"/>
        <v>5868.53</v>
      </c>
      <c r="R115" s="57">
        <f t="shared" si="29"/>
        <v>36755.53</v>
      </c>
      <c r="S115" s="77">
        <v>26438</v>
      </c>
      <c r="T115" s="78">
        <f t="shared" si="30"/>
        <v>5023.22</v>
      </c>
      <c r="U115" s="67">
        <f t="shared" si="31"/>
        <v>31461.22</v>
      </c>
      <c r="V115" s="79">
        <v>29311</v>
      </c>
      <c r="W115" s="80">
        <f t="shared" si="32"/>
        <v>5569.09</v>
      </c>
      <c r="X115" s="68">
        <f t="shared" si="33"/>
        <v>34880.089999999997</v>
      </c>
      <c r="Y115" s="81">
        <v>29600</v>
      </c>
      <c r="Z115" s="82">
        <f t="shared" si="34"/>
        <v>5624</v>
      </c>
      <c r="AA115" s="69">
        <f t="shared" si="38"/>
        <v>35224</v>
      </c>
      <c r="AB115" s="83">
        <v>24259</v>
      </c>
      <c r="AC115" s="84">
        <f t="shared" si="35"/>
        <v>4609.21</v>
      </c>
      <c r="AD115" s="70">
        <f t="shared" si="39"/>
        <v>28868.21</v>
      </c>
      <c r="AE115" s="86">
        <f t="shared" si="40"/>
        <v>7</v>
      </c>
      <c r="AF115" s="85">
        <f t="shared" si="41"/>
        <v>33445</v>
      </c>
      <c r="AG115" s="4">
        <f t="shared" si="42"/>
        <v>2578.458488903786</v>
      </c>
      <c r="AH115" s="5">
        <f t="shared" si="43"/>
        <v>7.7095484793056834E-2</v>
      </c>
      <c r="AI115" s="87" t="str">
        <f t="shared" si="44"/>
        <v>SI</v>
      </c>
      <c r="AK115" s="95"/>
    </row>
    <row r="116" spans="1:37" ht="25.5" x14ac:dyDescent="0.45">
      <c r="A116" s="6">
        <f t="shared" si="36"/>
        <v>113</v>
      </c>
      <c r="B116" s="6" t="s">
        <v>251</v>
      </c>
      <c r="C116" s="6" t="s">
        <v>35</v>
      </c>
      <c r="D116" s="6" t="s">
        <v>264</v>
      </c>
      <c r="E116" s="9">
        <v>90101603</v>
      </c>
      <c r="F116" s="103" t="s">
        <v>265</v>
      </c>
      <c r="G116" s="17" t="s">
        <v>38</v>
      </c>
      <c r="H116" s="93">
        <f t="shared" si="23"/>
        <v>0.19</v>
      </c>
      <c r="I116" s="29">
        <f t="shared" si="37"/>
        <v>41864</v>
      </c>
      <c r="J116" s="71">
        <v>35990</v>
      </c>
      <c r="K116" s="72">
        <f t="shared" si="24"/>
        <v>6838.1</v>
      </c>
      <c r="L116" s="49">
        <f t="shared" si="25"/>
        <v>42828.1</v>
      </c>
      <c r="M116" s="73">
        <v>35968</v>
      </c>
      <c r="N116" s="74">
        <f t="shared" si="26"/>
        <v>6833.92</v>
      </c>
      <c r="O116" s="53">
        <f t="shared" si="27"/>
        <v>42801.919999999998</v>
      </c>
      <c r="P116" s="75">
        <v>34644</v>
      </c>
      <c r="Q116" s="76">
        <f t="shared" si="28"/>
        <v>6582.36</v>
      </c>
      <c r="R116" s="57">
        <f t="shared" si="29"/>
        <v>41226.36</v>
      </c>
      <c r="S116" s="77">
        <v>35454</v>
      </c>
      <c r="T116" s="78">
        <f t="shared" si="30"/>
        <v>6736.26</v>
      </c>
      <c r="U116" s="67">
        <f t="shared" si="31"/>
        <v>42190.26</v>
      </c>
      <c r="V116" s="79">
        <v>34797</v>
      </c>
      <c r="W116" s="80">
        <f t="shared" si="32"/>
        <v>6611.43</v>
      </c>
      <c r="X116" s="68">
        <f t="shared" si="33"/>
        <v>41408.43</v>
      </c>
      <c r="Y116" s="81">
        <v>32710</v>
      </c>
      <c r="Z116" s="82">
        <f t="shared" si="34"/>
        <v>6214.9</v>
      </c>
      <c r="AA116" s="69">
        <f t="shared" si="38"/>
        <v>38924.9</v>
      </c>
      <c r="AB116" s="83">
        <v>36697</v>
      </c>
      <c r="AC116" s="84">
        <f t="shared" si="35"/>
        <v>6972.43</v>
      </c>
      <c r="AD116" s="70">
        <f t="shared" si="39"/>
        <v>43669.43</v>
      </c>
      <c r="AE116" s="86">
        <f t="shared" si="40"/>
        <v>7</v>
      </c>
      <c r="AF116" s="85">
        <f t="shared" si="41"/>
        <v>41864</v>
      </c>
      <c r="AG116" s="4">
        <f t="shared" si="42"/>
        <v>1435.6503321491616</v>
      </c>
      <c r="AH116" s="5">
        <f t="shared" si="43"/>
        <v>3.4293195398174124E-2</v>
      </c>
      <c r="AI116" s="87" t="str">
        <f t="shared" si="44"/>
        <v>SI</v>
      </c>
      <c r="AK116" s="95"/>
    </row>
    <row r="117" spans="1:37" ht="25.5" x14ac:dyDescent="0.45">
      <c r="A117" s="6">
        <f t="shared" si="36"/>
        <v>114</v>
      </c>
      <c r="B117" s="6" t="s">
        <v>251</v>
      </c>
      <c r="C117" s="6" t="s">
        <v>35</v>
      </c>
      <c r="D117" s="6" t="s">
        <v>266</v>
      </c>
      <c r="E117" s="9">
        <v>90101603</v>
      </c>
      <c r="F117" s="12" t="s">
        <v>267</v>
      </c>
      <c r="G117" s="17" t="s">
        <v>38</v>
      </c>
      <c r="H117" s="93">
        <f t="shared" si="23"/>
        <v>0.19</v>
      </c>
      <c r="I117" s="29">
        <f t="shared" si="37"/>
        <v>47601</v>
      </c>
      <c r="J117" s="71">
        <v>37226</v>
      </c>
      <c r="K117" s="72">
        <f t="shared" si="24"/>
        <v>7072.9400000000005</v>
      </c>
      <c r="L117" s="49">
        <f t="shared" si="25"/>
        <v>44298.94</v>
      </c>
      <c r="M117" s="73">
        <v>39742</v>
      </c>
      <c r="N117" s="74">
        <f t="shared" si="26"/>
        <v>7550.9800000000005</v>
      </c>
      <c r="O117" s="53">
        <f t="shared" si="27"/>
        <v>47292.98</v>
      </c>
      <c r="P117" s="75">
        <v>36122</v>
      </c>
      <c r="Q117" s="76">
        <f t="shared" si="28"/>
        <v>6863.18</v>
      </c>
      <c r="R117" s="57">
        <f t="shared" si="29"/>
        <v>42985.18</v>
      </c>
      <c r="S117" s="77">
        <v>38670</v>
      </c>
      <c r="T117" s="78">
        <f t="shared" si="30"/>
        <v>7347.3</v>
      </c>
      <c r="U117" s="67">
        <f t="shared" si="31"/>
        <v>46017.3</v>
      </c>
      <c r="V117" s="79">
        <v>37589</v>
      </c>
      <c r="W117" s="80">
        <f t="shared" si="32"/>
        <v>7141.91</v>
      </c>
      <c r="X117" s="68">
        <f t="shared" si="33"/>
        <v>44730.91</v>
      </c>
      <c r="Y117" s="81">
        <v>40928</v>
      </c>
      <c r="Z117" s="82">
        <f t="shared" si="34"/>
        <v>7776.32</v>
      </c>
      <c r="AA117" s="69">
        <f t="shared" si="38"/>
        <v>48704.32</v>
      </c>
      <c r="AB117" s="83">
        <v>49726</v>
      </c>
      <c r="AC117" s="84">
        <f t="shared" si="35"/>
        <v>9447.94</v>
      </c>
      <c r="AD117" s="70">
        <f t="shared" si="39"/>
        <v>59173.94</v>
      </c>
      <c r="AE117" s="86">
        <f t="shared" si="40"/>
        <v>7</v>
      </c>
      <c r="AF117" s="85">
        <f t="shared" si="41"/>
        <v>47601</v>
      </c>
      <c r="AG117" s="4">
        <f t="shared" si="42"/>
        <v>5045.5078566383963</v>
      </c>
      <c r="AH117" s="5">
        <f t="shared" si="43"/>
        <v>0.10599583741178539</v>
      </c>
      <c r="AI117" s="87" t="str">
        <f t="shared" si="44"/>
        <v>SI</v>
      </c>
      <c r="AK117" s="95"/>
    </row>
    <row r="118" spans="1:37" ht="90" x14ac:dyDescent="0.45">
      <c r="A118" s="6">
        <f t="shared" si="36"/>
        <v>115</v>
      </c>
      <c r="B118" s="6" t="s">
        <v>251</v>
      </c>
      <c r="C118" s="6" t="s">
        <v>35</v>
      </c>
      <c r="D118" s="6" t="s">
        <v>268</v>
      </c>
      <c r="E118" s="9">
        <v>90101603</v>
      </c>
      <c r="F118" s="103" t="s">
        <v>269</v>
      </c>
      <c r="G118" s="17" t="s">
        <v>38</v>
      </c>
      <c r="H118" s="93">
        <f t="shared" si="23"/>
        <v>0.19</v>
      </c>
      <c r="I118" s="29">
        <f t="shared" si="37"/>
        <v>477533</v>
      </c>
      <c r="J118" s="71">
        <v>437382</v>
      </c>
      <c r="K118" s="72">
        <f t="shared" si="24"/>
        <v>83102.58</v>
      </c>
      <c r="L118" s="49">
        <f t="shared" si="25"/>
        <v>520484.58</v>
      </c>
      <c r="M118" s="73">
        <v>391765</v>
      </c>
      <c r="N118" s="74">
        <f t="shared" si="26"/>
        <v>74435.350000000006</v>
      </c>
      <c r="O118" s="53">
        <f t="shared" si="27"/>
        <v>466200.35</v>
      </c>
      <c r="P118" s="75">
        <v>420074</v>
      </c>
      <c r="Q118" s="76">
        <f t="shared" si="28"/>
        <v>79814.06</v>
      </c>
      <c r="R118" s="57">
        <f t="shared" si="29"/>
        <v>499888.06</v>
      </c>
      <c r="S118" s="77">
        <v>433114</v>
      </c>
      <c r="T118" s="78">
        <f t="shared" si="30"/>
        <v>82291.66</v>
      </c>
      <c r="U118" s="67">
        <f t="shared" si="31"/>
        <v>515405.66000000003</v>
      </c>
      <c r="V118" s="79">
        <v>435085</v>
      </c>
      <c r="W118" s="80">
        <f t="shared" si="32"/>
        <v>82666.149999999994</v>
      </c>
      <c r="X118" s="68">
        <f t="shared" si="33"/>
        <v>517751.15</v>
      </c>
      <c r="Y118" s="81">
        <v>392446</v>
      </c>
      <c r="Z118" s="82">
        <f t="shared" si="34"/>
        <v>74564.740000000005</v>
      </c>
      <c r="AA118" s="69">
        <f t="shared" si="38"/>
        <v>467010.74</v>
      </c>
      <c r="AB118" s="83">
        <v>299154</v>
      </c>
      <c r="AC118" s="84">
        <f t="shared" si="35"/>
        <v>56839.26</v>
      </c>
      <c r="AD118" s="70">
        <f t="shared" si="39"/>
        <v>355993.26</v>
      </c>
      <c r="AE118" s="86">
        <f t="shared" si="40"/>
        <v>7</v>
      </c>
      <c r="AF118" s="85">
        <f t="shared" si="41"/>
        <v>477533</v>
      </c>
      <c r="AG118" s="4">
        <f t="shared" si="42"/>
        <v>53994.021106410262</v>
      </c>
      <c r="AH118" s="5">
        <f t="shared" si="43"/>
        <v>0.11306866982263061</v>
      </c>
      <c r="AI118" s="87" t="str">
        <f t="shared" si="44"/>
        <v>SI</v>
      </c>
      <c r="AK118" s="95"/>
    </row>
    <row r="119" spans="1:37" ht="90" x14ac:dyDescent="0.45">
      <c r="A119" s="6">
        <f t="shared" si="36"/>
        <v>116</v>
      </c>
      <c r="B119" s="6" t="s">
        <v>251</v>
      </c>
      <c r="C119" s="6" t="s">
        <v>245</v>
      </c>
      <c r="D119" s="6" t="s">
        <v>270</v>
      </c>
      <c r="E119" s="9">
        <v>90101603</v>
      </c>
      <c r="F119" s="12" t="s">
        <v>271</v>
      </c>
      <c r="G119" s="17" t="s">
        <v>38</v>
      </c>
      <c r="H119" s="93">
        <f t="shared" si="23"/>
        <v>0.19</v>
      </c>
      <c r="I119" s="29">
        <f t="shared" si="37"/>
        <v>130889</v>
      </c>
      <c r="J119" s="71">
        <v>115867</v>
      </c>
      <c r="K119" s="72">
        <f t="shared" si="24"/>
        <v>22014.73</v>
      </c>
      <c r="L119" s="49">
        <f t="shared" si="25"/>
        <v>137881.73000000001</v>
      </c>
      <c r="M119" s="73">
        <v>101950</v>
      </c>
      <c r="N119" s="74">
        <f t="shared" si="26"/>
        <v>19370.5</v>
      </c>
      <c r="O119" s="53">
        <f t="shared" si="27"/>
        <v>121320.5</v>
      </c>
      <c r="P119" s="75">
        <v>102795</v>
      </c>
      <c r="Q119" s="76">
        <f t="shared" si="28"/>
        <v>19531.05</v>
      </c>
      <c r="R119" s="57">
        <f t="shared" si="29"/>
        <v>122326.05</v>
      </c>
      <c r="S119" s="77">
        <v>111304</v>
      </c>
      <c r="T119" s="78">
        <f t="shared" si="30"/>
        <v>21147.760000000002</v>
      </c>
      <c r="U119" s="67">
        <f t="shared" si="31"/>
        <v>132451.76</v>
      </c>
      <c r="V119" s="79">
        <v>102099</v>
      </c>
      <c r="W119" s="80">
        <f t="shared" si="32"/>
        <v>19398.810000000001</v>
      </c>
      <c r="X119" s="68">
        <f t="shared" si="33"/>
        <v>121497.81</v>
      </c>
      <c r="Y119" s="81">
        <v>115259</v>
      </c>
      <c r="Z119" s="82">
        <f t="shared" si="34"/>
        <v>21899.21</v>
      </c>
      <c r="AA119" s="69">
        <f t="shared" si="38"/>
        <v>137158.21</v>
      </c>
      <c r="AB119" s="83">
        <v>120664</v>
      </c>
      <c r="AC119" s="84">
        <f t="shared" si="35"/>
        <v>22926.16</v>
      </c>
      <c r="AD119" s="70">
        <f t="shared" si="39"/>
        <v>143590.16</v>
      </c>
      <c r="AE119" s="86">
        <f t="shared" si="40"/>
        <v>7</v>
      </c>
      <c r="AF119" s="85">
        <f t="shared" si="41"/>
        <v>130889</v>
      </c>
      <c r="AG119" s="4">
        <f t="shared" si="42"/>
        <v>8494.0122113639572</v>
      </c>
      <c r="AH119" s="5">
        <f t="shared" si="43"/>
        <v>6.4894775048812026E-2</v>
      </c>
      <c r="AI119" s="87" t="str">
        <f t="shared" si="44"/>
        <v>SI</v>
      </c>
      <c r="AK119" s="95"/>
    </row>
    <row r="120" spans="1:37" ht="77.25" x14ac:dyDescent="0.45">
      <c r="A120" s="6">
        <f t="shared" si="36"/>
        <v>117</v>
      </c>
      <c r="B120" s="6" t="s">
        <v>251</v>
      </c>
      <c r="C120" s="6" t="s">
        <v>245</v>
      </c>
      <c r="D120" s="6" t="s">
        <v>272</v>
      </c>
      <c r="E120" s="9">
        <v>90101603</v>
      </c>
      <c r="F120" s="103" t="s">
        <v>273</v>
      </c>
      <c r="G120" s="17" t="s">
        <v>38</v>
      </c>
      <c r="H120" s="93">
        <f t="shared" si="23"/>
        <v>0.19</v>
      </c>
      <c r="I120" s="29">
        <f t="shared" si="37"/>
        <v>156286</v>
      </c>
      <c r="J120" s="71">
        <v>128891</v>
      </c>
      <c r="K120" s="72">
        <f t="shared" si="24"/>
        <v>24489.29</v>
      </c>
      <c r="L120" s="49">
        <f t="shared" si="25"/>
        <v>153380.29</v>
      </c>
      <c r="M120" s="73">
        <v>141488</v>
      </c>
      <c r="N120" s="74">
        <f t="shared" si="26"/>
        <v>26882.720000000001</v>
      </c>
      <c r="O120" s="53">
        <f t="shared" si="27"/>
        <v>168370.72</v>
      </c>
      <c r="P120" s="75">
        <v>130729</v>
      </c>
      <c r="Q120" s="76">
        <f t="shared" si="28"/>
        <v>24838.510000000002</v>
      </c>
      <c r="R120" s="57">
        <f t="shared" si="29"/>
        <v>155567.51</v>
      </c>
      <c r="S120" s="77">
        <v>138776</v>
      </c>
      <c r="T120" s="78">
        <f t="shared" si="30"/>
        <v>26367.439999999999</v>
      </c>
      <c r="U120" s="67">
        <f t="shared" si="31"/>
        <v>165143.44</v>
      </c>
      <c r="V120" s="79">
        <v>141344</v>
      </c>
      <c r="W120" s="80">
        <f t="shared" si="32"/>
        <v>26855.360000000001</v>
      </c>
      <c r="X120" s="68">
        <f t="shared" si="33"/>
        <v>168199.36</v>
      </c>
      <c r="Y120" s="81">
        <v>124810</v>
      </c>
      <c r="Z120" s="82">
        <f t="shared" si="34"/>
        <v>23713.9</v>
      </c>
      <c r="AA120" s="69">
        <f t="shared" si="38"/>
        <v>148523.9</v>
      </c>
      <c r="AB120" s="83">
        <v>113294</v>
      </c>
      <c r="AC120" s="84">
        <f t="shared" si="35"/>
        <v>21525.86</v>
      </c>
      <c r="AD120" s="70">
        <f t="shared" si="39"/>
        <v>134819.85999999999</v>
      </c>
      <c r="AE120" s="86">
        <f t="shared" si="40"/>
        <v>7</v>
      </c>
      <c r="AF120" s="85">
        <f t="shared" si="41"/>
        <v>156286</v>
      </c>
      <c r="AG120" s="4">
        <f t="shared" si="42"/>
        <v>11316.407729867286</v>
      </c>
      <c r="AH120" s="5">
        <f t="shared" si="43"/>
        <v>7.2408326592703673E-2</v>
      </c>
      <c r="AI120" s="87" t="str">
        <f t="shared" si="44"/>
        <v>SI</v>
      </c>
      <c r="AK120" s="95"/>
    </row>
    <row r="121" spans="1:37" ht="166.5" x14ac:dyDescent="0.45">
      <c r="A121" s="6">
        <f t="shared" si="36"/>
        <v>118</v>
      </c>
      <c r="B121" s="6" t="s">
        <v>251</v>
      </c>
      <c r="C121" s="6" t="s">
        <v>245</v>
      </c>
      <c r="D121" s="6" t="s">
        <v>274</v>
      </c>
      <c r="E121" s="9">
        <v>90101603</v>
      </c>
      <c r="F121" s="12" t="s">
        <v>275</v>
      </c>
      <c r="G121" s="17" t="s">
        <v>276</v>
      </c>
      <c r="H121" s="93">
        <f t="shared" si="23"/>
        <v>0.19</v>
      </c>
      <c r="I121" s="29">
        <f t="shared" si="37"/>
        <v>498163</v>
      </c>
      <c r="J121" s="71">
        <v>395703</v>
      </c>
      <c r="K121" s="72">
        <f t="shared" si="24"/>
        <v>75183.570000000007</v>
      </c>
      <c r="L121" s="49">
        <f t="shared" si="25"/>
        <v>470886.57</v>
      </c>
      <c r="M121" s="73">
        <v>392557</v>
      </c>
      <c r="N121" s="74">
        <f t="shared" si="26"/>
        <v>74585.83</v>
      </c>
      <c r="O121" s="53">
        <f t="shared" si="27"/>
        <v>467142.83</v>
      </c>
      <c r="P121" s="75">
        <v>435652</v>
      </c>
      <c r="Q121" s="76">
        <f t="shared" si="28"/>
        <v>82773.88</v>
      </c>
      <c r="R121" s="57">
        <f t="shared" si="29"/>
        <v>518425.88</v>
      </c>
      <c r="S121" s="77">
        <v>389355</v>
      </c>
      <c r="T121" s="78">
        <f t="shared" si="30"/>
        <v>73977.45</v>
      </c>
      <c r="U121" s="67">
        <f t="shared" si="31"/>
        <v>463332.45</v>
      </c>
      <c r="V121" s="79">
        <v>423181</v>
      </c>
      <c r="W121" s="80">
        <f t="shared" si="32"/>
        <v>80404.39</v>
      </c>
      <c r="X121" s="68">
        <f t="shared" si="33"/>
        <v>503585.39</v>
      </c>
      <c r="Y121" s="81">
        <v>429439</v>
      </c>
      <c r="Z121" s="82">
        <f t="shared" si="34"/>
        <v>81593.41</v>
      </c>
      <c r="AA121" s="69">
        <f t="shared" si="38"/>
        <v>511032.41000000003</v>
      </c>
      <c r="AB121" s="83">
        <v>464486</v>
      </c>
      <c r="AC121" s="84">
        <f t="shared" si="35"/>
        <v>88252.34</v>
      </c>
      <c r="AD121" s="70">
        <f t="shared" si="39"/>
        <v>552738.34</v>
      </c>
      <c r="AE121" s="86">
        <f t="shared" si="40"/>
        <v>7</v>
      </c>
      <c r="AF121" s="85">
        <f t="shared" si="41"/>
        <v>498163</v>
      </c>
      <c r="AG121" s="4">
        <f t="shared" si="42"/>
        <v>30480.668022230078</v>
      </c>
      <c r="AH121" s="5">
        <f t="shared" si="43"/>
        <v>6.1186133900410264E-2</v>
      </c>
      <c r="AI121" s="87" t="str">
        <f t="shared" si="44"/>
        <v>SI</v>
      </c>
      <c r="AK121" s="95"/>
    </row>
    <row r="122" spans="1:37" ht="38.25" x14ac:dyDescent="0.45">
      <c r="A122" s="6">
        <f t="shared" si="36"/>
        <v>119</v>
      </c>
      <c r="B122" s="6" t="s">
        <v>277</v>
      </c>
      <c r="C122" s="6" t="s">
        <v>35</v>
      </c>
      <c r="D122" s="6" t="s">
        <v>278</v>
      </c>
      <c r="E122" s="9">
        <v>51102700</v>
      </c>
      <c r="F122" s="105" t="s">
        <v>279</v>
      </c>
      <c r="G122" s="17" t="s">
        <v>38</v>
      </c>
      <c r="H122" s="93">
        <f t="shared" si="23"/>
        <v>0.19</v>
      </c>
      <c r="I122" s="29">
        <f t="shared" si="37"/>
        <v>58899</v>
      </c>
      <c r="J122" s="71">
        <v>53654</v>
      </c>
      <c r="K122" s="72">
        <f t="shared" si="24"/>
        <v>10194.26</v>
      </c>
      <c r="L122" s="49">
        <f t="shared" si="25"/>
        <v>63848.26</v>
      </c>
      <c r="M122" s="73">
        <v>51574</v>
      </c>
      <c r="N122" s="74">
        <f t="shared" si="26"/>
        <v>9799.06</v>
      </c>
      <c r="O122" s="53">
        <f t="shared" si="27"/>
        <v>61373.06</v>
      </c>
      <c r="P122" s="75">
        <v>49754</v>
      </c>
      <c r="Q122" s="76">
        <f t="shared" si="28"/>
        <v>9453.26</v>
      </c>
      <c r="R122" s="57">
        <f t="shared" si="29"/>
        <v>59207.26</v>
      </c>
      <c r="S122" s="77">
        <v>53994</v>
      </c>
      <c r="T122" s="78">
        <f t="shared" si="30"/>
        <v>10258.86</v>
      </c>
      <c r="U122" s="67">
        <f t="shared" si="31"/>
        <v>64252.86</v>
      </c>
      <c r="V122" s="79">
        <v>47279</v>
      </c>
      <c r="W122" s="80">
        <f t="shared" si="32"/>
        <v>8983.01</v>
      </c>
      <c r="X122" s="68">
        <f t="shared" si="33"/>
        <v>56262.01</v>
      </c>
      <c r="Y122" s="81">
        <v>47742</v>
      </c>
      <c r="Z122" s="82">
        <f t="shared" si="34"/>
        <v>9070.98</v>
      </c>
      <c r="AA122" s="69">
        <f t="shared" si="38"/>
        <v>56812.979999999996</v>
      </c>
      <c r="AB122" s="83">
        <v>42470</v>
      </c>
      <c r="AC122" s="84">
        <f t="shared" si="35"/>
        <v>8069.3</v>
      </c>
      <c r="AD122" s="70">
        <f t="shared" si="39"/>
        <v>50539.3</v>
      </c>
      <c r="AE122" s="86">
        <f t="shared" si="40"/>
        <v>7</v>
      </c>
      <c r="AF122" s="85">
        <f t="shared" si="41"/>
        <v>58899</v>
      </c>
      <c r="AG122" s="4">
        <f t="shared" si="42"/>
        <v>4481.1472906611752</v>
      </c>
      <c r="AH122" s="5">
        <f t="shared" si="43"/>
        <v>7.6081890875247041E-2</v>
      </c>
      <c r="AI122" s="87" t="str">
        <f t="shared" si="44"/>
        <v>SI</v>
      </c>
      <c r="AK122" s="95"/>
    </row>
    <row r="123" spans="1:37" ht="14.25" x14ac:dyDescent="0.45">
      <c r="A123" s="6">
        <f t="shared" si="36"/>
        <v>120</v>
      </c>
      <c r="B123" s="6" t="s">
        <v>277</v>
      </c>
      <c r="C123" s="6" t="s">
        <v>35</v>
      </c>
      <c r="D123" s="6" t="s">
        <v>280</v>
      </c>
      <c r="E123" s="9">
        <v>40141742</v>
      </c>
      <c r="F123" s="13" t="s">
        <v>281</v>
      </c>
      <c r="G123" s="17" t="s">
        <v>38</v>
      </c>
      <c r="H123" s="93">
        <f t="shared" si="23"/>
        <v>0.19</v>
      </c>
      <c r="I123" s="29">
        <f t="shared" si="37"/>
        <v>2414</v>
      </c>
      <c r="J123" s="71">
        <v>2165</v>
      </c>
      <c r="K123" s="72">
        <f t="shared" si="24"/>
        <v>411.35</v>
      </c>
      <c r="L123" s="49">
        <f t="shared" si="25"/>
        <v>2576.35</v>
      </c>
      <c r="M123" s="73">
        <v>1954</v>
      </c>
      <c r="N123" s="74">
        <f t="shared" si="26"/>
        <v>371.26</v>
      </c>
      <c r="O123" s="53">
        <f t="shared" si="27"/>
        <v>2325.2600000000002</v>
      </c>
      <c r="P123" s="75">
        <v>2151</v>
      </c>
      <c r="Q123" s="76">
        <f t="shared" si="28"/>
        <v>408.69</v>
      </c>
      <c r="R123" s="57">
        <f t="shared" si="29"/>
        <v>2559.69</v>
      </c>
      <c r="S123" s="77">
        <v>1840</v>
      </c>
      <c r="T123" s="78">
        <f t="shared" si="30"/>
        <v>349.6</v>
      </c>
      <c r="U123" s="67">
        <f t="shared" si="31"/>
        <v>2189.6</v>
      </c>
      <c r="V123" s="79">
        <v>1844</v>
      </c>
      <c r="W123" s="80">
        <f t="shared" si="32"/>
        <v>350.36</v>
      </c>
      <c r="X123" s="68">
        <f t="shared" si="33"/>
        <v>2194.36</v>
      </c>
      <c r="Y123" s="81">
        <v>2022</v>
      </c>
      <c r="Z123" s="82">
        <f t="shared" si="34"/>
        <v>384.18</v>
      </c>
      <c r="AA123" s="69">
        <f t="shared" si="38"/>
        <v>2406.1799999999998</v>
      </c>
      <c r="AB123" s="83">
        <v>2226</v>
      </c>
      <c r="AC123" s="84">
        <f t="shared" si="35"/>
        <v>422.94</v>
      </c>
      <c r="AD123" s="70">
        <f t="shared" si="39"/>
        <v>2648.94</v>
      </c>
      <c r="AE123" s="86">
        <f t="shared" si="40"/>
        <v>7</v>
      </c>
      <c r="AF123" s="85">
        <f t="shared" si="41"/>
        <v>2414</v>
      </c>
      <c r="AG123" s="4">
        <f t="shared" si="42"/>
        <v>172.92117221439366</v>
      </c>
      <c r="AH123" s="5">
        <f t="shared" si="43"/>
        <v>7.1632631406128272E-2</v>
      </c>
      <c r="AI123" s="87" t="str">
        <f t="shared" si="44"/>
        <v>SI</v>
      </c>
      <c r="AK123" s="95"/>
    </row>
    <row r="124" spans="1:37" ht="63.75" x14ac:dyDescent="0.45">
      <c r="A124" s="6">
        <f t="shared" si="36"/>
        <v>121</v>
      </c>
      <c r="B124" s="6" t="s">
        <v>277</v>
      </c>
      <c r="C124" s="6" t="s">
        <v>35</v>
      </c>
      <c r="D124" s="6" t="s">
        <v>282</v>
      </c>
      <c r="E124" s="9">
        <v>90101603</v>
      </c>
      <c r="F124" s="105" t="s">
        <v>283</v>
      </c>
      <c r="G124" s="17" t="s">
        <v>38</v>
      </c>
      <c r="H124" s="93">
        <f t="shared" si="23"/>
        <v>0.19</v>
      </c>
      <c r="I124" s="29">
        <f t="shared" si="37"/>
        <v>125899</v>
      </c>
      <c r="J124" s="71">
        <v>100610</v>
      </c>
      <c r="K124" s="72">
        <f t="shared" si="24"/>
        <v>19115.900000000001</v>
      </c>
      <c r="L124" s="49">
        <f t="shared" si="25"/>
        <v>119725.9</v>
      </c>
      <c r="M124" s="73">
        <v>113936</v>
      </c>
      <c r="N124" s="74">
        <f t="shared" si="26"/>
        <v>21647.84</v>
      </c>
      <c r="O124" s="53">
        <f t="shared" si="27"/>
        <v>135583.84</v>
      </c>
      <c r="P124" s="75">
        <v>96483</v>
      </c>
      <c r="Q124" s="76">
        <f t="shared" si="28"/>
        <v>18331.77</v>
      </c>
      <c r="R124" s="57">
        <f t="shared" si="29"/>
        <v>114814.77</v>
      </c>
      <c r="S124" s="77">
        <v>110387</v>
      </c>
      <c r="T124" s="78">
        <f t="shared" si="30"/>
        <v>20973.53</v>
      </c>
      <c r="U124" s="67">
        <f t="shared" si="31"/>
        <v>131360.53</v>
      </c>
      <c r="V124" s="79">
        <v>100694</v>
      </c>
      <c r="W124" s="80">
        <f t="shared" si="32"/>
        <v>19131.86</v>
      </c>
      <c r="X124" s="68">
        <f t="shared" si="33"/>
        <v>119825.86</v>
      </c>
      <c r="Y124" s="81">
        <v>101496</v>
      </c>
      <c r="Z124" s="82">
        <f t="shared" si="34"/>
        <v>19284.240000000002</v>
      </c>
      <c r="AA124" s="69">
        <f t="shared" si="38"/>
        <v>120780.24</v>
      </c>
      <c r="AB124" s="83">
        <v>116979</v>
      </c>
      <c r="AC124" s="84">
        <f t="shared" si="35"/>
        <v>22226.010000000002</v>
      </c>
      <c r="AD124" s="70">
        <f t="shared" si="39"/>
        <v>139205.01</v>
      </c>
      <c r="AE124" s="86">
        <f t="shared" si="40"/>
        <v>7</v>
      </c>
      <c r="AF124" s="85">
        <f t="shared" si="41"/>
        <v>125899</v>
      </c>
      <c r="AG124" s="4">
        <f t="shared" si="42"/>
        <v>8657.9970313924223</v>
      </c>
      <c r="AH124" s="5">
        <f t="shared" si="43"/>
        <v>6.8769386821121867E-2</v>
      </c>
      <c r="AI124" s="87" t="str">
        <f t="shared" si="44"/>
        <v>SI</v>
      </c>
      <c r="AK124" s="95"/>
    </row>
    <row r="125" spans="1:37" ht="25.5" x14ac:dyDescent="0.45">
      <c r="A125" s="6">
        <f t="shared" si="36"/>
        <v>122</v>
      </c>
      <c r="B125" s="6" t="s">
        <v>277</v>
      </c>
      <c r="C125" s="6" t="s">
        <v>35</v>
      </c>
      <c r="D125" s="6" t="s">
        <v>284</v>
      </c>
      <c r="E125" s="9">
        <v>90101603</v>
      </c>
      <c r="F125" s="13" t="s">
        <v>285</v>
      </c>
      <c r="G125" s="17" t="s">
        <v>38</v>
      </c>
      <c r="H125" s="93">
        <f t="shared" si="23"/>
        <v>0.19</v>
      </c>
      <c r="I125" s="29">
        <f t="shared" si="37"/>
        <v>99999</v>
      </c>
      <c r="J125" s="71">
        <v>76834</v>
      </c>
      <c r="K125" s="72">
        <f t="shared" si="24"/>
        <v>14598.460000000001</v>
      </c>
      <c r="L125" s="49">
        <f t="shared" si="25"/>
        <v>91432.46</v>
      </c>
      <c r="M125" s="73">
        <v>80840</v>
      </c>
      <c r="N125" s="74">
        <f t="shared" si="26"/>
        <v>15359.6</v>
      </c>
      <c r="O125" s="53">
        <f t="shared" si="27"/>
        <v>96199.6</v>
      </c>
      <c r="P125" s="75">
        <v>76512</v>
      </c>
      <c r="Q125" s="76">
        <f t="shared" si="28"/>
        <v>14537.28</v>
      </c>
      <c r="R125" s="57">
        <f t="shared" si="29"/>
        <v>91049.279999999999</v>
      </c>
      <c r="S125" s="77">
        <v>89980</v>
      </c>
      <c r="T125" s="78">
        <f t="shared" si="30"/>
        <v>17096.2</v>
      </c>
      <c r="U125" s="67">
        <f t="shared" si="31"/>
        <v>107076.2</v>
      </c>
      <c r="V125" s="79">
        <v>81334</v>
      </c>
      <c r="W125" s="80">
        <f t="shared" si="32"/>
        <v>15453.460000000001</v>
      </c>
      <c r="X125" s="68">
        <f t="shared" si="33"/>
        <v>96787.46</v>
      </c>
      <c r="Y125" s="81">
        <v>82645</v>
      </c>
      <c r="Z125" s="82">
        <f t="shared" si="34"/>
        <v>15702.550000000001</v>
      </c>
      <c r="AA125" s="69">
        <f t="shared" si="38"/>
        <v>98347.55</v>
      </c>
      <c r="AB125" s="83">
        <v>100087</v>
      </c>
      <c r="AC125" s="84">
        <f t="shared" si="35"/>
        <v>19016.53</v>
      </c>
      <c r="AD125" s="70">
        <f t="shared" si="39"/>
        <v>119103.53</v>
      </c>
      <c r="AE125" s="86">
        <f t="shared" si="40"/>
        <v>7</v>
      </c>
      <c r="AF125" s="85">
        <f t="shared" si="41"/>
        <v>99999</v>
      </c>
      <c r="AG125" s="4">
        <f t="shared" si="42"/>
        <v>9227.5181409412544</v>
      </c>
      <c r="AH125" s="5">
        <f t="shared" si="43"/>
        <v>9.2276104170454246E-2</v>
      </c>
      <c r="AI125" s="87" t="str">
        <f t="shared" si="44"/>
        <v>SI</v>
      </c>
      <c r="AK125" s="95"/>
    </row>
    <row r="126" spans="1:37" ht="127.5" x14ac:dyDescent="0.45">
      <c r="A126" s="6">
        <f t="shared" si="36"/>
        <v>123</v>
      </c>
      <c r="B126" s="6" t="s">
        <v>277</v>
      </c>
      <c r="C126" s="6" t="s">
        <v>35</v>
      </c>
      <c r="D126" s="6" t="s">
        <v>286</v>
      </c>
      <c r="E126" s="9" t="s">
        <v>287</v>
      </c>
      <c r="F126" s="105" t="s">
        <v>288</v>
      </c>
      <c r="G126" s="17" t="s">
        <v>38</v>
      </c>
      <c r="H126" s="93">
        <f t="shared" si="23"/>
        <v>0.19</v>
      </c>
      <c r="I126" s="29">
        <f t="shared" si="37"/>
        <v>155999</v>
      </c>
      <c r="J126" s="71">
        <v>127499</v>
      </c>
      <c r="K126" s="72">
        <f t="shared" si="24"/>
        <v>24224.81</v>
      </c>
      <c r="L126" s="49">
        <f t="shared" si="25"/>
        <v>151723.81</v>
      </c>
      <c r="M126" s="73">
        <v>140612</v>
      </c>
      <c r="N126" s="74">
        <f t="shared" si="26"/>
        <v>26716.28</v>
      </c>
      <c r="O126" s="53">
        <f t="shared" si="27"/>
        <v>167328.28</v>
      </c>
      <c r="P126" s="75">
        <v>143867</v>
      </c>
      <c r="Q126" s="76">
        <f t="shared" si="28"/>
        <v>27334.73</v>
      </c>
      <c r="R126" s="57">
        <f t="shared" si="29"/>
        <v>171201.73</v>
      </c>
      <c r="S126" s="77">
        <v>129246</v>
      </c>
      <c r="T126" s="78">
        <f t="shared" si="30"/>
        <v>24556.74</v>
      </c>
      <c r="U126" s="67">
        <f t="shared" si="31"/>
        <v>153802.74</v>
      </c>
      <c r="V126" s="79">
        <v>124757</v>
      </c>
      <c r="W126" s="80">
        <f t="shared" si="32"/>
        <v>23703.83</v>
      </c>
      <c r="X126" s="68">
        <f t="shared" si="33"/>
        <v>148460.83000000002</v>
      </c>
      <c r="Y126" s="81">
        <v>136096</v>
      </c>
      <c r="Z126" s="82">
        <f t="shared" si="34"/>
        <v>25858.240000000002</v>
      </c>
      <c r="AA126" s="69">
        <f t="shared" si="38"/>
        <v>161954.23999999999</v>
      </c>
      <c r="AB126" s="83">
        <v>115567</v>
      </c>
      <c r="AC126" s="84">
        <f t="shared" si="35"/>
        <v>21957.73</v>
      </c>
      <c r="AD126" s="70">
        <f t="shared" si="39"/>
        <v>137524.73000000001</v>
      </c>
      <c r="AE126" s="86">
        <f t="shared" si="40"/>
        <v>7</v>
      </c>
      <c r="AF126" s="85">
        <f t="shared" si="41"/>
        <v>155999</v>
      </c>
      <c r="AG126" s="4">
        <f t="shared" si="42"/>
        <v>10797.909408251207</v>
      </c>
      <c r="AH126" s="5">
        <f t="shared" si="43"/>
        <v>6.9217811705531498E-2</v>
      </c>
      <c r="AI126" s="87" t="str">
        <f t="shared" si="44"/>
        <v>SI</v>
      </c>
      <c r="AK126" s="95"/>
    </row>
    <row r="127" spans="1:37" ht="204" x14ac:dyDescent="0.45">
      <c r="A127" s="6">
        <f t="shared" si="36"/>
        <v>124</v>
      </c>
      <c r="B127" s="6" t="s">
        <v>277</v>
      </c>
      <c r="C127" s="6" t="s">
        <v>35</v>
      </c>
      <c r="D127" s="6" t="s">
        <v>289</v>
      </c>
      <c r="E127" s="9">
        <v>42172000</v>
      </c>
      <c r="F127" s="13" t="s">
        <v>290</v>
      </c>
      <c r="G127" s="17" t="s">
        <v>38</v>
      </c>
      <c r="H127" s="93">
        <f t="shared" si="23"/>
        <v>0.19</v>
      </c>
      <c r="I127" s="29">
        <f t="shared" si="37"/>
        <v>387900</v>
      </c>
      <c r="J127" s="71">
        <v>342957</v>
      </c>
      <c r="K127" s="72">
        <f t="shared" si="24"/>
        <v>65161.83</v>
      </c>
      <c r="L127" s="49">
        <f t="shared" si="25"/>
        <v>408118.83</v>
      </c>
      <c r="M127" s="73">
        <v>301164</v>
      </c>
      <c r="N127" s="74">
        <f t="shared" si="26"/>
        <v>57221.16</v>
      </c>
      <c r="O127" s="53">
        <f t="shared" si="27"/>
        <v>358385.16000000003</v>
      </c>
      <c r="P127" s="75">
        <v>306896</v>
      </c>
      <c r="Q127" s="76">
        <f t="shared" si="28"/>
        <v>58310.239999999998</v>
      </c>
      <c r="R127" s="57">
        <f t="shared" si="29"/>
        <v>365206.24</v>
      </c>
      <c r="S127" s="77">
        <v>338157</v>
      </c>
      <c r="T127" s="78">
        <f t="shared" si="30"/>
        <v>64249.83</v>
      </c>
      <c r="U127" s="67">
        <f t="shared" si="31"/>
        <v>402406.83</v>
      </c>
      <c r="V127" s="79">
        <v>337725</v>
      </c>
      <c r="W127" s="80">
        <f t="shared" si="32"/>
        <v>64167.75</v>
      </c>
      <c r="X127" s="68">
        <f t="shared" si="33"/>
        <v>401892.75</v>
      </c>
      <c r="Y127" s="81">
        <v>349048</v>
      </c>
      <c r="Z127" s="82">
        <f t="shared" si="34"/>
        <v>66319.12</v>
      </c>
      <c r="AA127" s="69">
        <f t="shared" si="38"/>
        <v>415367.12</v>
      </c>
      <c r="AB127" s="83">
        <v>305815</v>
      </c>
      <c r="AC127" s="84">
        <f t="shared" si="35"/>
        <v>58104.85</v>
      </c>
      <c r="AD127" s="70">
        <f t="shared" si="39"/>
        <v>363919.85</v>
      </c>
      <c r="AE127" s="86">
        <f t="shared" si="40"/>
        <v>7</v>
      </c>
      <c r="AF127" s="85">
        <f t="shared" si="41"/>
        <v>387900</v>
      </c>
      <c r="AG127" s="4">
        <f t="shared" si="42"/>
        <v>22458.434790198538</v>
      </c>
      <c r="AH127" s="5">
        <f t="shared" si="43"/>
        <v>5.7897485924719098E-2</v>
      </c>
      <c r="AI127" s="87" t="str">
        <f t="shared" si="44"/>
        <v>SI</v>
      </c>
      <c r="AK127" s="95"/>
    </row>
    <row r="128" spans="1:37" ht="25.5" x14ac:dyDescent="0.45">
      <c r="A128" s="6">
        <f t="shared" si="36"/>
        <v>125</v>
      </c>
      <c r="B128" s="6" t="s">
        <v>277</v>
      </c>
      <c r="C128" s="6" t="s">
        <v>35</v>
      </c>
      <c r="D128" s="6" t="s">
        <v>291</v>
      </c>
      <c r="E128" s="9">
        <v>90101603</v>
      </c>
      <c r="F128" s="105" t="s">
        <v>292</v>
      </c>
      <c r="G128" s="17" t="s">
        <v>38</v>
      </c>
      <c r="H128" s="93">
        <f t="shared" si="23"/>
        <v>0.19</v>
      </c>
      <c r="I128" s="29">
        <f t="shared" si="37"/>
        <v>3499</v>
      </c>
      <c r="J128" s="71">
        <v>3100</v>
      </c>
      <c r="K128" s="72">
        <f t="shared" si="24"/>
        <v>589</v>
      </c>
      <c r="L128" s="49">
        <f t="shared" si="25"/>
        <v>3689</v>
      </c>
      <c r="M128" s="73">
        <v>2868</v>
      </c>
      <c r="N128" s="74">
        <f t="shared" si="26"/>
        <v>544.91999999999996</v>
      </c>
      <c r="O128" s="53">
        <f t="shared" si="27"/>
        <v>3412.92</v>
      </c>
      <c r="P128" s="75">
        <v>2666</v>
      </c>
      <c r="Q128" s="76">
        <f t="shared" si="28"/>
        <v>506.54</v>
      </c>
      <c r="R128" s="57">
        <f t="shared" si="29"/>
        <v>3172.54</v>
      </c>
      <c r="S128" s="77">
        <v>2858</v>
      </c>
      <c r="T128" s="78">
        <f t="shared" si="30"/>
        <v>543.02</v>
      </c>
      <c r="U128" s="67">
        <f t="shared" si="31"/>
        <v>3401.02</v>
      </c>
      <c r="V128" s="79">
        <v>2669</v>
      </c>
      <c r="W128" s="80">
        <f t="shared" si="32"/>
        <v>507.11</v>
      </c>
      <c r="X128" s="68">
        <f t="shared" si="33"/>
        <v>3176.11</v>
      </c>
      <c r="Y128" s="81">
        <v>2671</v>
      </c>
      <c r="Z128" s="82">
        <f t="shared" si="34"/>
        <v>507.49</v>
      </c>
      <c r="AA128" s="69">
        <f t="shared" si="38"/>
        <v>3178.49</v>
      </c>
      <c r="AB128" s="83">
        <v>3752</v>
      </c>
      <c r="AC128" s="84">
        <f t="shared" si="35"/>
        <v>712.88</v>
      </c>
      <c r="AD128" s="70">
        <f t="shared" si="39"/>
        <v>4464.88</v>
      </c>
      <c r="AE128" s="86">
        <f t="shared" si="40"/>
        <v>7</v>
      </c>
      <c r="AF128" s="85">
        <f t="shared" si="41"/>
        <v>3499</v>
      </c>
      <c r="AG128" s="4">
        <f t="shared" si="42"/>
        <v>430.87854042641385</v>
      </c>
      <c r="AH128" s="5">
        <f t="shared" si="43"/>
        <v>0.12314333821846637</v>
      </c>
      <c r="AI128" s="87" t="str">
        <f t="shared" si="44"/>
        <v>SI</v>
      </c>
      <c r="AK128" s="95"/>
    </row>
    <row r="129" spans="1:37" ht="38.25" x14ac:dyDescent="0.45">
      <c r="A129" s="6">
        <f t="shared" si="36"/>
        <v>126</v>
      </c>
      <c r="B129" s="6" t="s">
        <v>277</v>
      </c>
      <c r="C129" s="6" t="s">
        <v>35</v>
      </c>
      <c r="D129" s="6" t="s">
        <v>293</v>
      </c>
      <c r="E129" s="9">
        <v>90101603</v>
      </c>
      <c r="F129" s="13" t="s">
        <v>294</v>
      </c>
      <c r="G129" s="17" t="s">
        <v>38</v>
      </c>
      <c r="H129" s="93">
        <f t="shared" si="23"/>
        <v>0.19</v>
      </c>
      <c r="I129" s="29">
        <f t="shared" si="37"/>
        <v>139999</v>
      </c>
      <c r="J129" s="71">
        <v>119043</v>
      </c>
      <c r="K129" s="72">
        <f t="shared" si="24"/>
        <v>22618.170000000002</v>
      </c>
      <c r="L129" s="49">
        <f t="shared" si="25"/>
        <v>141661.17000000001</v>
      </c>
      <c r="M129" s="73">
        <v>128004</v>
      </c>
      <c r="N129" s="74">
        <f t="shared" si="26"/>
        <v>24320.760000000002</v>
      </c>
      <c r="O129" s="53">
        <f t="shared" si="27"/>
        <v>152324.76</v>
      </c>
      <c r="P129" s="75">
        <v>121878</v>
      </c>
      <c r="Q129" s="76">
        <f t="shared" si="28"/>
        <v>23156.82</v>
      </c>
      <c r="R129" s="57">
        <f t="shared" si="29"/>
        <v>145034.82</v>
      </c>
      <c r="S129" s="77">
        <v>121913</v>
      </c>
      <c r="T129" s="78">
        <f t="shared" si="30"/>
        <v>23163.47</v>
      </c>
      <c r="U129" s="67">
        <f t="shared" si="31"/>
        <v>145076.47</v>
      </c>
      <c r="V129" s="79">
        <v>116563</v>
      </c>
      <c r="W129" s="80">
        <f t="shared" si="32"/>
        <v>22146.97</v>
      </c>
      <c r="X129" s="68">
        <f t="shared" si="33"/>
        <v>138709.97</v>
      </c>
      <c r="Y129" s="81">
        <v>124463</v>
      </c>
      <c r="Z129" s="82">
        <f t="shared" si="34"/>
        <v>23647.97</v>
      </c>
      <c r="AA129" s="69">
        <f t="shared" si="38"/>
        <v>148110.97</v>
      </c>
      <c r="AB129" s="83">
        <v>91662</v>
      </c>
      <c r="AC129" s="84">
        <f t="shared" si="35"/>
        <v>17415.78</v>
      </c>
      <c r="AD129" s="70">
        <f t="shared" si="39"/>
        <v>109077.78</v>
      </c>
      <c r="AE129" s="86">
        <f t="shared" si="40"/>
        <v>7</v>
      </c>
      <c r="AF129" s="85">
        <f t="shared" si="41"/>
        <v>139999</v>
      </c>
      <c r="AG129" s="4">
        <f t="shared" si="42"/>
        <v>13252.573087276298</v>
      </c>
      <c r="AH129" s="5">
        <f t="shared" si="43"/>
        <v>9.4661912494205663E-2</v>
      </c>
      <c r="AI129" s="87" t="str">
        <f t="shared" si="44"/>
        <v>SI</v>
      </c>
      <c r="AK129" s="95"/>
    </row>
    <row r="130" spans="1:37" ht="14.25" x14ac:dyDescent="0.45">
      <c r="A130" s="6">
        <f t="shared" si="36"/>
        <v>127</v>
      </c>
      <c r="B130" s="6" t="s">
        <v>277</v>
      </c>
      <c r="C130" s="6" t="s">
        <v>35</v>
      </c>
      <c r="D130" s="6" t="s">
        <v>295</v>
      </c>
      <c r="E130" s="9">
        <v>90101603</v>
      </c>
      <c r="F130" s="105" t="s">
        <v>296</v>
      </c>
      <c r="G130" s="17" t="s">
        <v>38</v>
      </c>
      <c r="H130" s="93">
        <f t="shared" si="23"/>
        <v>0.19</v>
      </c>
      <c r="I130" s="29">
        <f t="shared" si="37"/>
        <v>42899</v>
      </c>
      <c r="J130" s="71">
        <v>33584</v>
      </c>
      <c r="K130" s="72">
        <f t="shared" si="24"/>
        <v>6380.96</v>
      </c>
      <c r="L130" s="49">
        <f t="shared" si="25"/>
        <v>39964.959999999999</v>
      </c>
      <c r="M130" s="73">
        <v>34043</v>
      </c>
      <c r="N130" s="74">
        <f t="shared" si="26"/>
        <v>6468.17</v>
      </c>
      <c r="O130" s="53">
        <f t="shared" si="27"/>
        <v>40511.17</v>
      </c>
      <c r="P130" s="75">
        <v>38721</v>
      </c>
      <c r="Q130" s="76">
        <f t="shared" si="28"/>
        <v>7356.99</v>
      </c>
      <c r="R130" s="57">
        <f t="shared" si="29"/>
        <v>46077.99</v>
      </c>
      <c r="S130" s="77">
        <v>36059</v>
      </c>
      <c r="T130" s="78">
        <f t="shared" si="30"/>
        <v>6851.21</v>
      </c>
      <c r="U130" s="67">
        <f t="shared" si="31"/>
        <v>42910.21</v>
      </c>
      <c r="V130" s="79">
        <v>34431</v>
      </c>
      <c r="W130" s="80">
        <f t="shared" si="32"/>
        <v>6541.89</v>
      </c>
      <c r="X130" s="68">
        <f t="shared" si="33"/>
        <v>40972.89</v>
      </c>
      <c r="Y130" s="81">
        <v>33563</v>
      </c>
      <c r="Z130" s="82">
        <f t="shared" si="34"/>
        <v>6376.97</v>
      </c>
      <c r="AA130" s="69">
        <f t="shared" si="38"/>
        <v>39939.97</v>
      </c>
      <c r="AB130" s="83">
        <v>41947</v>
      </c>
      <c r="AC130" s="84">
        <f t="shared" si="35"/>
        <v>7969.93</v>
      </c>
      <c r="AD130" s="70">
        <f t="shared" si="39"/>
        <v>49916.93</v>
      </c>
      <c r="AE130" s="86">
        <f t="shared" si="40"/>
        <v>7</v>
      </c>
      <c r="AF130" s="85">
        <f t="shared" si="41"/>
        <v>42899</v>
      </c>
      <c r="AG130" s="4">
        <f t="shared" si="42"/>
        <v>3507.8183185849293</v>
      </c>
      <c r="AH130" s="5">
        <f t="shared" si="43"/>
        <v>8.176923281626447E-2</v>
      </c>
      <c r="AI130" s="87" t="str">
        <f t="shared" si="44"/>
        <v>SI</v>
      </c>
      <c r="AK130" s="95"/>
    </row>
    <row r="131" spans="1:37" ht="14.25" x14ac:dyDescent="0.45">
      <c r="A131" s="6">
        <f t="shared" si="36"/>
        <v>128</v>
      </c>
      <c r="B131" s="6" t="s">
        <v>277</v>
      </c>
      <c r="C131" s="6" t="s">
        <v>35</v>
      </c>
      <c r="D131" s="6" t="s">
        <v>297</v>
      </c>
      <c r="E131" s="9">
        <v>90101603</v>
      </c>
      <c r="F131" s="13" t="s">
        <v>298</v>
      </c>
      <c r="G131" s="17" t="s">
        <v>38</v>
      </c>
      <c r="H131" s="93">
        <f t="shared" si="23"/>
        <v>0.19</v>
      </c>
      <c r="I131" s="29">
        <f t="shared" si="37"/>
        <v>38249</v>
      </c>
      <c r="J131" s="71">
        <v>34072</v>
      </c>
      <c r="K131" s="72">
        <f t="shared" si="24"/>
        <v>6473.68</v>
      </c>
      <c r="L131" s="49">
        <f t="shared" si="25"/>
        <v>40545.68</v>
      </c>
      <c r="M131" s="73">
        <v>30117</v>
      </c>
      <c r="N131" s="74">
        <f t="shared" si="26"/>
        <v>5722.2300000000005</v>
      </c>
      <c r="O131" s="53">
        <f t="shared" si="27"/>
        <v>35839.230000000003</v>
      </c>
      <c r="P131" s="75">
        <v>35251</v>
      </c>
      <c r="Q131" s="76">
        <f t="shared" si="28"/>
        <v>6697.6900000000005</v>
      </c>
      <c r="R131" s="57">
        <f t="shared" si="29"/>
        <v>41948.69</v>
      </c>
      <c r="S131" s="77">
        <v>32505</v>
      </c>
      <c r="T131" s="78">
        <f t="shared" si="30"/>
        <v>6175.95</v>
      </c>
      <c r="U131" s="67">
        <f t="shared" si="31"/>
        <v>38680.949999999997</v>
      </c>
      <c r="V131" s="79">
        <v>30321</v>
      </c>
      <c r="W131" s="80">
        <f t="shared" si="32"/>
        <v>5760.99</v>
      </c>
      <c r="X131" s="68">
        <f t="shared" si="33"/>
        <v>36081.99</v>
      </c>
      <c r="Y131" s="81">
        <v>34229</v>
      </c>
      <c r="Z131" s="82">
        <f t="shared" si="34"/>
        <v>6503.51</v>
      </c>
      <c r="AA131" s="69">
        <f t="shared" si="38"/>
        <v>40732.51</v>
      </c>
      <c r="AB131" s="83">
        <v>28502</v>
      </c>
      <c r="AC131" s="84">
        <f t="shared" si="35"/>
        <v>5415.38</v>
      </c>
      <c r="AD131" s="70">
        <f t="shared" si="39"/>
        <v>33917.379999999997</v>
      </c>
      <c r="AE131" s="86">
        <f t="shared" si="40"/>
        <v>7</v>
      </c>
      <c r="AF131" s="85">
        <f t="shared" si="41"/>
        <v>38249</v>
      </c>
      <c r="AG131" s="4">
        <f t="shared" si="42"/>
        <v>2792.4055624855077</v>
      </c>
      <c r="AH131" s="5">
        <f t="shared" si="43"/>
        <v>7.3005975646043234E-2</v>
      </c>
      <c r="AI131" s="87" t="str">
        <f t="shared" si="44"/>
        <v>SI</v>
      </c>
      <c r="AK131" s="95"/>
    </row>
    <row r="132" spans="1:37" ht="25.5" x14ac:dyDescent="0.45">
      <c r="A132" s="6">
        <f t="shared" si="36"/>
        <v>129</v>
      </c>
      <c r="B132" s="6" t="s">
        <v>277</v>
      </c>
      <c r="C132" s="6" t="s">
        <v>35</v>
      </c>
      <c r="D132" s="6" t="s">
        <v>299</v>
      </c>
      <c r="E132" s="9">
        <v>90101603</v>
      </c>
      <c r="F132" s="105" t="s">
        <v>300</v>
      </c>
      <c r="G132" s="17" t="s">
        <v>38</v>
      </c>
      <c r="H132" s="93">
        <f t="shared" ref="H132:H195" si="45">IF(OR(ISNUMBER(SEARCH("ALIMENTACIÓN",B132)),ISNUMBER(SEARCH("ALIMENTACION",B132))),0,IF(AND(ISNUMBER(SEARCH("AMBIENTE",B132)),OR(ISNUMBER(SEARCH("Semilla",D132)),ISNUMBER(SEARCH("ESPECIE VEGETAL",D132)),ISNUMBER(SEARCH("Fertilizante",D132)),ISNUMBER(SEARCH("Humus",D132)),ISNUMBER(SEARCH("Micorrizas",D132)),ISNUMBER(SEARCH("Cascarilla",D132)),ISNUMBER(SEARCH("Turba",D132)))),0,IF(AND(ISNUMBER(SEARCH("ANIMALES",B132)),OR(ISNUMBER(SEARCH("ALIMENTO",D132)),ISNUMBER(SEARCH("Alimento",D132)))),0.05,IF(ISNUMBER(SEARCH("ANIMALES",B132)),0.19,IF(ISNUMBER(SEARCH("AMBIENTE",B132)),0.19,IF(ISNUMBER(SEARCH("CULTURA",B132)),0.19,IF(ISNUMBER(SEARCH("DEPORTE",B132)),0.19,IF(ISNUMBER(SEARCH("Bioseguridad",B132)),0.19,IF(ISNUMBER(SEARCH("DOTACIÓN",B132)),0.19,IF(ISNUMBER(SEARCH("SERVICIO",C132)),0.19,0.19))))))))))</f>
        <v>0.19</v>
      </c>
      <c r="I132" s="29">
        <f t="shared" si="37"/>
        <v>14899</v>
      </c>
      <c r="J132" s="71">
        <v>11402</v>
      </c>
      <c r="K132" s="72">
        <f t="shared" ref="K132:K195" si="46">+J132*H132</f>
        <v>2166.38</v>
      </c>
      <c r="L132" s="49">
        <f t="shared" ref="L132:L195" si="47">+J132+K132</f>
        <v>13568.380000000001</v>
      </c>
      <c r="M132" s="73">
        <v>12873</v>
      </c>
      <c r="N132" s="74">
        <f t="shared" ref="N132:N195" si="48">+M132*H132</f>
        <v>2445.87</v>
      </c>
      <c r="O132" s="53">
        <f t="shared" ref="O132:O195" si="49">+M132+N132</f>
        <v>15318.869999999999</v>
      </c>
      <c r="P132" s="75">
        <v>11575</v>
      </c>
      <c r="Q132" s="76">
        <f t="shared" ref="Q132:Q195" si="50">+P132*H132</f>
        <v>2199.25</v>
      </c>
      <c r="R132" s="57">
        <f t="shared" ref="R132:R195" si="51">+P132+Q132</f>
        <v>13774.25</v>
      </c>
      <c r="S132" s="77">
        <v>11946</v>
      </c>
      <c r="T132" s="78">
        <f t="shared" ref="T132:T195" si="52">+S132*H132</f>
        <v>2269.7400000000002</v>
      </c>
      <c r="U132" s="67">
        <f t="shared" ref="U132:U195" si="53">+T132+S132</f>
        <v>14215.74</v>
      </c>
      <c r="V132" s="79">
        <v>11826</v>
      </c>
      <c r="W132" s="80">
        <f t="shared" ref="W132:W195" si="54">+V132*H132</f>
        <v>2246.94</v>
      </c>
      <c r="X132" s="68">
        <f t="shared" ref="X132:X195" si="55">+W132+V132</f>
        <v>14072.94</v>
      </c>
      <c r="Y132" s="81">
        <v>12386</v>
      </c>
      <c r="Z132" s="82">
        <f t="shared" ref="Z132:Z195" si="56">+Y132*H132</f>
        <v>2353.34</v>
      </c>
      <c r="AA132" s="69">
        <f t="shared" si="38"/>
        <v>14739.34</v>
      </c>
      <c r="AB132" s="83">
        <v>15636</v>
      </c>
      <c r="AC132" s="84">
        <f t="shared" ref="AC132:AC195" si="57">+AB132*H132</f>
        <v>2970.84</v>
      </c>
      <c r="AD132" s="70">
        <f t="shared" si="39"/>
        <v>18606.84</v>
      </c>
      <c r="AE132" s="86">
        <f t="shared" si="40"/>
        <v>7</v>
      </c>
      <c r="AF132" s="85">
        <f t="shared" si="41"/>
        <v>14899</v>
      </c>
      <c r="AG132" s="4">
        <f t="shared" si="42"/>
        <v>1609.5558164288834</v>
      </c>
      <c r="AH132" s="5">
        <f t="shared" si="43"/>
        <v>0.10803113070869745</v>
      </c>
      <c r="AI132" s="87" t="str">
        <f t="shared" si="44"/>
        <v>SI</v>
      </c>
      <c r="AK132" s="95"/>
    </row>
    <row r="133" spans="1:37" ht="14.25" x14ac:dyDescent="0.45">
      <c r="A133" s="6">
        <f t="shared" ref="A133:A196" si="58">1+A132</f>
        <v>130</v>
      </c>
      <c r="B133" s="6" t="s">
        <v>277</v>
      </c>
      <c r="C133" s="6" t="s">
        <v>35</v>
      </c>
      <c r="D133" s="6" t="s">
        <v>301</v>
      </c>
      <c r="E133" s="9">
        <v>46181501</v>
      </c>
      <c r="F133" s="13" t="s">
        <v>302</v>
      </c>
      <c r="G133" s="17" t="s">
        <v>38</v>
      </c>
      <c r="H133" s="93">
        <f t="shared" si="45"/>
        <v>0.19</v>
      </c>
      <c r="I133" s="29">
        <f t="shared" ref="I133:I196" si="59">+AF133</f>
        <v>25900</v>
      </c>
      <c r="J133" s="71">
        <v>23265</v>
      </c>
      <c r="K133" s="72">
        <f t="shared" si="46"/>
        <v>4420.3500000000004</v>
      </c>
      <c r="L133" s="49">
        <f t="shared" si="47"/>
        <v>27685.35</v>
      </c>
      <c r="M133" s="73">
        <v>23758</v>
      </c>
      <c r="N133" s="74">
        <f t="shared" si="48"/>
        <v>4514.0200000000004</v>
      </c>
      <c r="O133" s="53">
        <f t="shared" si="49"/>
        <v>28272.02</v>
      </c>
      <c r="P133" s="75">
        <v>22241</v>
      </c>
      <c r="Q133" s="76">
        <f t="shared" si="50"/>
        <v>4225.79</v>
      </c>
      <c r="R133" s="57">
        <f t="shared" si="51"/>
        <v>26466.79</v>
      </c>
      <c r="S133" s="77">
        <v>20814</v>
      </c>
      <c r="T133" s="78">
        <f t="shared" si="52"/>
        <v>3954.66</v>
      </c>
      <c r="U133" s="67">
        <f t="shared" si="53"/>
        <v>24768.66</v>
      </c>
      <c r="V133" s="79">
        <v>20544</v>
      </c>
      <c r="W133" s="80">
        <f t="shared" si="54"/>
        <v>3903.36</v>
      </c>
      <c r="X133" s="68">
        <f t="shared" si="55"/>
        <v>24447.360000000001</v>
      </c>
      <c r="Y133" s="81">
        <v>22160</v>
      </c>
      <c r="Z133" s="82">
        <f t="shared" si="56"/>
        <v>4210.3999999999996</v>
      </c>
      <c r="AA133" s="69">
        <f t="shared" ref="AA133:AA196" si="60">+Z133+Y133</f>
        <v>26370.400000000001</v>
      </c>
      <c r="AB133" s="83">
        <v>19568</v>
      </c>
      <c r="AC133" s="84">
        <f t="shared" si="57"/>
        <v>3717.92</v>
      </c>
      <c r="AD133" s="70">
        <f t="shared" ref="AD133:AD196" si="61">+AC133+AB133</f>
        <v>23285.919999999998</v>
      </c>
      <c r="AE133" s="86">
        <f t="shared" ref="AE133:AE196" si="62">COUNT(L133,O133,R133,U133,X133,AA133,AD133)</f>
        <v>7</v>
      </c>
      <c r="AF133" s="85">
        <f t="shared" ref="AF133:AF196" si="63">ROUND(AVERAGE(L133,O133,R133,U133,X133,AA133,AD133),0)</f>
        <v>25900</v>
      </c>
      <c r="AG133" s="4">
        <f t="shared" ref="AG133:AG196" si="64">_xlfn.STDEV.P(L133,O133,R133,U133,X133,AA133,AD133)</f>
        <v>1672.4655122901643</v>
      </c>
      <c r="AH133" s="5">
        <f t="shared" ref="AH133:AH196" si="65">AG133/AF133</f>
        <v>6.4573958003481244E-2</v>
      </c>
      <c r="AI133" s="87" t="str">
        <f t="shared" ref="AI133:AI196" si="66">IF(AE133&lt;2,"NO",IF(AH133&gt;0.35,"NO","SI"))</f>
        <v>SI</v>
      </c>
      <c r="AK133" s="95"/>
    </row>
    <row r="134" spans="1:37" ht="25.5" x14ac:dyDescent="0.45">
      <c r="A134" s="6">
        <f t="shared" si="58"/>
        <v>131</v>
      </c>
      <c r="B134" s="6" t="s">
        <v>277</v>
      </c>
      <c r="C134" s="6" t="s">
        <v>35</v>
      </c>
      <c r="D134" s="6" t="s">
        <v>303</v>
      </c>
      <c r="E134" s="9">
        <v>90101603</v>
      </c>
      <c r="F134" s="105" t="s">
        <v>304</v>
      </c>
      <c r="G134" s="17" t="s">
        <v>38</v>
      </c>
      <c r="H134" s="93">
        <f t="shared" si="45"/>
        <v>0.19</v>
      </c>
      <c r="I134" s="29">
        <f t="shared" si="59"/>
        <v>62949</v>
      </c>
      <c r="J134" s="71">
        <v>49922</v>
      </c>
      <c r="K134" s="72">
        <f t="shared" si="46"/>
        <v>9485.18</v>
      </c>
      <c r="L134" s="49">
        <f t="shared" si="47"/>
        <v>59407.18</v>
      </c>
      <c r="M134" s="73">
        <v>53047</v>
      </c>
      <c r="N134" s="74">
        <f t="shared" si="48"/>
        <v>10078.93</v>
      </c>
      <c r="O134" s="53">
        <f t="shared" si="49"/>
        <v>63125.93</v>
      </c>
      <c r="P134" s="75">
        <v>52392</v>
      </c>
      <c r="Q134" s="76">
        <f t="shared" si="50"/>
        <v>9954.48</v>
      </c>
      <c r="R134" s="57">
        <f t="shared" si="51"/>
        <v>62346.479999999996</v>
      </c>
      <c r="S134" s="77">
        <v>51383</v>
      </c>
      <c r="T134" s="78">
        <f t="shared" si="52"/>
        <v>9762.77</v>
      </c>
      <c r="U134" s="67">
        <f t="shared" si="53"/>
        <v>61145.770000000004</v>
      </c>
      <c r="V134" s="79">
        <v>51837</v>
      </c>
      <c r="W134" s="80">
        <f t="shared" si="54"/>
        <v>9849.0300000000007</v>
      </c>
      <c r="X134" s="68">
        <f t="shared" si="55"/>
        <v>61686.03</v>
      </c>
      <c r="Y134" s="81">
        <v>50987</v>
      </c>
      <c r="Z134" s="82">
        <f t="shared" si="56"/>
        <v>9687.5300000000007</v>
      </c>
      <c r="AA134" s="69">
        <f t="shared" si="60"/>
        <v>60674.53</v>
      </c>
      <c r="AB134" s="83">
        <v>60723</v>
      </c>
      <c r="AC134" s="84">
        <f t="shared" si="57"/>
        <v>11537.37</v>
      </c>
      <c r="AD134" s="70">
        <f t="shared" si="61"/>
        <v>72260.37</v>
      </c>
      <c r="AE134" s="86">
        <f t="shared" si="62"/>
        <v>7</v>
      </c>
      <c r="AF134" s="85">
        <f t="shared" si="63"/>
        <v>62949</v>
      </c>
      <c r="AG134" s="4">
        <f t="shared" si="64"/>
        <v>3958.0005531833858</v>
      </c>
      <c r="AH134" s="5">
        <f t="shared" si="65"/>
        <v>6.2876305472420305E-2</v>
      </c>
      <c r="AI134" s="87" t="str">
        <f t="shared" si="66"/>
        <v>SI</v>
      </c>
      <c r="AK134" s="95"/>
    </row>
    <row r="135" spans="1:37" ht="51" x14ac:dyDescent="0.45">
      <c r="A135" s="6">
        <f t="shared" si="58"/>
        <v>132</v>
      </c>
      <c r="B135" s="6" t="s">
        <v>277</v>
      </c>
      <c r="C135" s="6" t="s">
        <v>35</v>
      </c>
      <c r="D135" s="6" t="s">
        <v>305</v>
      </c>
      <c r="E135" s="9">
        <v>46181804</v>
      </c>
      <c r="F135" s="32" t="s">
        <v>306</v>
      </c>
      <c r="G135" s="17" t="s">
        <v>38</v>
      </c>
      <c r="H135" s="93">
        <f t="shared" si="45"/>
        <v>0.19</v>
      </c>
      <c r="I135" s="29">
        <f t="shared" si="59"/>
        <v>14899</v>
      </c>
      <c r="J135" s="71">
        <v>13432</v>
      </c>
      <c r="K135" s="72">
        <f t="shared" si="46"/>
        <v>2552.08</v>
      </c>
      <c r="L135" s="49">
        <f t="shared" si="47"/>
        <v>15984.08</v>
      </c>
      <c r="M135" s="73">
        <v>12609</v>
      </c>
      <c r="N135" s="74">
        <f t="shared" si="48"/>
        <v>2395.71</v>
      </c>
      <c r="O135" s="53">
        <f t="shared" si="49"/>
        <v>15004.71</v>
      </c>
      <c r="P135" s="75">
        <v>13438</v>
      </c>
      <c r="Q135" s="76">
        <f t="shared" si="50"/>
        <v>2553.2200000000003</v>
      </c>
      <c r="R135" s="57">
        <f t="shared" si="51"/>
        <v>15991.220000000001</v>
      </c>
      <c r="S135" s="77">
        <v>12239</v>
      </c>
      <c r="T135" s="78">
        <f t="shared" si="52"/>
        <v>2325.41</v>
      </c>
      <c r="U135" s="67">
        <f t="shared" si="53"/>
        <v>14564.41</v>
      </c>
      <c r="V135" s="79">
        <v>12385</v>
      </c>
      <c r="W135" s="80">
        <f t="shared" si="54"/>
        <v>2353.15</v>
      </c>
      <c r="X135" s="68">
        <f t="shared" si="55"/>
        <v>14738.15</v>
      </c>
      <c r="Y135" s="81">
        <v>13561</v>
      </c>
      <c r="Z135" s="82">
        <f t="shared" si="56"/>
        <v>2576.59</v>
      </c>
      <c r="AA135" s="69">
        <f t="shared" si="60"/>
        <v>16137.59</v>
      </c>
      <c r="AB135" s="83">
        <v>9979</v>
      </c>
      <c r="AC135" s="84">
        <f t="shared" si="57"/>
        <v>1896.01</v>
      </c>
      <c r="AD135" s="70">
        <f t="shared" si="61"/>
        <v>11875.01</v>
      </c>
      <c r="AE135" s="86">
        <f t="shared" si="62"/>
        <v>7</v>
      </c>
      <c r="AF135" s="85">
        <f t="shared" si="63"/>
        <v>14899</v>
      </c>
      <c r="AG135" s="4">
        <f t="shared" si="64"/>
        <v>1373.1070588268055</v>
      </c>
      <c r="AH135" s="5">
        <f t="shared" si="65"/>
        <v>9.2161021466326973E-2</v>
      </c>
      <c r="AI135" s="87" t="str">
        <f t="shared" si="66"/>
        <v>SI</v>
      </c>
      <c r="AK135" s="95"/>
    </row>
    <row r="136" spans="1:37" ht="25.5" x14ac:dyDescent="0.45">
      <c r="A136" s="6">
        <f t="shared" si="58"/>
        <v>133</v>
      </c>
      <c r="B136" s="6" t="s">
        <v>277</v>
      </c>
      <c r="C136" s="6" t="s">
        <v>35</v>
      </c>
      <c r="D136" s="6" t="s">
        <v>307</v>
      </c>
      <c r="E136" s="9">
        <v>46181504</v>
      </c>
      <c r="F136" s="105" t="s">
        <v>308</v>
      </c>
      <c r="G136" s="17" t="s">
        <v>309</v>
      </c>
      <c r="H136" s="93">
        <f t="shared" si="45"/>
        <v>0.19</v>
      </c>
      <c r="I136" s="29">
        <f t="shared" si="59"/>
        <v>33900</v>
      </c>
      <c r="J136" s="71">
        <v>28682</v>
      </c>
      <c r="K136" s="72">
        <f t="shared" si="46"/>
        <v>5449.58</v>
      </c>
      <c r="L136" s="49">
        <f t="shared" si="47"/>
        <v>34131.58</v>
      </c>
      <c r="M136" s="73">
        <v>28389</v>
      </c>
      <c r="N136" s="74">
        <f t="shared" si="48"/>
        <v>5393.91</v>
      </c>
      <c r="O136" s="53">
        <f t="shared" si="49"/>
        <v>33782.910000000003</v>
      </c>
      <c r="P136" s="75">
        <v>27149</v>
      </c>
      <c r="Q136" s="76">
        <f t="shared" si="50"/>
        <v>5158.3100000000004</v>
      </c>
      <c r="R136" s="57">
        <f t="shared" si="51"/>
        <v>32307.31</v>
      </c>
      <c r="S136" s="77">
        <v>30772</v>
      </c>
      <c r="T136" s="78">
        <f t="shared" si="52"/>
        <v>5846.68</v>
      </c>
      <c r="U136" s="67">
        <f t="shared" si="53"/>
        <v>36618.68</v>
      </c>
      <c r="V136" s="79">
        <v>27689</v>
      </c>
      <c r="W136" s="80">
        <f t="shared" si="54"/>
        <v>5260.91</v>
      </c>
      <c r="X136" s="68">
        <f t="shared" si="55"/>
        <v>32949.910000000003</v>
      </c>
      <c r="Y136" s="81">
        <v>26618</v>
      </c>
      <c r="Z136" s="82">
        <f t="shared" si="56"/>
        <v>5057.42</v>
      </c>
      <c r="AA136" s="69">
        <f t="shared" si="60"/>
        <v>31675.42</v>
      </c>
      <c r="AB136" s="83">
        <v>30110</v>
      </c>
      <c r="AC136" s="84">
        <f t="shared" si="57"/>
        <v>5720.9</v>
      </c>
      <c r="AD136" s="70">
        <f t="shared" si="61"/>
        <v>35830.9</v>
      </c>
      <c r="AE136" s="86">
        <f t="shared" si="62"/>
        <v>7</v>
      </c>
      <c r="AF136" s="85">
        <f t="shared" si="63"/>
        <v>33900</v>
      </c>
      <c r="AG136" s="4">
        <f t="shared" si="64"/>
        <v>1672.253492028048</v>
      </c>
      <c r="AH136" s="5">
        <f t="shared" si="65"/>
        <v>4.9329011564249202E-2</v>
      </c>
      <c r="AI136" s="87" t="str">
        <f t="shared" si="66"/>
        <v>SI</v>
      </c>
      <c r="AK136" s="95"/>
    </row>
    <row r="137" spans="1:37" ht="14.25" x14ac:dyDescent="0.45">
      <c r="A137" s="6">
        <f t="shared" si="58"/>
        <v>134</v>
      </c>
      <c r="B137" s="6" t="s">
        <v>277</v>
      </c>
      <c r="C137" s="6" t="s">
        <v>35</v>
      </c>
      <c r="D137" s="6" t="s">
        <v>310</v>
      </c>
      <c r="E137" s="9">
        <v>53131608</v>
      </c>
      <c r="F137" s="13" t="s">
        <v>311</v>
      </c>
      <c r="G137" s="17" t="s">
        <v>38</v>
      </c>
      <c r="H137" s="93">
        <f t="shared" si="45"/>
        <v>0.19</v>
      </c>
      <c r="I137" s="29">
        <f t="shared" si="59"/>
        <v>132000</v>
      </c>
      <c r="J137" s="71">
        <v>114435</v>
      </c>
      <c r="K137" s="72">
        <f t="shared" si="46"/>
        <v>21742.65</v>
      </c>
      <c r="L137" s="49">
        <f t="shared" si="47"/>
        <v>136177.65</v>
      </c>
      <c r="M137" s="73">
        <v>112575</v>
      </c>
      <c r="N137" s="74">
        <f t="shared" si="48"/>
        <v>21389.25</v>
      </c>
      <c r="O137" s="53">
        <f t="shared" si="49"/>
        <v>133964.25</v>
      </c>
      <c r="P137" s="75">
        <v>109947</v>
      </c>
      <c r="Q137" s="76">
        <f t="shared" si="50"/>
        <v>20889.93</v>
      </c>
      <c r="R137" s="57">
        <f t="shared" si="51"/>
        <v>130836.93</v>
      </c>
      <c r="S137" s="77">
        <v>109826</v>
      </c>
      <c r="T137" s="78">
        <f t="shared" si="52"/>
        <v>20866.939999999999</v>
      </c>
      <c r="U137" s="67">
        <f t="shared" si="53"/>
        <v>130692.94</v>
      </c>
      <c r="V137" s="79">
        <v>110131</v>
      </c>
      <c r="W137" s="80">
        <f t="shared" si="54"/>
        <v>20924.89</v>
      </c>
      <c r="X137" s="68">
        <f t="shared" si="55"/>
        <v>131055.89</v>
      </c>
      <c r="Y137" s="81">
        <v>107272</v>
      </c>
      <c r="Z137" s="82">
        <f t="shared" si="56"/>
        <v>20381.68</v>
      </c>
      <c r="AA137" s="69">
        <f t="shared" si="60"/>
        <v>127653.68</v>
      </c>
      <c r="AB137" s="83">
        <v>112282</v>
      </c>
      <c r="AC137" s="84">
        <f t="shared" si="57"/>
        <v>21333.58</v>
      </c>
      <c r="AD137" s="70">
        <f t="shared" si="61"/>
        <v>133615.58000000002</v>
      </c>
      <c r="AE137" s="86">
        <f t="shared" si="62"/>
        <v>7</v>
      </c>
      <c r="AF137" s="85">
        <f t="shared" si="63"/>
        <v>132000</v>
      </c>
      <c r="AG137" s="4">
        <f t="shared" si="64"/>
        <v>2584.6832872907289</v>
      </c>
      <c r="AH137" s="5">
        <f t="shared" si="65"/>
        <v>1.9580933994626733E-2</v>
      </c>
      <c r="AI137" s="87" t="str">
        <f t="shared" si="66"/>
        <v>SI</v>
      </c>
      <c r="AK137" s="95"/>
    </row>
    <row r="138" spans="1:37" ht="51" customHeight="1" x14ac:dyDescent="0.45">
      <c r="A138" s="6">
        <f t="shared" si="58"/>
        <v>135</v>
      </c>
      <c r="B138" s="6" t="s">
        <v>277</v>
      </c>
      <c r="C138" s="6" t="s">
        <v>35</v>
      </c>
      <c r="D138" s="6" t="s">
        <v>312</v>
      </c>
      <c r="E138" s="9">
        <v>90101603</v>
      </c>
      <c r="F138" s="105" t="s">
        <v>313</v>
      </c>
      <c r="G138" s="17" t="s">
        <v>38</v>
      </c>
      <c r="H138" s="93">
        <f t="shared" si="45"/>
        <v>0.19</v>
      </c>
      <c r="I138" s="29">
        <f t="shared" si="59"/>
        <v>34500</v>
      </c>
      <c r="J138" s="71">
        <v>29289</v>
      </c>
      <c r="K138" s="72">
        <f t="shared" si="46"/>
        <v>5564.91</v>
      </c>
      <c r="L138" s="49">
        <f t="shared" si="47"/>
        <v>34853.910000000003</v>
      </c>
      <c r="M138" s="73">
        <v>26883</v>
      </c>
      <c r="N138" s="74">
        <f t="shared" si="48"/>
        <v>5107.7700000000004</v>
      </c>
      <c r="O138" s="53">
        <f t="shared" si="49"/>
        <v>31990.77</v>
      </c>
      <c r="P138" s="75">
        <v>26668</v>
      </c>
      <c r="Q138" s="76">
        <f t="shared" si="50"/>
        <v>5066.92</v>
      </c>
      <c r="R138" s="57">
        <f t="shared" si="51"/>
        <v>31734.92</v>
      </c>
      <c r="S138" s="77">
        <v>26829</v>
      </c>
      <c r="T138" s="78">
        <f t="shared" si="52"/>
        <v>5097.51</v>
      </c>
      <c r="U138" s="67">
        <f t="shared" si="53"/>
        <v>31926.510000000002</v>
      </c>
      <c r="V138" s="79">
        <v>30000</v>
      </c>
      <c r="W138" s="80">
        <f t="shared" si="54"/>
        <v>5700</v>
      </c>
      <c r="X138" s="68">
        <f t="shared" si="55"/>
        <v>35700</v>
      </c>
      <c r="Y138" s="81">
        <v>31183</v>
      </c>
      <c r="Z138" s="82">
        <f t="shared" si="56"/>
        <v>5924.77</v>
      </c>
      <c r="AA138" s="69">
        <f t="shared" si="60"/>
        <v>37107.770000000004</v>
      </c>
      <c r="AB138" s="83">
        <v>32087</v>
      </c>
      <c r="AC138" s="84">
        <f t="shared" si="57"/>
        <v>6096.53</v>
      </c>
      <c r="AD138" s="70">
        <f t="shared" si="61"/>
        <v>38183.53</v>
      </c>
      <c r="AE138" s="86">
        <f t="shared" si="62"/>
        <v>7</v>
      </c>
      <c r="AF138" s="85">
        <f t="shared" si="63"/>
        <v>34500</v>
      </c>
      <c r="AG138" s="4">
        <f t="shared" si="64"/>
        <v>2463.9939222733487</v>
      </c>
      <c r="AH138" s="5">
        <f t="shared" si="65"/>
        <v>7.1420113689082576E-2</v>
      </c>
      <c r="AI138" s="87" t="str">
        <f t="shared" si="66"/>
        <v>SI</v>
      </c>
      <c r="AK138" s="95"/>
    </row>
    <row r="139" spans="1:37" ht="25.5" x14ac:dyDescent="0.45">
      <c r="A139" s="6">
        <f t="shared" si="58"/>
        <v>136</v>
      </c>
      <c r="B139" s="6" t="s">
        <v>277</v>
      </c>
      <c r="C139" s="6" t="s">
        <v>35</v>
      </c>
      <c r="D139" s="6" t="s">
        <v>314</v>
      </c>
      <c r="E139" s="9">
        <v>90101603</v>
      </c>
      <c r="F139" s="13" t="s">
        <v>315</v>
      </c>
      <c r="G139" s="17" t="s">
        <v>38</v>
      </c>
      <c r="H139" s="93">
        <f t="shared" si="45"/>
        <v>0.19</v>
      </c>
      <c r="I139" s="29">
        <f t="shared" si="59"/>
        <v>12899</v>
      </c>
      <c r="J139" s="71">
        <v>10973</v>
      </c>
      <c r="K139" s="72">
        <f t="shared" si="46"/>
        <v>2084.87</v>
      </c>
      <c r="L139" s="49">
        <f t="shared" si="47"/>
        <v>13057.869999999999</v>
      </c>
      <c r="M139" s="73">
        <v>10253</v>
      </c>
      <c r="N139" s="74">
        <f t="shared" si="48"/>
        <v>1948.07</v>
      </c>
      <c r="O139" s="53">
        <f t="shared" si="49"/>
        <v>12201.07</v>
      </c>
      <c r="P139" s="75">
        <v>11389</v>
      </c>
      <c r="Q139" s="76">
        <f t="shared" si="50"/>
        <v>2163.91</v>
      </c>
      <c r="R139" s="57">
        <f t="shared" si="51"/>
        <v>13552.91</v>
      </c>
      <c r="S139" s="77">
        <v>10702</v>
      </c>
      <c r="T139" s="78">
        <f t="shared" si="52"/>
        <v>2033.38</v>
      </c>
      <c r="U139" s="67">
        <f t="shared" si="53"/>
        <v>12735.380000000001</v>
      </c>
      <c r="V139" s="79">
        <v>11763</v>
      </c>
      <c r="W139" s="80">
        <f t="shared" si="54"/>
        <v>2234.9699999999998</v>
      </c>
      <c r="X139" s="68">
        <f t="shared" si="55"/>
        <v>13997.97</v>
      </c>
      <c r="Y139" s="81">
        <v>11400</v>
      </c>
      <c r="Z139" s="82">
        <f t="shared" si="56"/>
        <v>2166</v>
      </c>
      <c r="AA139" s="69">
        <f t="shared" si="60"/>
        <v>13566</v>
      </c>
      <c r="AB139" s="83">
        <v>9398</v>
      </c>
      <c r="AC139" s="84">
        <f t="shared" si="57"/>
        <v>1785.6200000000001</v>
      </c>
      <c r="AD139" s="70">
        <f t="shared" si="61"/>
        <v>11183.62</v>
      </c>
      <c r="AE139" s="86">
        <f t="shared" si="62"/>
        <v>7</v>
      </c>
      <c r="AF139" s="85">
        <f t="shared" si="63"/>
        <v>12899</v>
      </c>
      <c r="AG139" s="4">
        <f t="shared" si="64"/>
        <v>891.37677510691253</v>
      </c>
      <c r="AH139" s="5">
        <f t="shared" si="65"/>
        <v>6.9104331739430383E-2</v>
      </c>
      <c r="AI139" s="87" t="str">
        <f t="shared" si="66"/>
        <v>SI</v>
      </c>
      <c r="AK139" s="95"/>
    </row>
    <row r="140" spans="1:37" ht="38.25" x14ac:dyDescent="0.45">
      <c r="A140" s="6">
        <f t="shared" si="58"/>
        <v>137</v>
      </c>
      <c r="B140" s="6" t="s">
        <v>277</v>
      </c>
      <c r="C140" s="6" t="s">
        <v>35</v>
      </c>
      <c r="D140" s="6" t="s">
        <v>316</v>
      </c>
      <c r="E140" s="9">
        <v>90101603</v>
      </c>
      <c r="F140" s="105" t="s">
        <v>317</v>
      </c>
      <c r="G140" s="17" t="s">
        <v>38</v>
      </c>
      <c r="H140" s="93">
        <f t="shared" si="45"/>
        <v>0.19</v>
      </c>
      <c r="I140" s="29">
        <f t="shared" si="59"/>
        <v>5168999</v>
      </c>
      <c r="J140" s="71">
        <v>4002459</v>
      </c>
      <c r="K140" s="72">
        <f t="shared" si="46"/>
        <v>760467.21</v>
      </c>
      <c r="L140" s="49">
        <f t="shared" si="47"/>
        <v>4762926.21</v>
      </c>
      <c r="M140" s="73">
        <v>4424571</v>
      </c>
      <c r="N140" s="74">
        <f t="shared" si="48"/>
        <v>840668.49</v>
      </c>
      <c r="O140" s="53">
        <f t="shared" si="49"/>
        <v>5265239.49</v>
      </c>
      <c r="P140" s="75">
        <v>4237226</v>
      </c>
      <c r="Q140" s="76">
        <f t="shared" si="50"/>
        <v>805072.94000000006</v>
      </c>
      <c r="R140" s="57">
        <f t="shared" si="51"/>
        <v>5042298.9400000004</v>
      </c>
      <c r="S140" s="77">
        <v>4161486</v>
      </c>
      <c r="T140" s="78">
        <f t="shared" si="52"/>
        <v>790682.34</v>
      </c>
      <c r="U140" s="67">
        <f t="shared" si="53"/>
        <v>4952168.34</v>
      </c>
      <c r="V140" s="79">
        <v>4129703</v>
      </c>
      <c r="W140" s="80">
        <f t="shared" si="54"/>
        <v>784643.57000000007</v>
      </c>
      <c r="X140" s="68">
        <f t="shared" si="55"/>
        <v>4914346.57</v>
      </c>
      <c r="Y140" s="81">
        <v>3937060</v>
      </c>
      <c r="Z140" s="82">
        <f t="shared" si="56"/>
        <v>748041.4</v>
      </c>
      <c r="AA140" s="69">
        <f t="shared" si="60"/>
        <v>4685101.4000000004</v>
      </c>
      <c r="AB140" s="83">
        <v>5513373</v>
      </c>
      <c r="AC140" s="84">
        <f t="shared" si="57"/>
        <v>1047540.87</v>
      </c>
      <c r="AD140" s="70">
        <f t="shared" si="61"/>
        <v>6560913.8700000001</v>
      </c>
      <c r="AE140" s="86">
        <f t="shared" si="62"/>
        <v>7</v>
      </c>
      <c r="AF140" s="85">
        <f t="shared" si="63"/>
        <v>5168999</v>
      </c>
      <c r="AG140" s="4">
        <f t="shared" si="64"/>
        <v>594457.4399917936</v>
      </c>
      <c r="AH140" s="5">
        <f t="shared" si="65"/>
        <v>0.11500436351250863</v>
      </c>
      <c r="AI140" s="87" t="str">
        <f t="shared" si="66"/>
        <v>SI</v>
      </c>
      <c r="AK140" s="95"/>
    </row>
    <row r="141" spans="1:37" ht="38.25" x14ac:dyDescent="0.45">
      <c r="A141" s="6">
        <f t="shared" si="58"/>
        <v>138</v>
      </c>
      <c r="B141" s="6" t="s">
        <v>277</v>
      </c>
      <c r="C141" s="6" t="s">
        <v>35</v>
      </c>
      <c r="D141" s="6" t="s">
        <v>318</v>
      </c>
      <c r="E141" s="9">
        <v>90101603</v>
      </c>
      <c r="F141" s="13" t="s">
        <v>319</v>
      </c>
      <c r="G141" s="17" t="s">
        <v>38</v>
      </c>
      <c r="H141" s="93">
        <f t="shared" si="45"/>
        <v>0.19</v>
      </c>
      <c r="I141" s="29">
        <f t="shared" si="59"/>
        <v>851650</v>
      </c>
      <c r="J141" s="71">
        <v>772722</v>
      </c>
      <c r="K141" s="72">
        <f t="shared" si="46"/>
        <v>146817.18</v>
      </c>
      <c r="L141" s="49">
        <f t="shared" si="47"/>
        <v>919539.17999999993</v>
      </c>
      <c r="M141" s="73">
        <v>703558</v>
      </c>
      <c r="N141" s="74">
        <f t="shared" si="48"/>
        <v>133676.01999999999</v>
      </c>
      <c r="O141" s="53">
        <f t="shared" si="49"/>
        <v>837234.02</v>
      </c>
      <c r="P141" s="75">
        <v>708047</v>
      </c>
      <c r="Q141" s="76">
        <f t="shared" si="50"/>
        <v>134528.93</v>
      </c>
      <c r="R141" s="57">
        <f t="shared" si="51"/>
        <v>842575.92999999993</v>
      </c>
      <c r="S141" s="77">
        <v>762301</v>
      </c>
      <c r="T141" s="78">
        <f t="shared" si="52"/>
        <v>144837.19</v>
      </c>
      <c r="U141" s="67">
        <f t="shared" si="53"/>
        <v>907138.19</v>
      </c>
      <c r="V141" s="79">
        <v>751856</v>
      </c>
      <c r="W141" s="80">
        <f t="shared" si="54"/>
        <v>142852.64000000001</v>
      </c>
      <c r="X141" s="68">
        <f t="shared" si="55"/>
        <v>894708.64</v>
      </c>
      <c r="Y141" s="81">
        <v>779063</v>
      </c>
      <c r="Z141" s="82">
        <f t="shared" si="56"/>
        <v>148021.97</v>
      </c>
      <c r="AA141" s="69">
        <f t="shared" si="60"/>
        <v>927084.97</v>
      </c>
      <c r="AB141" s="83">
        <v>532156</v>
      </c>
      <c r="AC141" s="84">
        <f t="shared" si="57"/>
        <v>101109.64</v>
      </c>
      <c r="AD141" s="70">
        <f t="shared" si="61"/>
        <v>633265.64</v>
      </c>
      <c r="AE141" s="86">
        <f t="shared" si="62"/>
        <v>7</v>
      </c>
      <c r="AF141" s="85">
        <f t="shared" si="63"/>
        <v>851650</v>
      </c>
      <c r="AG141" s="4">
        <f t="shared" si="64"/>
        <v>95029.506007911143</v>
      </c>
      <c r="AH141" s="5">
        <f t="shared" si="65"/>
        <v>0.11158281689415973</v>
      </c>
      <c r="AI141" s="87" t="str">
        <f t="shared" si="66"/>
        <v>SI</v>
      </c>
      <c r="AK141" s="95"/>
    </row>
    <row r="142" spans="1:37" ht="14.25" x14ac:dyDescent="0.45">
      <c r="A142" s="6">
        <f t="shared" si="58"/>
        <v>139</v>
      </c>
      <c r="B142" s="6" t="s">
        <v>277</v>
      </c>
      <c r="C142" s="6" t="s">
        <v>35</v>
      </c>
      <c r="D142" s="6" t="s">
        <v>320</v>
      </c>
      <c r="E142" s="9">
        <v>90101603</v>
      </c>
      <c r="F142" s="105" t="s">
        <v>321</v>
      </c>
      <c r="G142" s="17" t="s">
        <v>38</v>
      </c>
      <c r="H142" s="93">
        <f t="shared" si="45"/>
        <v>0.19</v>
      </c>
      <c r="I142" s="29">
        <f t="shared" si="59"/>
        <v>62604</v>
      </c>
      <c r="J142" s="71">
        <v>49317</v>
      </c>
      <c r="K142" s="72">
        <f t="shared" si="46"/>
        <v>9370.23</v>
      </c>
      <c r="L142" s="49">
        <f t="shared" si="47"/>
        <v>58687.229999999996</v>
      </c>
      <c r="M142" s="73">
        <v>49539</v>
      </c>
      <c r="N142" s="74">
        <f t="shared" si="48"/>
        <v>9412.41</v>
      </c>
      <c r="O142" s="53">
        <f t="shared" si="49"/>
        <v>58951.41</v>
      </c>
      <c r="P142" s="75">
        <v>55467</v>
      </c>
      <c r="Q142" s="76">
        <f t="shared" si="50"/>
        <v>10538.73</v>
      </c>
      <c r="R142" s="57">
        <f t="shared" si="51"/>
        <v>66005.73</v>
      </c>
      <c r="S142" s="77">
        <v>51151</v>
      </c>
      <c r="T142" s="78">
        <f t="shared" si="52"/>
        <v>9718.69</v>
      </c>
      <c r="U142" s="67">
        <f t="shared" si="53"/>
        <v>60869.69</v>
      </c>
      <c r="V142" s="79">
        <v>51044</v>
      </c>
      <c r="W142" s="80">
        <f t="shared" si="54"/>
        <v>9698.36</v>
      </c>
      <c r="X142" s="68">
        <f t="shared" si="55"/>
        <v>60742.36</v>
      </c>
      <c r="Y142" s="81">
        <v>53352</v>
      </c>
      <c r="Z142" s="82">
        <f t="shared" si="56"/>
        <v>10136.880000000001</v>
      </c>
      <c r="AA142" s="69">
        <f t="shared" si="60"/>
        <v>63488.880000000005</v>
      </c>
      <c r="AB142" s="83">
        <v>58391</v>
      </c>
      <c r="AC142" s="84">
        <f t="shared" si="57"/>
        <v>11094.29</v>
      </c>
      <c r="AD142" s="70">
        <f t="shared" si="61"/>
        <v>69485.290000000008</v>
      </c>
      <c r="AE142" s="86">
        <f t="shared" si="62"/>
        <v>7</v>
      </c>
      <c r="AF142" s="85">
        <f t="shared" si="63"/>
        <v>62604</v>
      </c>
      <c r="AG142" s="4">
        <f t="shared" si="64"/>
        <v>3681.2840601344542</v>
      </c>
      <c r="AH142" s="5">
        <f t="shared" si="65"/>
        <v>5.8802697273887518E-2</v>
      </c>
      <c r="AI142" s="87" t="str">
        <f t="shared" si="66"/>
        <v>SI</v>
      </c>
      <c r="AK142" s="95"/>
    </row>
    <row r="143" spans="1:37" ht="14.25" x14ac:dyDescent="0.45">
      <c r="A143" s="6">
        <f t="shared" si="58"/>
        <v>140</v>
      </c>
      <c r="B143" s="6" t="s">
        <v>277</v>
      </c>
      <c r="C143" s="6" t="s">
        <v>35</v>
      </c>
      <c r="D143" s="6" t="s">
        <v>322</v>
      </c>
      <c r="E143" s="9">
        <v>90101603</v>
      </c>
      <c r="F143" s="13" t="s">
        <v>323</v>
      </c>
      <c r="G143" s="17" t="s">
        <v>38</v>
      </c>
      <c r="H143" s="93">
        <f t="shared" si="45"/>
        <v>0.19</v>
      </c>
      <c r="I143" s="29">
        <f t="shared" si="59"/>
        <v>84999</v>
      </c>
      <c r="J143" s="71">
        <v>72745</v>
      </c>
      <c r="K143" s="72">
        <f t="shared" si="46"/>
        <v>13821.55</v>
      </c>
      <c r="L143" s="49">
        <f t="shared" si="47"/>
        <v>86566.55</v>
      </c>
      <c r="M143" s="73">
        <v>65107</v>
      </c>
      <c r="N143" s="74">
        <f t="shared" si="48"/>
        <v>12370.33</v>
      </c>
      <c r="O143" s="53">
        <f t="shared" si="49"/>
        <v>77477.33</v>
      </c>
      <c r="P143" s="75">
        <v>68571</v>
      </c>
      <c r="Q143" s="76">
        <f t="shared" si="50"/>
        <v>13028.49</v>
      </c>
      <c r="R143" s="57">
        <f t="shared" si="51"/>
        <v>81599.490000000005</v>
      </c>
      <c r="S143" s="77">
        <v>72902</v>
      </c>
      <c r="T143" s="78">
        <f t="shared" si="52"/>
        <v>13851.380000000001</v>
      </c>
      <c r="U143" s="67">
        <f t="shared" si="53"/>
        <v>86753.38</v>
      </c>
      <c r="V143" s="79">
        <v>64645</v>
      </c>
      <c r="W143" s="80">
        <f t="shared" si="54"/>
        <v>12282.55</v>
      </c>
      <c r="X143" s="68">
        <f t="shared" si="55"/>
        <v>76927.55</v>
      </c>
      <c r="Y143" s="81">
        <v>77400</v>
      </c>
      <c r="Z143" s="82">
        <f t="shared" si="56"/>
        <v>14706</v>
      </c>
      <c r="AA143" s="69">
        <f t="shared" si="60"/>
        <v>92106</v>
      </c>
      <c r="AB143" s="83">
        <v>78627</v>
      </c>
      <c r="AC143" s="84">
        <f t="shared" si="57"/>
        <v>14939.130000000001</v>
      </c>
      <c r="AD143" s="70">
        <f t="shared" si="61"/>
        <v>93566.13</v>
      </c>
      <c r="AE143" s="86">
        <f t="shared" si="62"/>
        <v>7</v>
      </c>
      <c r="AF143" s="85">
        <f t="shared" si="63"/>
        <v>84999</v>
      </c>
      <c r="AG143" s="4">
        <f t="shared" si="64"/>
        <v>6126.2983332351678</v>
      </c>
      <c r="AH143" s="5">
        <f t="shared" si="65"/>
        <v>7.2074945978601729E-2</v>
      </c>
      <c r="AI143" s="87" t="str">
        <f t="shared" si="66"/>
        <v>SI</v>
      </c>
      <c r="AK143" s="95"/>
    </row>
    <row r="144" spans="1:37" ht="25.5" x14ac:dyDescent="0.45">
      <c r="A144" s="6">
        <f t="shared" si="58"/>
        <v>141</v>
      </c>
      <c r="B144" s="6" t="s">
        <v>277</v>
      </c>
      <c r="C144" s="6" t="s">
        <v>35</v>
      </c>
      <c r="D144" s="6" t="s">
        <v>324</v>
      </c>
      <c r="E144" s="9">
        <v>90101603</v>
      </c>
      <c r="F144" s="105" t="s">
        <v>325</v>
      </c>
      <c r="G144" s="17" t="s">
        <v>38</v>
      </c>
      <c r="H144" s="93">
        <f t="shared" si="45"/>
        <v>0.19</v>
      </c>
      <c r="I144" s="29">
        <f t="shared" si="59"/>
        <v>69899</v>
      </c>
      <c r="J144" s="71">
        <v>60389</v>
      </c>
      <c r="K144" s="72">
        <f t="shared" si="46"/>
        <v>11473.91</v>
      </c>
      <c r="L144" s="49">
        <f t="shared" si="47"/>
        <v>71862.91</v>
      </c>
      <c r="M144" s="73">
        <v>56207</v>
      </c>
      <c r="N144" s="74">
        <f t="shared" si="48"/>
        <v>10679.33</v>
      </c>
      <c r="O144" s="53">
        <f t="shared" si="49"/>
        <v>66886.33</v>
      </c>
      <c r="P144" s="75">
        <v>55278</v>
      </c>
      <c r="Q144" s="76">
        <f t="shared" si="50"/>
        <v>10502.82</v>
      </c>
      <c r="R144" s="57">
        <f t="shared" si="51"/>
        <v>65780.820000000007</v>
      </c>
      <c r="S144" s="77">
        <v>53612</v>
      </c>
      <c r="T144" s="78">
        <f t="shared" si="52"/>
        <v>10186.280000000001</v>
      </c>
      <c r="U144" s="67">
        <f t="shared" si="53"/>
        <v>63798.28</v>
      </c>
      <c r="V144" s="79">
        <v>60777</v>
      </c>
      <c r="W144" s="80">
        <f t="shared" si="54"/>
        <v>11547.630000000001</v>
      </c>
      <c r="X144" s="68">
        <f t="shared" si="55"/>
        <v>72324.63</v>
      </c>
      <c r="Y144" s="81">
        <v>55172</v>
      </c>
      <c r="Z144" s="82">
        <f t="shared" si="56"/>
        <v>10482.68</v>
      </c>
      <c r="AA144" s="69">
        <f t="shared" si="60"/>
        <v>65654.679999999993</v>
      </c>
      <c r="AB144" s="83">
        <v>69738</v>
      </c>
      <c r="AC144" s="84">
        <f t="shared" si="57"/>
        <v>13250.22</v>
      </c>
      <c r="AD144" s="70">
        <f t="shared" si="61"/>
        <v>82988.22</v>
      </c>
      <c r="AE144" s="86">
        <f t="shared" si="62"/>
        <v>7</v>
      </c>
      <c r="AF144" s="85">
        <f t="shared" si="63"/>
        <v>69899</v>
      </c>
      <c r="AG144" s="4">
        <f t="shared" si="64"/>
        <v>6121.8219304713539</v>
      </c>
      <c r="AH144" s="5">
        <f t="shared" si="65"/>
        <v>8.7580965828858118E-2</v>
      </c>
      <c r="AI144" s="87" t="str">
        <f t="shared" si="66"/>
        <v>SI</v>
      </c>
      <c r="AK144" s="95"/>
    </row>
    <row r="145" spans="1:37" ht="14.25" x14ac:dyDescent="0.45">
      <c r="A145" s="6">
        <f t="shared" si="58"/>
        <v>142</v>
      </c>
      <c r="B145" s="6" t="s">
        <v>277</v>
      </c>
      <c r="C145" s="6" t="s">
        <v>35</v>
      </c>
      <c r="D145" s="6" t="s">
        <v>326</v>
      </c>
      <c r="E145" s="9">
        <v>90101603</v>
      </c>
      <c r="F145" s="13" t="s">
        <v>327</v>
      </c>
      <c r="G145" s="17" t="s">
        <v>38</v>
      </c>
      <c r="H145" s="93">
        <f t="shared" si="45"/>
        <v>0.19</v>
      </c>
      <c r="I145" s="29">
        <f t="shared" si="59"/>
        <v>33000</v>
      </c>
      <c r="J145" s="71">
        <v>26307</v>
      </c>
      <c r="K145" s="72">
        <f t="shared" si="46"/>
        <v>4998.33</v>
      </c>
      <c r="L145" s="49">
        <f t="shared" si="47"/>
        <v>31305.33</v>
      </c>
      <c r="M145" s="73">
        <v>26020</v>
      </c>
      <c r="N145" s="74">
        <f t="shared" si="48"/>
        <v>4943.8</v>
      </c>
      <c r="O145" s="53">
        <f t="shared" si="49"/>
        <v>30963.8</v>
      </c>
      <c r="P145" s="75">
        <v>26734</v>
      </c>
      <c r="Q145" s="76">
        <f t="shared" si="50"/>
        <v>5079.46</v>
      </c>
      <c r="R145" s="57">
        <f t="shared" si="51"/>
        <v>31813.46</v>
      </c>
      <c r="S145" s="77">
        <v>28790</v>
      </c>
      <c r="T145" s="78">
        <f t="shared" si="52"/>
        <v>5470.1</v>
      </c>
      <c r="U145" s="67">
        <f t="shared" si="53"/>
        <v>34260.1</v>
      </c>
      <c r="V145" s="79">
        <v>29663</v>
      </c>
      <c r="W145" s="80">
        <f t="shared" si="54"/>
        <v>5635.97</v>
      </c>
      <c r="X145" s="68">
        <f t="shared" si="55"/>
        <v>35298.97</v>
      </c>
      <c r="Y145" s="81">
        <v>28210</v>
      </c>
      <c r="Z145" s="82">
        <f t="shared" si="56"/>
        <v>5359.9</v>
      </c>
      <c r="AA145" s="69">
        <f t="shared" si="60"/>
        <v>33569.9</v>
      </c>
      <c r="AB145" s="83">
        <v>28391</v>
      </c>
      <c r="AC145" s="84">
        <f t="shared" si="57"/>
        <v>5394.29</v>
      </c>
      <c r="AD145" s="70">
        <f t="shared" si="61"/>
        <v>33785.29</v>
      </c>
      <c r="AE145" s="86">
        <f t="shared" si="62"/>
        <v>7</v>
      </c>
      <c r="AF145" s="85">
        <f t="shared" si="63"/>
        <v>33000</v>
      </c>
      <c r="AG145" s="4">
        <f t="shared" si="64"/>
        <v>1523.1768525026898</v>
      </c>
      <c r="AH145" s="5">
        <f t="shared" si="65"/>
        <v>4.6156874318263326E-2</v>
      </c>
      <c r="AI145" s="87" t="str">
        <f t="shared" si="66"/>
        <v>SI</v>
      </c>
      <c r="AK145" s="95"/>
    </row>
    <row r="146" spans="1:37" ht="25.5" x14ac:dyDescent="0.45">
      <c r="A146" s="6">
        <f t="shared" si="58"/>
        <v>143</v>
      </c>
      <c r="B146" s="6" t="s">
        <v>277</v>
      </c>
      <c r="C146" s="6" t="s">
        <v>35</v>
      </c>
      <c r="D146" s="6" t="s">
        <v>328</v>
      </c>
      <c r="E146" s="9">
        <v>90101603</v>
      </c>
      <c r="F146" s="105" t="s">
        <v>329</v>
      </c>
      <c r="G146" s="17" t="s">
        <v>38</v>
      </c>
      <c r="H146" s="93">
        <f t="shared" si="45"/>
        <v>0.19</v>
      </c>
      <c r="I146" s="29">
        <f t="shared" si="59"/>
        <v>2175</v>
      </c>
      <c r="J146" s="71">
        <v>1676</v>
      </c>
      <c r="K146" s="72">
        <f t="shared" si="46"/>
        <v>318.44</v>
      </c>
      <c r="L146" s="49">
        <f t="shared" si="47"/>
        <v>1994.44</v>
      </c>
      <c r="M146" s="73">
        <v>1657</v>
      </c>
      <c r="N146" s="74">
        <f t="shared" si="48"/>
        <v>314.83</v>
      </c>
      <c r="O146" s="53">
        <f t="shared" si="49"/>
        <v>1971.83</v>
      </c>
      <c r="P146" s="75">
        <v>1973</v>
      </c>
      <c r="Q146" s="76">
        <f t="shared" si="50"/>
        <v>374.87</v>
      </c>
      <c r="R146" s="57">
        <f t="shared" si="51"/>
        <v>2347.87</v>
      </c>
      <c r="S146" s="77">
        <v>1976</v>
      </c>
      <c r="T146" s="78">
        <f t="shared" si="52"/>
        <v>375.44</v>
      </c>
      <c r="U146" s="67">
        <f t="shared" si="53"/>
        <v>2351.44</v>
      </c>
      <c r="V146" s="79">
        <v>1940</v>
      </c>
      <c r="W146" s="80">
        <f t="shared" si="54"/>
        <v>368.6</v>
      </c>
      <c r="X146" s="68">
        <f t="shared" si="55"/>
        <v>2308.6</v>
      </c>
      <c r="Y146" s="81">
        <v>1668</v>
      </c>
      <c r="Z146" s="82">
        <f t="shared" si="56"/>
        <v>316.92</v>
      </c>
      <c r="AA146" s="69">
        <f t="shared" si="60"/>
        <v>1984.92</v>
      </c>
      <c r="AB146" s="83">
        <v>1906</v>
      </c>
      <c r="AC146" s="84">
        <f t="shared" si="57"/>
        <v>362.14</v>
      </c>
      <c r="AD146" s="70">
        <f t="shared" si="61"/>
        <v>2268.14</v>
      </c>
      <c r="AE146" s="86">
        <f t="shared" si="62"/>
        <v>7</v>
      </c>
      <c r="AF146" s="85">
        <f t="shared" si="63"/>
        <v>2175</v>
      </c>
      <c r="AG146" s="4">
        <f t="shared" si="64"/>
        <v>167.99182896795901</v>
      </c>
      <c r="AH146" s="5">
        <f t="shared" si="65"/>
        <v>7.7237622514004137E-2</v>
      </c>
      <c r="AI146" s="87" t="str">
        <f t="shared" si="66"/>
        <v>SI</v>
      </c>
      <c r="AK146" s="95"/>
    </row>
    <row r="147" spans="1:37" ht="38.25" x14ac:dyDescent="0.45">
      <c r="A147" s="6">
        <f t="shared" si="58"/>
        <v>144</v>
      </c>
      <c r="B147" s="6" t="s">
        <v>277</v>
      </c>
      <c r="C147" s="6" t="s">
        <v>35</v>
      </c>
      <c r="D147" s="6" t="s">
        <v>330</v>
      </c>
      <c r="E147" s="9">
        <v>90101603</v>
      </c>
      <c r="F147" s="13" t="s">
        <v>331</v>
      </c>
      <c r="G147" s="17" t="s">
        <v>38</v>
      </c>
      <c r="H147" s="93">
        <f t="shared" si="45"/>
        <v>0.19</v>
      </c>
      <c r="I147" s="29">
        <f t="shared" si="59"/>
        <v>470520</v>
      </c>
      <c r="J147" s="71">
        <v>394673</v>
      </c>
      <c r="K147" s="72">
        <f t="shared" si="46"/>
        <v>74987.87</v>
      </c>
      <c r="L147" s="49">
        <f t="shared" si="47"/>
        <v>469660.87</v>
      </c>
      <c r="M147" s="73">
        <v>407579</v>
      </c>
      <c r="N147" s="74">
        <f t="shared" si="48"/>
        <v>77440.009999999995</v>
      </c>
      <c r="O147" s="53">
        <f t="shared" si="49"/>
        <v>485019.01</v>
      </c>
      <c r="P147" s="75">
        <v>419231</v>
      </c>
      <c r="Q147" s="76">
        <f t="shared" si="50"/>
        <v>79653.89</v>
      </c>
      <c r="R147" s="57">
        <f t="shared" si="51"/>
        <v>498884.89</v>
      </c>
      <c r="S147" s="77">
        <v>395993</v>
      </c>
      <c r="T147" s="78">
        <f t="shared" si="52"/>
        <v>75238.67</v>
      </c>
      <c r="U147" s="67">
        <f t="shared" si="53"/>
        <v>471231.67</v>
      </c>
      <c r="V147" s="79">
        <v>373623</v>
      </c>
      <c r="W147" s="80">
        <f t="shared" si="54"/>
        <v>70988.37</v>
      </c>
      <c r="X147" s="68">
        <f t="shared" si="55"/>
        <v>444611.37</v>
      </c>
      <c r="Y147" s="81">
        <v>428223</v>
      </c>
      <c r="Z147" s="82">
        <f t="shared" si="56"/>
        <v>81362.37</v>
      </c>
      <c r="AA147" s="69">
        <f t="shared" si="60"/>
        <v>509585.37</v>
      </c>
      <c r="AB147" s="83">
        <v>348440</v>
      </c>
      <c r="AC147" s="84">
        <f t="shared" si="57"/>
        <v>66203.600000000006</v>
      </c>
      <c r="AD147" s="70">
        <f t="shared" si="61"/>
        <v>414643.6</v>
      </c>
      <c r="AE147" s="86">
        <f t="shared" si="62"/>
        <v>7</v>
      </c>
      <c r="AF147" s="85">
        <f t="shared" si="63"/>
        <v>470520</v>
      </c>
      <c r="AG147" s="4">
        <f t="shared" si="64"/>
        <v>30084.559806914254</v>
      </c>
      <c r="AH147" s="5">
        <f t="shared" si="65"/>
        <v>6.3938960738999948E-2</v>
      </c>
      <c r="AI147" s="87" t="str">
        <f t="shared" si="66"/>
        <v>SI</v>
      </c>
      <c r="AK147" s="95"/>
    </row>
    <row r="148" spans="1:37" ht="38.25" x14ac:dyDescent="0.45">
      <c r="A148" s="6">
        <f t="shared" si="58"/>
        <v>145</v>
      </c>
      <c r="B148" s="6" t="s">
        <v>277</v>
      </c>
      <c r="C148" s="6" t="s">
        <v>35</v>
      </c>
      <c r="D148" s="6" t="s">
        <v>332</v>
      </c>
      <c r="E148" s="9">
        <v>90101603</v>
      </c>
      <c r="F148" s="105" t="s">
        <v>333</v>
      </c>
      <c r="G148" s="17" t="s">
        <v>38</v>
      </c>
      <c r="H148" s="93">
        <f t="shared" si="45"/>
        <v>0.19</v>
      </c>
      <c r="I148" s="29">
        <f t="shared" si="59"/>
        <v>591249</v>
      </c>
      <c r="J148" s="71">
        <v>447425</v>
      </c>
      <c r="K148" s="72">
        <f t="shared" si="46"/>
        <v>85010.75</v>
      </c>
      <c r="L148" s="49">
        <f t="shared" si="47"/>
        <v>532435.75</v>
      </c>
      <c r="M148" s="73">
        <v>505586</v>
      </c>
      <c r="N148" s="74">
        <f t="shared" si="48"/>
        <v>96061.34</v>
      </c>
      <c r="O148" s="53">
        <f t="shared" si="49"/>
        <v>601647.34</v>
      </c>
      <c r="P148" s="75">
        <v>461256</v>
      </c>
      <c r="Q148" s="76">
        <f t="shared" si="50"/>
        <v>87638.64</v>
      </c>
      <c r="R148" s="57">
        <f t="shared" si="51"/>
        <v>548894.64</v>
      </c>
      <c r="S148" s="77">
        <v>489226</v>
      </c>
      <c r="T148" s="78">
        <f t="shared" si="52"/>
        <v>92952.94</v>
      </c>
      <c r="U148" s="67">
        <f t="shared" si="53"/>
        <v>582178.93999999994</v>
      </c>
      <c r="V148" s="79">
        <v>487929</v>
      </c>
      <c r="W148" s="80">
        <f t="shared" si="54"/>
        <v>92706.51</v>
      </c>
      <c r="X148" s="68">
        <f t="shared" si="55"/>
        <v>580635.51</v>
      </c>
      <c r="Y148" s="81">
        <v>542385</v>
      </c>
      <c r="Z148" s="82">
        <f t="shared" si="56"/>
        <v>103053.15</v>
      </c>
      <c r="AA148" s="69">
        <f t="shared" si="60"/>
        <v>645438.15</v>
      </c>
      <c r="AB148" s="83">
        <v>544131</v>
      </c>
      <c r="AC148" s="84">
        <f t="shared" si="57"/>
        <v>103384.89</v>
      </c>
      <c r="AD148" s="70">
        <f t="shared" si="61"/>
        <v>647515.89</v>
      </c>
      <c r="AE148" s="86">
        <f t="shared" si="62"/>
        <v>7</v>
      </c>
      <c r="AF148" s="85">
        <f t="shared" si="63"/>
        <v>591249</v>
      </c>
      <c r="AG148" s="4">
        <f t="shared" si="64"/>
        <v>40810.283553859321</v>
      </c>
      <c r="AH148" s="5">
        <f t="shared" si="65"/>
        <v>6.9023852139892539E-2</v>
      </c>
      <c r="AI148" s="87" t="str">
        <f t="shared" si="66"/>
        <v>SI</v>
      </c>
      <c r="AK148" s="95"/>
    </row>
    <row r="149" spans="1:37" ht="25.5" x14ac:dyDescent="0.45">
      <c r="A149" s="6">
        <f t="shared" si="58"/>
        <v>146</v>
      </c>
      <c r="B149" s="6" t="s">
        <v>277</v>
      </c>
      <c r="C149" s="6" t="s">
        <v>35</v>
      </c>
      <c r="D149" s="6" t="s">
        <v>334</v>
      </c>
      <c r="E149" s="9">
        <v>46182010</v>
      </c>
      <c r="F149" s="13" t="s">
        <v>335</v>
      </c>
      <c r="G149" s="17" t="s">
        <v>336</v>
      </c>
      <c r="H149" s="93">
        <f t="shared" si="45"/>
        <v>0.19</v>
      </c>
      <c r="I149" s="29">
        <f t="shared" si="59"/>
        <v>14999</v>
      </c>
      <c r="J149" s="71">
        <v>13219</v>
      </c>
      <c r="K149" s="72">
        <f t="shared" si="46"/>
        <v>2511.61</v>
      </c>
      <c r="L149" s="49">
        <f t="shared" si="47"/>
        <v>15730.61</v>
      </c>
      <c r="M149" s="73">
        <v>12900</v>
      </c>
      <c r="N149" s="74">
        <f t="shared" si="48"/>
        <v>2451</v>
      </c>
      <c r="O149" s="53">
        <f t="shared" si="49"/>
        <v>15351</v>
      </c>
      <c r="P149" s="75">
        <v>13037</v>
      </c>
      <c r="Q149" s="76">
        <f t="shared" si="50"/>
        <v>2477.0300000000002</v>
      </c>
      <c r="R149" s="57">
        <f t="shared" si="51"/>
        <v>15514.03</v>
      </c>
      <c r="S149" s="77">
        <v>13803</v>
      </c>
      <c r="T149" s="78">
        <f t="shared" si="52"/>
        <v>2622.57</v>
      </c>
      <c r="U149" s="67">
        <f t="shared" si="53"/>
        <v>16425.57</v>
      </c>
      <c r="V149" s="79">
        <v>11373</v>
      </c>
      <c r="W149" s="80">
        <f t="shared" si="54"/>
        <v>2160.87</v>
      </c>
      <c r="X149" s="68">
        <f t="shared" si="55"/>
        <v>13533.869999999999</v>
      </c>
      <c r="Y149" s="81">
        <v>13052</v>
      </c>
      <c r="Z149" s="82">
        <f t="shared" si="56"/>
        <v>2479.88</v>
      </c>
      <c r="AA149" s="69">
        <f t="shared" si="60"/>
        <v>15531.880000000001</v>
      </c>
      <c r="AB149" s="83">
        <v>10847</v>
      </c>
      <c r="AC149" s="84">
        <f t="shared" si="57"/>
        <v>2060.9299999999998</v>
      </c>
      <c r="AD149" s="70">
        <f t="shared" si="61"/>
        <v>12907.93</v>
      </c>
      <c r="AE149" s="86">
        <f t="shared" si="62"/>
        <v>7</v>
      </c>
      <c r="AF149" s="85">
        <f t="shared" si="63"/>
        <v>14999</v>
      </c>
      <c r="AG149" s="4">
        <f t="shared" si="64"/>
        <v>1180.9593741530657</v>
      </c>
      <c r="AH149" s="5">
        <f t="shared" si="65"/>
        <v>7.8735874001804498E-2</v>
      </c>
      <c r="AI149" s="87" t="str">
        <f t="shared" si="66"/>
        <v>SI</v>
      </c>
      <c r="AK149" s="95"/>
    </row>
    <row r="150" spans="1:37" ht="76.5" x14ac:dyDescent="0.45">
      <c r="A150" s="6">
        <f t="shared" si="58"/>
        <v>147</v>
      </c>
      <c r="B150" s="6" t="s">
        <v>337</v>
      </c>
      <c r="C150" s="6" t="s">
        <v>35</v>
      </c>
      <c r="D150" s="6" t="s">
        <v>338</v>
      </c>
      <c r="E150" s="9">
        <v>60131500</v>
      </c>
      <c r="F150" s="105" t="s">
        <v>339</v>
      </c>
      <c r="G150" s="17" t="s">
        <v>38</v>
      </c>
      <c r="H150" s="93">
        <f t="shared" si="45"/>
        <v>0.19</v>
      </c>
      <c r="I150" s="29">
        <f t="shared" si="59"/>
        <v>208624</v>
      </c>
      <c r="J150" s="71">
        <v>177882</v>
      </c>
      <c r="K150" s="72">
        <f t="shared" si="46"/>
        <v>33797.58</v>
      </c>
      <c r="L150" s="49">
        <f t="shared" si="47"/>
        <v>211679.58000000002</v>
      </c>
      <c r="M150" s="73">
        <v>176108</v>
      </c>
      <c r="N150" s="74">
        <f t="shared" si="48"/>
        <v>33460.519999999997</v>
      </c>
      <c r="O150" s="53">
        <f t="shared" si="49"/>
        <v>209568.52</v>
      </c>
      <c r="P150" s="75">
        <v>160273</v>
      </c>
      <c r="Q150" s="76">
        <f t="shared" si="50"/>
        <v>30451.87</v>
      </c>
      <c r="R150" s="57">
        <f t="shared" si="51"/>
        <v>190724.87</v>
      </c>
      <c r="S150" s="77">
        <v>187257</v>
      </c>
      <c r="T150" s="78">
        <f t="shared" si="52"/>
        <v>35578.83</v>
      </c>
      <c r="U150" s="67">
        <f t="shared" si="53"/>
        <v>222835.83000000002</v>
      </c>
      <c r="V150" s="79">
        <v>175190</v>
      </c>
      <c r="W150" s="80">
        <f t="shared" si="54"/>
        <v>33286.1</v>
      </c>
      <c r="X150" s="68">
        <f t="shared" si="55"/>
        <v>208476.1</v>
      </c>
      <c r="Y150" s="81">
        <v>158550</v>
      </c>
      <c r="Z150" s="82">
        <f t="shared" si="56"/>
        <v>30124.5</v>
      </c>
      <c r="AA150" s="69">
        <f t="shared" si="60"/>
        <v>188674.5</v>
      </c>
      <c r="AB150" s="83">
        <v>191942</v>
      </c>
      <c r="AC150" s="84">
        <f t="shared" si="57"/>
        <v>36468.980000000003</v>
      </c>
      <c r="AD150" s="70">
        <f t="shared" si="61"/>
        <v>228410.98</v>
      </c>
      <c r="AE150" s="86">
        <f t="shared" si="62"/>
        <v>7</v>
      </c>
      <c r="AF150" s="85">
        <f t="shared" si="63"/>
        <v>208624</v>
      </c>
      <c r="AG150" s="4">
        <f t="shared" si="64"/>
        <v>13743.115966308374</v>
      </c>
      <c r="AH150" s="5">
        <f t="shared" si="65"/>
        <v>6.5875047771629225E-2</v>
      </c>
      <c r="AI150" s="87" t="str">
        <f t="shared" si="66"/>
        <v>SI</v>
      </c>
      <c r="AK150" s="95"/>
    </row>
    <row r="151" spans="1:37" ht="74.45" customHeight="1" x14ac:dyDescent="0.45">
      <c r="A151" s="6">
        <f t="shared" si="58"/>
        <v>148</v>
      </c>
      <c r="B151" s="6" t="s">
        <v>337</v>
      </c>
      <c r="C151" s="6" t="s">
        <v>35</v>
      </c>
      <c r="D151" s="6" t="s">
        <v>340</v>
      </c>
      <c r="E151" s="9">
        <v>60131500</v>
      </c>
      <c r="F151" s="13" t="s">
        <v>341</v>
      </c>
      <c r="G151" s="17" t="s">
        <v>38</v>
      </c>
      <c r="H151" s="93">
        <f t="shared" si="45"/>
        <v>0.19</v>
      </c>
      <c r="I151" s="29">
        <f t="shared" si="59"/>
        <v>2973999</v>
      </c>
      <c r="J151" s="71">
        <v>2589447</v>
      </c>
      <c r="K151" s="72">
        <f t="shared" si="46"/>
        <v>491994.93</v>
      </c>
      <c r="L151" s="49">
        <f t="shared" si="47"/>
        <v>3081441.93</v>
      </c>
      <c r="M151" s="73">
        <v>2393807</v>
      </c>
      <c r="N151" s="74">
        <f t="shared" si="48"/>
        <v>454823.33</v>
      </c>
      <c r="O151" s="53">
        <f t="shared" si="49"/>
        <v>2848630.33</v>
      </c>
      <c r="P151" s="75">
        <v>2344126</v>
      </c>
      <c r="Q151" s="76">
        <f t="shared" si="50"/>
        <v>445383.94</v>
      </c>
      <c r="R151" s="57">
        <f t="shared" si="51"/>
        <v>2789509.94</v>
      </c>
      <c r="S151" s="77">
        <v>2656044</v>
      </c>
      <c r="T151" s="78">
        <f t="shared" si="52"/>
        <v>504648.36</v>
      </c>
      <c r="U151" s="67">
        <f t="shared" si="53"/>
        <v>3160692.36</v>
      </c>
      <c r="V151" s="79">
        <v>2305207</v>
      </c>
      <c r="W151" s="80">
        <f t="shared" si="54"/>
        <v>437989.33</v>
      </c>
      <c r="X151" s="68">
        <f t="shared" si="55"/>
        <v>2743196.33</v>
      </c>
      <c r="Y151" s="81">
        <v>2730859</v>
      </c>
      <c r="Z151" s="82">
        <f t="shared" si="56"/>
        <v>518863.21</v>
      </c>
      <c r="AA151" s="69">
        <f t="shared" si="60"/>
        <v>3249722.21</v>
      </c>
      <c r="AB151" s="83">
        <v>2474624</v>
      </c>
      <c r="AC151" s="84">
        <f t="shared" si="57"/>
        <v>470178.56</v>
      </c>
      <c r="AD151" s="70">
        <f t="shared" si="61"/>
        <v>2944802.56</v>
      </c>
      <c r="AE151" s="86">
        <f t="shared" si="62"/>
        <v>7</v>
      </c>
      <c r="AF151" s="85">
        <f t="shared" si="63"/>
        <v>2973999</v>
      </c>
      <c r="AG151" s="4">
        <f t="shared" si="64"/>
        <v>179800.48612353747</v>
      </c>
      <c r="AH151" s="5">
        <f t="shared" si="65"/>
        <v>6.045748035676457E-2</v>
      </c>
      <c r="AI151" s="87" t="str">
        <f t="shared" si="66"/>
        <v>SI</v>
      </c>
      <c r="AK151" s="95"/>
    </row>
    <row r="152" spans="1:37" ht="25.5" x14ac:dyDescent="0.45">
      <c r="A152" s="6">
        <f t="shared" si="58"/>
        <v>149</v>
      </c>
      <c r="B152" s="6" t="s">
        <v>337</v>
      </c>
      <c r="C152" s="6" t="s">
        <v>35</v>
      </c>
      <c r="D152" s="6" t="s">
        <v>342</v>
      </c>
      <c r="E152" s="9">
        <v>60131500</v>
      </c>
      <c r="F152" s="105" t="s">
        <v>343</v>
      </c>
      <c r="G152" s="17" t="s">
        <v>38</v>
      </c>
      <c r="H152" s="93">
        <f t="shared" si="45"/>
        <v>0.19</v>
      </c>
      <c r="I152" s="29">
        <f t="shared" si="59"/>
        <v>1415014</v>
      </c>
      <c r="J152" s="71">
        <v>1199626</v>
      </c>
      <c r="K152" s="72">
        <f t="shared" si="46"/>
        <v>227928.94</v>
      </c>
      <c r="L152" s="49">
        <f t="shared" si="47"/>
        <v>1427554.94</v>
      </c>
      <c r="M152" s="73">
        <v>1073090</v>
      </c>
      <c r="N152" s="74">
        <f t="shared" si="48"/>
        <v>203887.1</v>
      </c>
      <c r="O152" s="53">
        <f t="shared" si="49"/>
        <v>1276977.1000000001</v>
      </c>
      <c r="P152" s="75">
        <v>1181691</v>
      </c>
      <c r="Q152" s="76">
        <f t="shared" si="50"/>
        <v>224521.29</v>
      </c>
      <c r="R152" s="57">
        <f t="shared" si="51"/>
        <v>1406212.29</v>
      </c>
      <c r="S152" s="77">
        <v>1194015</v>
      </c>
      <c r="T152" s="78">
        <f t="shared" si="52"/>
        <v>226862.85</v>
      </c>
      <c r="U152" s="67">
        <f t="shared" si="53"/>
        <v>1420877.85</v>
      </c>
      <c r="V152" s="79">
        <v>1173998</v>
      </c>
      <c r="W152" s="80">
        <f t="shared" si="54"/>
        <v>223059.62</v>
      </c>
      <c r="X152" s="68">
        <f t="shared" si="55"/>
        <v>1397057.62</v>
      </c>
      <c r="Y152" s="81">
        <v>1072778</v>
      </c>
      <c r="Z152" s="82">
        <f t="shared" si="56"/>
        <v>203827.82</v>
      </c>
      <c r="AA152" s="69">
        <f t="shared" si="60"/>
        <v>1276605.82</v>
      </c>
      <c r="AB152" s="83">
        <v>1428416</v>
      </c>
      <c r="AC152" s="84">
        <f t="shared" si="57"/>
        <v>271399.03999999998</v>
      </c>
      <c r="AD152" s="70">
        <f t="shared" si="61"/>
        <v>1699815.04</v>
      </c>
      <c r="AE152" s="86">
        <f t="shared" si="62"/>
        <v>7</v>
      </c>
      <c r="AF152" s="85">
        <f t="shared" si="63"/>
        <v>1415014</v>
      </c>
      <c r="AG152" s="4">
        <f t="shared" si="64"/>
        <v>130883.92023421134</v>
      </c>
      <c r="AH152" s="5">
        <f t="shared" si="65"/>
        <v>9.2496554969923511E-2</v>
      </c>
      <c r="AI152" s="87" t="str">
        <f t="shared" si="66"/>
        <v>SI</v>
      </c>
      <c r="AK152" s="95"/>
    </row>
    <row r="153" spans="1:37" ht="102" x14ac:dyDescent="0.45">
      <c r="A153" s="6">
        <f t="shared" si="58"/>
        <v>150</v>
      </c>
      <c r="B153" s="6" t="s">
        <v>337</v>
      </c>
      <c r="C153" s="6" t="s">
        <v>35</v>
      </c>
      <c r="D153" s="6" t="s">
        <v>344</v>
      </c>
      <c r="E153" s="9">
        <v>60131500</v>
      </c>
      <c r="F153" s="13" t="s">
        <v>345</v>
      </c>
      <c r="G153" s="17" t="s">
        <v>38</v>
      </c>
      <c r="H153" s="93">
        <f t="shared" si="45"/>
        <v>0.19</v>
      </c>
      <c r="I153" s="29">
        <f t="shared" si="59"/>
        <v>859399</v>
      </c>
      <c r="J153" s="71">
        <v>784308</v>
      </c>
      <c r="K153" s="72">
        <f t="shared" si="46"/>
        <v>149018.51999999999</v>
      </c>
      <c r="L153" s="49">
        <f t="shared" si="47"/>
        <v>933326.52</v>
      </c>
      <c r="M153" s="73">
        <v>742510</v>
      </c>
      <c r="N153" s="74">
        <f t="shared" si="48"/>
        <v>141076.9</v>
      </c>
      <c r="O153" s="53">
        <f t="shared" si="49"/>
        <v>883586.9</v>
      </c>
      <c r="P153" s="75">
        <v>785948</v>
      </c>
      <c r="Q153" s="76">
        <f t="shared" si="50"/>
        <v>149330.12</v>
      </c>
      <c r="R153" s="57">
        <f t="shared" si="51"/>
        <v>935278.12</v>
      </c>
      <c r="S153" s="77">
        <v>713464</v>
      </c>
      <c r="T153" s="78">
        <f t="shared" si="52"/>
        <v>135558.16</v>
      </c>
      <c r="U153" s="67">
        <f t="shared" si="53"/>
        <v>849022.16</v>
      </c>
      <c r="V153" s="79">
        <v>732215</v>
      </c>
      <c r="W153" s="80">
        <f t="shared" si="54"/>
        <v>139120.85</v>
      </c>
      <c r="X153" s="68">
        <f t="shared" si="55"/>
        <v>871335.85</v>
      </c>
      <c r="Y153" s="81">
        <v>725560</v>
      </c>
      <c r="Z153" s="82">
        <f t="shared" si="56"/>
        <v>137856.4</v>
      </c>
      <c r="AA153" s="69">
        <f t="shared" si="60"/>
        <v>863416.4</v>
      </c>
      <c r="AB153" s="83">
        <v>571284</v>
      </c>
      <c r="AC153" s="84">
        <f t="shared" si="57"/>
        <v>108543.96</v>
      </c>
      <c r="AD153" s="70">
        <f t="shared" si="61"/>
        <v>679827.96</v>
      </c>
      <c r="AE153" s="86">
        <f t="shared" si="62"/>
        <v>7</v>
      </c>
      <c r="AF153" s="85">
        <f t="shared" si="63"/>
        <v>859399</v>
      </c>
      <c r="AG153" s="4">
        <f t="shared" si="64"/>
        <v>79570.309140825892</v>
      </c>
      <c r="AH153" s="5">
        <f t="shared" si="65"/>
        <v>9.2588319442803504E-2</v>
      </c>
      <c r="AI153" s="87" t="str">
        <f t="shared" si="66"/>
        <v>SI</v>
      </c>
      <c r="AK153" s="95"/>
    </row>
    <row r="154" spans="1:37" ht="25.5" x14ac:dyDescent="0.45">
      <c r="A154" s="6">
        <f t="shared" si="58"/>
        <v>151</v>
      </c>
      <c r="B154" s="6" t="s">
        <v>337</v>
      </c>
      <c r="C154" s="6" t="s">
        <v>35</v>
      </c>
      <c r="D154" s="6" t="s">
        <v>346</v>
      </c>
      <c r="E154" s="9">
        <v>60131500</v>
      </c>
      <c r="F154" s="105" t="s">
        <v>347</v>
      </c>
      <c r="G154" s="17" t="s">
        <v>38</v>
      </c>
      <c r="H154" s="93">
        <f t="shared" si="45"/>
        <v>0.19</v>
      </c>
      <c r="I154" s="29">
        <f t="shared" si="59"/>
        <v>1898999</v>
      </c>
      <c r="J154" s="71">
        <v>1438951</v>
      </c>
      <c r="K154" s="72">
        <f t="shared" si="46"/>
        <v>273400.69</v>
      </c>
      <c r="L154" s="49">
        <f t="shared" si="47"/>
        <v>1712351.69</v>
      </c>
      <c r="M154" s="73">
        <v>1691199</v>
      </c>
      <c r="N154" s="74">
        <f t="shared" si="48"/>
        <v>321327.81</v>
      </c>
      <c r="O154" s="53">
        <f t="shared" si="49"/>
        <v>2012526.81</v>
      </c>
      <c r="P154" s="75">
        <v>1742331</v>
      </c>
      <c r="Q154" s="76">
        <f t="shared" si="50"/>
        <v>331042.89</v>
      </c>
      <c r="R154" s="57">
        <f t="shared" si="51"/>
        <v>2073373.8900000001</v>
      </c>
      <c r="S154" s="77">
        <v>1722590</v>
      </c>
      <c r="T154" s="78">
        <f t="shared" si="52"/>
        <v>327292.09999999998</v>
      </c>
      <c r="U154" s="67">
        <f t="shared" si="53"/>
        <v>2049882.1</v>
      </c>
      <c r="V154" s="79">
        <v>1727846</v>
      </c>
      <c r="W154" s="80">
        <f t="shared" si="54"/>
        <v>328290.74</v>
      </c>
      <c r="X154" s="68">
        <f t="shared" si="55"/>
        <v>2056136.74</v>
      </c>
      <c r="Y154" s="81">
        <v>1747511</v>
      </c>
      <c r="Z154" s="82">
        <f t="shared" si="56"/>
        <v>332027.09000000003</v>
      </c>
      <c r="AA154" s="69">
        <f t="shared" si="60"/>
        <v>2079538.09</v>
      </c>
      <c r="AB154" s="83">
        <v>1100157</v>
      </c>
      <c r="AC154" s="84">
        <f t="shared" si="57"/>
        <v>209029.83000000002</v>
      </c>
      <c r="AD154" s="70">
        <f t="shared" si="61"/>
        <v>1309186.83</v>
      </c>
      <c r="AE154" s="86">
        <f t="shared" si="62"/>
        <v>7</v>
      </c>
      <c r="AF154" s="85">
        <f t="shared" si="63"/>
        <v>1898999</v>
      </c>
      <c r="AG154" s="4">
        <f t="shared" si="64"/>
        <v>268876.79662168608</v>
      </c>
      <c r="AH154" s="5">
        <f t="shared" si="65"/>
        <v>0.14158869837303026</v>
      </c>
      <c r="AI154" s="87" t="str">
        <f t="shared" si="66"/>
        <v>SI</v>
      </c>
      <c r="AK154" s="95"/>
    </row>
    <row r="155" spans="1:37" ht="14.25" x14ac:dyDescent="0.45">
      <c r="A155" s="6">
        <f t="shared" si="58"/>
        <v>152</v>
      </c>
      <c r="B155" s="6" t="s">
        <v>337</v>
      </c>
      <c r="C155" s="6" t="s">
        <v>35</v>
      </c>
      <c r="D155" s="6" t="s">
        <v>348</v>
      </c>
      <c r="E155" s="9">
        <v>60131500</v>
      </c>
      <c r="F155" s="13" t="s">
        <v>349</v>
      </c>
      <c r="G155" s="17" t="s">
        <v>38</v>
      </c>
      <c r="H155" s="93">
        <f t="shared" si="45"/>
        <v>0.19</v>
      </c>
      <c r="I155" s="29">
        <f t="shared" si="59"/>
        <v>239899</v>
      </c>
      <c r="J155" s="71">
        <v>193242</v>
      </c>
      <c r="K155" s="72">
        <f t="shared" si="46"/>
        <v>36715.980000000003</v>
      </c>
      <c r="L155" s="49">
        <f t="shared" si="47"/>
        <v>229957.98</v>
      </c>
      <c r="M155" s="73">
        <v>215800</v>
      </c>
      <c r="N155" s="74">
        <f t="shared" si="48"/>
        <v>41002</v>
      </c>
      <c r="O155" s="53">
        <f t="shared" si="49"/>
        <v>256802</v>
      </c>
      <c r="P155" s="75">
        <v>214628</v>
      </c>
      <c r="Q155" s="76">
        <f t="shared" si="50"/>
        <v>40779.32</v>
      </c>
      <c r="R155" s="57">
        <f t="shared" si="51"/>
        <v>255407.32</v>
      </c>
      <c r="S155" s="77">
        <v>207592</v>
      </c>
      <c r="T155" s="78">
        <f t="shared" si="52"/>
        <v>39442.480000000003</v>
      </c>
      <c r="U155" s="67">
        <f t="shared" si="53"/>
        <v>247034.48</v>
      </c>
      <c r="V155" s="79">
        <v>184984</v>
      </c>
      <c r="W155" s="80">
        <f t="shared" si="54"/>
        <v>35146.959999999999</v>
      </c>
      <c r="X155" s="68">
        <f t="shared" si="55"/>
        <v>220130.96</v>
      </c>
      <c r="Y155" s="81">
        <v>186352</v>
      </c>
      <c r="Z155" s="82">
        <f t="shared" si="56"/>
        <v>35406.879999999997</v>
      </c>
      <c r="AA155" s="69">
        <f t="shared" si="60"/>
        <v>221758.88</v>
      </c>
      <c r="AB155" s="83">
        <v>208574</v>
      </c>
      <c r="AC155" s="84">
        <f t="shared" si="57"/>
        <v>39629.06</v>
      </c>
      <c r="AD155" s="70">
        <f t="shared" si="61"/>
        <v>248203.06</v>
      </c>
      <c r="AE155" s="86">
        <f t="shared" si="62"/>
        <v>7</v>
      </c>
      <c r="AF155" s="85">
        <f t="shared" si="63"/>
        <v>239899</v>
      </c>
      <c r="AG155" s="4">
        <f t="shared" si="64"/>
        <v>14465.501437309389</v>
      </c>
      <c r="AH155" s="5">
        <f t="shared" si="65"/>
        <v>6.0298298189277108E-2</v>
      </c>
      <c r="AI155" s="87" t="str">
        <f t="shared" si="66"/>
        <v>SI</v>
      </c>
      <c r="AK155" s="95"/>
    </row>
    <row r="156" spans="1:37" ht="39" x14ac:dyDescent="0.45">
      <c r="A156" s="6">
        <f t="shared" si="58"/>
        <v>153</v>
      </c>
      <c r="B156" s="6" t="s">
        <v>337</v>
      </c>
      <c r="C156" s="6" t="s">
        <v>35</v>
      </c>
      <c r="D156" s="6" t="s">
        <v>350</v>
      </c>
      <c r="E156" s="9">
        <v>60131201</v>
      </c>
      <c r="F156" s="103" t="s">
        <v>351</v>
      </c>
      <c r="G156" s="17" t="s">
        <v>38</v>
      </c>
      <c r="H156" s="93">
        <f t="shared" si="45"/>
        <v>0.19</v>
      </c>
      <c r="I156" s="29">
        <f t="shared" si="59"/>
        <v>746699</v>
      </c>
      <c r="J156" s="71">
        <v>578493</v>
      </c>
      <c r="K156" s="72">
        <f t="shared" si="46"/>
        <v>109913.67</v>
      </c>
      <c r="L156" s="49">
        <f t="shared" si="47"/>
        <v>688406.67</v>
      </c>
      <c r="M156" s="73">
        <v>593897</v>
      </c>
      <c r="N156" s="74">
        <f t="shared" si="48"/>
        <v>112840.43000000001</v>
      </c>
      <c r="O156" s="53">
        <f t="shared" si="49"/>
        <v>706737.43</v>
      </c>
      <c r="P156" s="75">
        <v>653405</v>
      </c>
      <c r="Q156" s="76">
        <f t="shared" si="50"/>
        <v>124146.95</v>
      </c>
      <c r="R156" s="57">
        <f t="shared" si="51"/>
        <v>777551.95</v>
      </c>
      <c r="S156" s="77">
        <v>596849</v>
      </c>
      <c r="T156" s="78">
        <f t="shared" si="52"/>
        <v>113401.31</v>
      </c>
      <c r="U156" s="67">
        <f t="shared" si="53"/>
        <v>710250.31</v>
      </c>
      <c r="V156" s="79">
        <v>570350</v>
      </c>
      <c r="W156" s="80">
        <f t="shared" si="54"/>
        <v>108366.5</v>
      </c>
      <c r="X156" s="68">
        <f t="shared" si="55"/>
        <v>678716.5</v>
      </c>
      <c r="Y156" s="81">
        <v>630747</v>
      </c>
      <c r="Z156" s="82">
        <f t="shared" si="56"/>
        <v>119841.93000000001</v>
      </c>
      <c r="AA156" s="69">
        <f t="shared" si="60"/>
        <v>750588.93</v>
      </c>
      <c r="AB156" s="83">
        <v>768608</v>
      </c>
      <c r="AC156" s="84">
        <f t="shared" si="57"/>
        <v>146035.51999999999</v>
      </c>
      <c r="AD156" s="70">
        <f t="shared" si="61"/>
        <v>914643.52</v>
      </c>
      <c r="AE156" s="86">
        <f t="shared" si="62"/>
        <v>7</v>
      </c>
      <c r="AF156" s="85">
        <f t="shared" si="63"/>
        <v>746699</v>
      </c>
      <c r="AG156" s="4">
        <f t="shared" si="64"/>
        <v>75703.791185528389</v>
      </c>
      <c r="AH156" s="5">
        <f t="shared" si="65"/>
        <v>0.10138461573609767</v>
      </c>
      <c r="AI156" s="87" t="str">
        <f t="shared" si="66"/>
        <v>SI</v>
      </c>
      <c r="AK156" s="95"/>
    </row>
    <row r="157" spans="1:37" ht="25.5" x14ac:dyDescent="0.45">
      <c r="A157" s="6">
        <f t="shared" si="58"/>
        <v>154</v>
      </c>
      <c r="B157" s="6" t="s">
        <v>337</v>
      </c>
      <c r="C157" s="6" t="s">
        <v>35</v>
      </c>
      <c r="D157" s="6" t="s">
        <v>352</v>
      </c>
      <c r="E157" s="9">
        <v>60131500</v>
      </c>
      <c r="F157" s="13" t="s">
        <v>353</v>
      </c>
      <c r="G157" s="17" t="s">
        <v>38</v>
      </c>
      <c r="H157" s="93">
        <f t="shared" si="45"/>
        <v>0.19</v>
      </c>
      <c r="I157" s="29">
        <f t="shared" si="59"/>
        <v>93999</v>
      </c>
      <c r="J157" s="71">
        <v>83147</v>
      </c>
      <c r="K157" s="72">
        <f t="shared" si="46"/>
        <v>15797.93</v>
      </c>
      <c r="L157" s="49">
        <f t="shared" si="47"/>
        <v>98944.93</v>
      </c>
      <c r="M157" s="73">
        <v>85214</v>
      </c>
      <c r="N157" s="74">
        <f t="shared" si="48"/>
        <v>16190.66</v>
      </c>
      <c r="O157" s="53">
        <f t="shared" si="49"/>
        <v>101404.66</v>
      </c>
      <c r="P157" s="75">
        <v>73934</v>
      </c>
      <c r="Q157" s="76">
        <f t="shared" si="50"/>
        <v>14047.460000000001</v>
      </c>
      <c r="R157" s="57">
        <f t="shared" si="51"/>
        <v>87981.46</v>
      </c>
      <c r="S157" s="77">
        <v>86640</v>
      </c>
      <c r="T157" s="78">
        <f t="shared" si="52"/>
        <v>16461.599999999999</v>
      </c>
      <c r="U157" s="67">
        <f t="shared" si="53"/>
        <v>103101.6</v>
      </c>
      <c r="V157" s="79">
        <v>72869</v>
      </c>
      <c r="W157" s="80">
        <f t="shared" si="54"/>
        <v>13845.11</v>
      </c>
      <c r="X157" s="68">
        <f t="shared" si="55"/>
        <v>86714.11</v>
      </c>
      <c r="Y157" s="81">
        <v>75808</v>
      </c>
      <c r="Z157" s="82">
        <f t="shared" si="56"/>
        <v>14403.52</v>
      </c>
      <c r="AA157" s="69">
        <f t="shared" si="60"/>
        <v>90211.520000000004</v>
      </c>
      <c r="AB157" s="83">
        <v>75326</v>
      </c>
      <c r="AC157" s="84">
        <f t="shared" si="57"/>
        <v>14311.94</v>
      </c>
      <c r="AD157" s="70">
        <f t="shared" si="61"/>
        <v>89637.94</v>
      </c>
      <c r="AE157" s="86">
        <f t="shared" si="62"/>
        <v>7</v>
      </c>
      <c r="AF157" s="85">
        <f t="shared" si="63"/>
        <v>93999</v>
      </c>
      <c r="AG157" s="4">
        <f t="shared" si="64"/>
        <v>6378.6206291799472</v>
      </c>
      <c r="AH157" s="5">
        <f t="shared" si="65"/>
        <v>6.7858388165618219E-2</v>
      </c>
      <c r="AI157" s="87" t="str">
        <f t="shared" si="66"/>
        <v>SI</v>
      </c>
      <c r="AK157" s="95"/>
    </row>
    <row r="158" spans="1:37" ht="38.25" x14ac:dyDescent="0.45">
      <c r="A158" s="6">
        <f t="shared" si="58"/>
        <v>155</v>
      </c>
      <c r="B158" s="6" t="s">
        <v>337</v>
      </c>
      <c r="C158" s="6" t="s">
        <v>35</v>
      </c>
      <c r="D158" s="6" t="s">
        <v>354</v>
      </c>
      <c r="E158" s="9">
        <v>60131500</v>
      </c>
      <c r="F158" s="105" t="s">
        <v>355</v>
      </c>
      <c r="G158" s="17" t="s">
        <v>38</v>
      </c>
      <c r="H158" s="93">
        <f t="shared" si="45"/>
        <v>0.19</v>
      </c>
      <c r="I158" s="29">
        <f t="shared" si="59"/>
        <v>524999</v>
      </c>
      <c r="J158" s="71">
        <v>410693</v>
      </c>
      <c r="K158" s="72">
        <f t="shared" si="46"/>
        <v>78031.67</v>
      </c>
      <c r="L158" s="49">
        <f t="shared" si="47"/>
        <v>488724.67</v>
      </c>
      <c r="M158" s="73">
        <v>448604</v>
      </c>
      <c r="N158" s="74">
        <f t="shared" si="48"/>
        <v>85234.76</v>
      </c>
      <c r="O158" s="53">
        <f t="shared" si="49"/>
        <v>533838.76</v>
      </c>
      <c r="P158" s="75">
        <v>456338</v>
      </c>
      <c r="Q158" s="76">
        <f t="shared" si="50"/>
        <v>86704.22</v>
      </c>
      <c r="R158" s="57">
        <f t="shared" si="51"/>
        <v>543042.22</v>
      </c>
      <c r="S158" s="77">
        <v>469161</v>
      </c>
      <c r="T158" s="78">
        <f t="shared" si="52"/>
        <v>89140.59</v>
      </c>
      <c r="U158" s="67">
        <f t="shared" si="53"/>
        <v>558301.59</v>
      </c>
      <c r="V158" s="79">
        <v>433359</v>
      </c>
      <c r="W158" s="80">
        <f t="shared" si="54"/>
        <v>82338.210000000006</v>
      </c>
      <c r="X158" s="68">
        <f t="shared" si="55"/>
        <v>515697.21</v>
      </c>
      <c r="Y158" s="81">
        <v>405591</v>
      </c>
      <c r="Z158" s="82">
        <f t="shared" si="56"/>
        <v>77062.290000000008</v>
      </c>
      <c r="AA158" s="69">
        <f t="shared" si="60"/>
        <v>482653.29000000004</v>
      </c>
      <c r="AB158" s="83">
        <v>464486</v>
      </c>
      <c r="AC158" s="84">
        <f t="shared" si="57"/>
        <v>88252.34</v>
      </c>
      <c r="AD158" s="70">
        <f t="shared" si="61"/>
        <v>552738.34</v>
      </c>
      <c r="AE158" s="86">
        <f t="shared" si="62"/>
        <v>7</v>
      </c>
      <c r="AF158" s="85">
        <f t="shared" si="63"/>
        <v>524999</v>
      </c>
      <c r="AG158" s="4">
        <f t="shared" si="64"/>
        <v>27973.819641564842</v>
      </c>
      <c r="AH158" s="5">
        <f t="shared" si="65"/>
        <v>5.3283567476442507E-2</v>
      </c>
      <c r="AI158" s="87" t="str">
        <f t="shared" si="66"/>
        <v>SI</v>
      </c>
      <c r="AK158" s="95"/>
    </row>
    <row r="159" spans="1:37" ht="14.25" x14ac:dyDescent="0.45">
      <c r="A159" s="6">
        <f t="shared" si="58"/>
        <v>156</v>
      </c>
      <c r="B159" s="6" t="s">
        <v>337</v>
      </c>
      <c r="C159" s="6" t="s">
        <v>35</v>
      </c>
      <c r="D159" s="6" t="s">
        <v>356</v>
      </c>
      <c r="E159" s="9">
        <v>60131500</v>
      </c>
      <c r="F159" s="13" t="s">
        <v>357</v>
      </c>
      <c r="G159" s="17" t="s">
        <v>38</v>
      </c>
      <c r="H159" s="93">
        <f t="shared" si="45"/>
        <v>0.19</v>
      </c>
      <c r="I159" s="29">
        <f t="shared" si="59"/>
        <v>199999</v>
      </c>
      <c r="J159" s="71">
        <v>173839</v>
      </c>
      <c r="K159" s="72">
        <f t="shared" si="46"/>
        <v>33029.410000000003</v>
      </c>
      <c r="L159" s="49">
        <f t="shared" si="47"/>
        <v>206868.41</v>
      </c>
      <c r="M159" s="73">
        <v>179719</v>
      </c>
      <c r="N159" s="74">
        <f t="shared" si="48"/>
        <v>34146.61</v>
      </c>
      <c r="O159" s="53">
        <f t="shared" si="49"/>
        <v>213865.61</v>
      </c>
      <c r="P159" s="75">
        <v>152510</v>
      </c>
      <c r="Q159" s="76">
        <f t="shared" si="50"/>
        <v>28976.9</v>
      </c>
      <c r="R159" s="57">
        <f t="shared" si="51"/>
        <v>181486.9</v>
      </c>
      <c r="S159" s="77">
        <v>179684</v>
      </c>
      <c r="T159" s="78">
        <f t="shared" si="52"/>
        <v>34139.96</v>
      </c>
      <c r="U159" s="67">
        <f t="shared" si="53"/>
        <v>213823.96</v>
      </c>
      <c r="V159" s="79">
        <v>183303</v>
      </c>
      <c r="W159" s="80">
        <f t="shared" si="54"/>
        <v>34827.57</v>
      </c>
      <c r="X159" s="68">
        <f t="shared" si="55"/>
        <v>218130.57</v>
      </c>
      <c r="Y159" s="81">
        <v>176889</v>
      </c>
      <c r="Z159" s="82">
        <f t="shared" si="56"/>
        <v>33608.910000000003</v>
      </c>
      <c r="AA159" s="69">
        <f t="shared" si="60"/>
        <v>210497.91</v>
      </c>
      <c r="AB159" s="83">
        <v>130522</v>
      </c>
      <c r="AC159" s="84">
        <f t="shared" si="57"/>
        <v>24799.18</v>
      </c>
      <c r="AD159" s="70">
        <f t="shared" si="61"/>
        <v>155321.18</v>
      </c>
      <c r="AE159" s="86">
        <f t="shared" si="62"/>
        <v>7</v>
      </c>
      <c r="AF159" s="85">
        <f t="shared" si="63"/>
        <v>199999</v>
      </c>
      <c r="AG159" s="4">
        <f t="shared" si="64"/>
        <v>21408.901931934932</v>
      </c>
      <c r="AH159" s="5">
        <f t="shared" si="65"/>
        <v>0.10704504488489908</v>
      </c>
      <c r="AI159" s="87" t="str">
        <f t="shared" si="66"/>
        <v>SI</v>
      </c>
      <c r="AK159" s="95"/>
    </row>
    <row r="160" spans="1:37" ht="25.5" x14ac:dyDescent="0.45">
      <c r="A160" s="6">
        <f t="shared" si="58"/>
        <v>157</v>
      </c>
      <c r="B160" s="6" t="s">
        <v>337</v>
      </c>
      <c r="C160" s="6" t="s">
        <v>35</v>
      </c>
      <c r="D160" s="6" t="s">
        <v>358</v>
      </c>
      <c r="E160" s="9">
        <v>60131500</v>
      </c>
      <c r="F160" s="105" t="s">
        <v>359</v>
      </c>
      <c r="G160" s="17" t="s">
        <v>38</v>
      </c>
      <c r="H160" s="93">
        <f t="shared" si="45"/>
        <v>0.19</v>
      </c>
      <c r="I160" s="29">
        <f t="shared" si="59"/>
        <v>499999</v>
      </c>
      <c r="J160" s="71">
        <v>405031</v>
      </c>
      <c r="K160" s="72">
        <f t="shared" si="46"/>
        <v>76955.89</v>
      </c>
      <c r="L160" s="49">
        <f t="shared" si="47"/>
        <v>481986.89</v>
      </c>
      <c r="M160" s="73">
        <v>439468</v>
      </c>
      <c r="N160" s="74">
        <f t="shared" si="48"/>
        <v>83498.92</v>
      </c>
      <c r="O160" s="53">
        <f t="shared" si="49"/>
        <v>522966.92</v>
      </c>
      <c r="P160" s="75">
        <v>427765</v>
      </c>
      <c r="Q160" s="76">
        <f t="shared" si="50"/>
        <v>81275.350000000006</v>
      </c>
      <c r="R160" s="57">
        <f t="shared" si="51"/>
        <v>509040.35</v>
      </c>
      <c r="S160" s="77">
        <v>432738</v>
      </c>
      <c r="T160" s="78">
        <f t="shared" si="52"/>
        <v>82220.22</v>
      </c>
      <c r="U160" s="67">
        <f t="shared" si="53"/>
        <v>514958.22</v>
      </c>
      <c r="V160" s="79">
        <v>411655</v>
      </c>
      <c r="W160" s="80">
        <f t="shared" si="54"/>
        <v>78214.45</v>
      </c>
      <c r="X160" s="68">
        <f t="shared" si="55"/>
        <v>489869.45</v>
      </c>
      <c r="Y160" s="81">
        <v>455310</v>
      </c>
      <c r="Z160" s="82">
        <f t="shared" si="56"/>
        <v>86508.9</v>
      </c>
      <c r="AA160" s="69">
        <f t="shared" si="60"/>
        <v>541818.9</v>
      </c>
      <c r="AB160" s="83">
        <v>369205</v>
      </c>
      <c r="AC160" s="84">
        <f t="shared" si="57"/>
        <v>70148.95</v>
      </c>
      <c r="AD160" s="70">
        <f t="shared" si="61"/>
        <v>439353.95</v>
      </c>
      <c r="AE160" s="86">
        <f t="shared" si="62"/>
        <v>7</v>
      </c>
      <c r="AF160" s="85">
        <f t="shared" si="63"/>
        <v>499999</v>
      </c>
      <c r="AG160" s="4">
        <f t="shared" si="64"/>
        <v>30907.27985655806</v>
      </c>
      <c r="AH160" s="5">
        <f t="shared" si="65"/>
        <v>6.1814683342482801E-2</v>
      </c>
      <c r="AI160" s="87" t="str">
        <f t="shared" si="66"/>
        <v>SI</v>
      </c>
      <c r="AK160" s="95"/>
    </row>
    <row r="161" spans="1:37" ht="26.25" x14ac:dyDescent="0.45">
      <c r="A161" s="6">
        <f t="shared" si="58"/>
        <v>158</v>
      </c>
      <c r="B161" s="6" t="s">
        <v>337</v>
      </c>
      <c r="C161" s="6" t="s">
        <v>35</v>
      </c>
      <c r="D161" s="6" t="s">
        <v>360</v>
      </c>
      <c r="E161" s="9">
        <v>60131201</v>
      </c>
      <c r="F161" s="12" t="s">
        <v>361</v>
      </c>
      <c r="G161" s="17" t="s">
        <v>38</v>
      </c>
      <c r="H161" s="93">
        <f t="shared" si="45"/>
        <v>0.19</v>
      </c>
      <c r="I161" s="29">
        <f t="shared" si="59"/>
        <v>373449</v>
      </c>
      <c r="J161" s="71">
        <v>284613</v>
      </c>
      <c r="K161" s="72">
        <f t="shared" si="46"/>
        <v>54076.47</v>
      </c>
      <c r="L161" s="49">
        <f t="shared" si="47"/>
        <v>338689.47</v>
      </c>
      <c r="M161" s="73">
        <v>322575</v>
      </c>
      <c r="N161" s="74">
        <f t="shared" si="48"/>
        <v>61289.25</v>
      </c>
      <c r="O161" s="53">
        <f t="shared" si="49"/>
        <v>383864.25</v>
      </c>
      <c r="P161" s="75">
        <v>328260</v>
      </c>
      <c r="Q161" s="76">
        <f t="shared" si="50"/>
        <v>62369.4</v>
      </c>
      <c r="R161" s="57">
        <f t="shared" si="51"/>
        <v>390629.4</v>
      </c>
      <c r="S161" s="77">
        <v>316640</v>
      </c>
      <c r="T161" s="78">
        <f t="shared" si="52"/>
        <v>60161.599999999999</v>
      </c>
      <c r="U161" s="67">
        <f t="shared" si="53"/>
        <v>376801.6</v>
      </c>
      <c r="V161" s="79">
        <v>282950</v>
      </c>
      <c r="W161" s="80">
        <f t="shared" si="54"/>
        <v>53760.5</v>
      </c>
      <c r="X161" s="68">
        <f t="shared" si="55"/>
        <v>336710.5</v>
      </c>
      <c r="Y161" s="81">
        <v>340395</v>
      </c>
      <c r="Z161" s="82">
        <f t="shared" si="56"/>
        <v>64675.05</v>
      </c>
      <c r="AA161" s="69">
        <f t="shared" si="60"/>
        <v>405070.05</v>
      </c>
      <c r="AB161" s="83">
        <v>321328</v>
      </c>
      <c r="AC161" s="84">
        <f t="shared" si="57"/>
        <v>61052.32</v>
      </c>
      <c r="AD161" s="70">
        <f t="shared" si="61"/>
        <v>382380.32</v>
      </c>
      <c r="AE161" s="86">
        <f t="shared" si="62"/>
        <v>7</v>
      </c>
      <c r="AF161" s="85">
        <f t="shared" si="63"/>
        <v>373449</v>
      </c>
      <c r="AG161" s="4">
        <f t="shared" si="64"/>
        <v>24060.890289430281</v>
      </c>
      <c r="AH161" s="5">
        <f t="shared" si="65"/>
        <v>6.4428851836342532E-2</v>
      </c>
      <c r="AI161" s="87" t="str">
        <f t="shared" si="66"/>
        <v>SI</v>
      </c>
      <c r="AK161" s="95"/>
    </row>
    <row r="162" spans="1:37" ht="14.25" x14ac:dyDescent="0.45">
      <c r="A162" s="6">
        <f t="shared" si="58"/>
        <v>159</v>
      </c>
      <c r="B162" s="6" t="s">
        <v>337</v>
      </c>
      <c r="C162" s="6" t="s">
        <v>35</v>
      </c>
      <c r="D162" s="6" t="s">
        <v>362</v>
      </c>
      <c r="E162" s="9">
        <v>60131201</v>
      </c>
      <c r="F162" s="103" t="s">
        <v>363</v>
      </c>
      <c r="G162" s="17" t="s">
        <v>38</v>
      </c>
      <c r="H162" s="93">
        <f t="shared" si="45"/>
        <v>0.19</v>
      </c>
      <c r="I162" s="29">
        <f t="shared" si="59"/>
        <v>373450</v>
      </c>
      <c r="J162" s="71">
        <v>285026</v>
      </c>
      <c r="K162" s="72">
        <f t="shared" si="46"/>
        <v>54154.94</v>
      </c>
      <c r="L162" s="49">
        <f t="shared" si="47"/>
        <v>339180.94</v>
      </c>
      <c r="M162" s="73">
        <v>319673</v>
      </c>
      <c r="N162" s="74">
        <f t="shared" si="48"/>
        <v>60737.87</v>
      </c>
      <c r="O162" s="53">
        <f t="shared" si="49"/>
        <v>380410.87</v>
      </c>
      <c r="P162" s="75">
        <v>323943</v>
      </c>
      <c r="Q162" s="76">
        <f t="shared" si="50"/>
        <v>61549.17</v>
      </c>
      <c r="R162" s="57">
        <f t="shared" si="51"/>
        <v>385492.17</v>
      </c>
      <c r="S162" s="77">
        <v>340125</v>
      </c>
      <c r="T162" s="78">
        <f t="shared" si="52"/>
        <v>64623.75</v>
      </c>
      <c r="U162" s="67">
        <f t="shared" si="53"/>
        <v>404748.75</v>
      </c>
      <c r="V162" s="79">
        <v>291877</v>
      </c>
      <c r="W162" s="80">
        <f t="shared" si="54"/>
        <v>55456.63</v>
      </c>
      <c r="X162" s="68">
        <f t="shared" si="55"/>
        <v>347333.63</v>
      </c>
      <c r="Y162" s="81">
        <v>315328</v>
      </c>
      <c r="Z162" s="82">
        <f t="shared" si="56"/>
        <v>59912.32</v>
      </c>
      <c r="AA162" s="69">
        <f t="shared" si="60"/>
        <v>375240.32</v>
      </c>
      <c r="AB162" s="83">
        <v>320790</v>
      </c>
      <c r="AC162" s="84">
        <f t="shared" si="57"/>
        <v>60950.1</v>
      </c>
      <c r="AD162" s="70">
        <f t="shared" si="61"/>
        <v>381740.1</v>
      </c>
      <c r="AE162" s="86">
        <f t="shared" si="62"/>
        <v>7</v>
      </c>
      <c r="AF162" s="85">
        <f t="shared" si="63"/>
        <v>373450</v>
      </c>
      <c r="AG162" s="4">
        <f t="shared" si="64"/>
        <v>21049.070486840974</v>
      </c>
      <c r="AH162" s="5">
        <f t="shared" si="65"/>
        <v>5.6363825108691853E-2</v>
      </c>
      <c r="AI162" s="87" t="str">
        <f t="shared" si="66"/>
        <v>SI</v>
      </c>
      <c r="AK162" s="95"/>
    </row>
    <row r="163" spans="1:37" ht="26.25" x14ac:dyDescent="0.45">
      <c r="A163" s="6">
        <f t="shared" si="58"/>
        <v>160</v>
      </c>
      <c r="B163" s="6" t="s">
        <v>337</v>
      </c>
      <c r="C163" s="6" t="s">
        <v>35</v>
      </c>
      <c r="D163" s="6" t="s">
        <v>364</v>
      </c>
      <c r="E163" s="9">
        <v>60131406</v>
      </c>
      <c r="F163" s="12" t="s">
        <v>365</v>
      </c>
      <c r="G163" s="17" t="s">
        <v>38</v>
      </c>
      <c r="H163" s="93">
        <f t="shared" si="45"/>
        <v>0.19</v>
      </c>
      <c r="I163" s="29">
        <f t="shared" si="59"/>
        <v>80000</v>
      </c>
      <c r="J163" s="71">
        <v>66962</v>
      </c>
      <c r="K163" s="72">
        <f t="shared" si="46"/>
        <v>12722.78</v>
      </c>
      <c r="L163" s="49">
        <f t="shared" si="47"/>
        <v>79684.78</v>
      </c>
      <c r="M163" s="73">
        <v>65594</v>
      </c>
      <c r="N163" s="74">
        <f t="shared" si="48"/>
        <v>12462.86</v>
      </c>
      <c r="O163" s="53">
        <f t="shared" si="49"/>
        <v>78056.86</v>
      </c>
      <c r="P163" s="75">
        <v>64720</v>
      </c>
      <c r="Q163" s="76">
        <f t="shared" si="50"/>
        <v>12296.8</v>
      </c>
      <c r="R163" s="57">
        <f t="shared" si="51"/>
        <v>77016.800000000003</v>
      </c>
      <c r="S163" s="77">
        <v>70666</v>
      </c>
      <c r="T163" s="78">
        <f t="shared" si="52"/>
        <v>13426.54</v>
      </c>
      <c r="U163" s="67">
        <f t="shared" si="53"/>
        <v>84092.540000000008</v>
      </c>
      <c r="V163" s="79">
        <v>64182</v>
      </c>
      <c r="W163" s="80">
        <f t="shared" si="54"/>
        <v>12194.58</v>
      </c>
      <c r="X163" s="68">
        <f t="shared" si="55"/>
        <v>76376.58</v>
      </c>
      <c r="Y163" s="81">
        <v>69902</v>
      </c>
      <c r="Z163" s="82">
        <f t="shared" si="56"/>
        <v>13281.380000000001</v>
      </c>
      <c r="AA163" s="69">
        <f t="shared" si="60"/>
        <v>83183.38</v>
      </c>
      <c r="AB163" s="83">
        <v>68560</v>
      </c>
      <c r="AC163" s="84">
        <f t="shared" si="57"/>
        <v>13026.4</v>
      </c>
      <c r="AD163" s="70">
        <f t="shared" si="61"/>
        <v>81586.399999999994</v>
      </c>
      <c r="AE163" s="86">
        <f t="shared" si="62"/>
        <v>7</v>
      </c>
      <c r="AF163" s="85">
        <f t="shared" si="63"/>
        <v>80000</v>
      </c>
      <c r="AG163" s="4">
        <f t="shared" si="64"/>
        <v>2810.7768948815569</v>
      </c>
      <c r="AH163" s="5">
        <f t="shared" si="65"/>
        <v>3.5134711186019463E-2</v>
      </c>
      <c r="AI163" s="87" t="str">
        <f t="shared" si="66"/>
        <v>SI</v>
      </c>
      <c r="AK163" s="95"/>
    </row>
    <row r="164" spans="1:37" ht="14.25" x14ac:dyDescent="0.45">
      <c r="A164" s="6">
        <f t="shared" si="58"/>
        <v>161</v>
      </c>
      <c r="B164" s="6" t="s">
        <v>337</v>
      </c>
      <c r="C164" s="6" t="s">
        <v>35</v>
      </c>
      <c r="D164" s="6" t="s">
        <v>366</v>
      </c>
      <c r="E164" s="9">
        <v>60131500</v>
      </c>
      <c r="F164" s="105" t="s">
        <v>367</v>
      </c>
      <c r="G164" s="17" t="s">
        <v>38</v>
      </c>
      <c r="H164" s="93">
        <f t="shared" si="45"/>
        <v>0.19</v>
      </c>
      <c r="I164" s="29">
        <f t="shared" si="59"/>
        <v>123900</v>
      </c>
      <c r="J164" s="71">
        <v>100485</v>
      </c>
      <c r="K164" s="72">
        <f t="shared" si="46"/>
        <v>19092.150000000001</v>
      </c>
      <c r="L164" s="49">
        <f t="shared" si="47"/>
        <v>119577.15</v>
      </c>
      <c r="M164" s="73">
        <v>94052</v>
      </c>
      <c r="N164" s="74">
        <f t="shared" si="48"/>
        <v>17869.88</v>
      </c>
      <c r="O164" s="53">
        <f t="shared" si="49"/>
        <v>111921.88</v>
      </c>
      <c r="P164" s="75">
        <v>114387</v>
      </c>
      <c r="Q164" s="76">
        <f t="shared" si="50"/>
        <v>21733.53</v>
      </c>
      <c r="R164" s="57">
        <f t="shared" si="51"/>
        <v>136120.53</v>
      </c>
      <c r="S164" s="77">
        <v>113969</v>
      </c>
      <c r="T164" s="78">
        <f t="shared" si="52"/>
        <v>21654.11</v>
      </c>
      <c r="U164" s="67">
        <f t="shared" si="53"/>
        <v>135623.10999999999</v>
      </c>
      <c r="V164" s="79">
        <v>113584</v>
      </c>
      <c r="W164" s="80">
        <f t="shared" si="54"/>
        <v>21580.959999999999</v>
      </c>
      <c r="X164" s="68">
        <f t="shared" si="55"/>
        <v>135164.96</v>
      </c>
      <c r="Y164" s="81">
        <v>98213</v>
      </c>
      <c r="Z164" s="82">
        <f t="shared" si="56"/>
        <v>18660.47</v>
      </c>
      <c r="AA164" s="69">
        <f t="shared" si="60"/>
        <v>116873.47</v>
      </c>
      <c r="AB164" s="83">
        <v>94131</v>
      </c>
      <c r="AC164" s="84">
        <f t="shared" si="57"/>
        <v>17884.89</v>
      </c>
      <c r="AD164" s="70">
        <f t="shared" si="61"/>
        <v>112015.89</v>
      </c>
      <c r="AE164" s="86">
        <f t="shared" si="62"/>
        <v>7</v>
      </c>
      <c r="AF164" s="85">
        <f t="shared" si="63"/>
        <v>123900</v>
      </c>
      <c r="AG164" s="4">
        <f t="shared" si="64"/>
        <v>10463.805434859725</v>
      </c>
      <c r="AH164" s="5">
        <f t="shared" si="65"/>
        <v>8.4453635471022803E-2</v>
      </c>
      <c r="AI164" s="87" t="str">
        <f t="shared" si="66"/>
        <v>SI</v>
      </c>
      <c r="AK164" s="95"/>
    </row>
    <row r="165" spans="1:37" ht="51.75" x14ac:dyDescent="0.45">
      <c r="A165" s="6">
        <f t="shared" si="58"/>
        <v>162</v>
      </c>
      <c r="B165" s="6" t="s">
        <v>337</v>
      </c>
      <c r="C165" s="6" t="s">
        <v>35</v>
      </c>
      <c r="D165" s="6" t="s">
        <v>368</v>
      </c>
      <c r="E165" s="9">
        <v>60131405</v>
      </c>
      <c r="F165" s="12" t="s">
        <v>369</v>
      </c>
      <c r="G165" s="17" t="s">
        <v>38</v>
      </c>
      <c r="H165" s="93">
        <f t="shared" si="45"/>
        <v>0.19</v>
      </c>
      <c r="I165" s="29">
        <f t="shared" si="59"/>
        <v>1945349</v>
      </c>
      <c r="J165" s="71">
        <v>1662510</v>
      </c>
      <c r="K165" s="72">
        <f t="shared" si="46"/>
        <v>315876.90000000002</v>
      </c>
      <c r="L165" s="49">
        <f t="shared" si="47"/>
        <v>1978386.9</v>
      </c>
      <c r="M165" s="73">
        <v>1769722</v>
      </c>
      <c r="N165" s="74">
        <f t="shared" si="48"/>
        <v>336247.18</v>
      </c>
      <c r="O165" s="53">
        <f t="shared" si="49"/>
        <v>2105969.1800000002</v>
      </c>
      <c r="P165" s="75">
        <v>1717965</v>
      </c>
      <c r="Q165" s="76">
        <f t="shared" si="50"/>
        <v>326413.34999999998</v>
      </c>
      <c r="R165" s="57">
        <f t="shared" si="51"/>
        <v>2044378.35</v>
      </c>
      <c r="S165" s="77">
        <v>1495742</v>
      </c>
      <c r="T165" s="78">
        <f t="shared" si="52"/>
        <v>284190.98</v>
      </c>
      <c r="U165" s="67">
        <f t="shared" si="53"/>
        <v>1779932.98</v>
      </c>
      <c r="V165" s="79">
        <v>1542442</v>
      </c>
      <c r="W165" s="80">
        <f t="shared" si="54"/>
        <v>293063.98</v>
      </c>
      <c r="X165" s="68">
        <f t="shared" si="55"/>
        <v>1835505.98</v>
      </c>
      <c r="Y165" s="81">
        <v>1508850</v>
      </c>
      <c r="Z165" s="82">
        <f t="shared" si="56"/>
        <v>286681.5</v>
      </c>
      <c r="AA165" s="69">
        <f t="shared" si="60"/>
        <v>1795531.5</v>
      </c>
      <c r="AB165" s="83">
        <v>1746001</v>
      </c>
      <c r="AC165" s="84">
        <f t="shared" si="57"/>
        <v>331740.19</v>
      </c>
      <c r="AD165" s="70">
        <f t="shared" si="61"/>
        <v>2077741.19</v>
      </c>
      <c r="AE165" s="86">
        <f t="shared" si="62"/>
        <v>7</v>
      </c>
      <c r="AF165" s="85">
        <f t="shared" si="63"/>
        <v>1945349</v>
      </c>
      <c r="AG165" s="4">
        <f t="shared" si="64"/>
        <v>128784.47178706682</v>
      </c>
      <c r="AH165" s="5">
        <f t="shared" si="65"/>
        <v>6.6201217255652756E-2</v>
      </c>
      <c r="AI165" s="87" t="str">
        <f t="shared" si="66"/>
        <v>SI</v>
      </c>
      <c r="AK165" s="95"/>
    </row>
    <row r="166" spans="1:37" ht="38.25" x14ac:dyDescent="0.45">
      <c r="A166" s="6">
        <f t="shared" si="58"/>
        <v>163</v>
      </c>
      <c r="B166" s="6" t="s">
        <v>337</v>
      </c>
      <c r="C166" s="6" t="s">
        <v>35</v>
      </c>
      <c r="D166" s="6" t="s">
        <v>370</v>
      </c>
      <c r="E166" s="9">
        <v>60131500</v>
      </c>
      <c r="F166" s="105" t="s">
        <v>371</v>
      </c>
      <c r="G166" s="17" t="s">
        <v>38</v>
      </c>
      <c r="H166" s="93">
        <f t="shared" si="45"/>
        <v>0.19</v>
      </c>
      <c r="I166" s="29">
        <f t="shared" si="59"/>
        <v>381000</v>
      </c>
      <c r="J166" s="71">
        <v>307250</v>
      </c>
      <c r="K166" s="72">
        <f t="shared" si="46"/>
        <v>58377.5</v>
      </c>
      <c r="L166" s="49">
        <f t="shared" si="47"/>
        <v>365627.5</v>
      </c>
      <c r="M166" s="73">
        <v>330777</v>
      </c>
      <c r="N166" s="74">
        <f t="shared" si="48"/>
        <v>62847.63</v>
      </c>
      <c r="O166" s="53">
        <f t="shared" si="49"/>
        <v>393624.63</v>
      </c>
      <c r="P166" s="75">
        <v>306541</v>
      </c>
      <c r="Q166" s="76">
        <f t="shared" si="50"/>
        <v>58242.79</v>
      </c>
      <c r="R166" s="57">
        <f t="shared" si="51"/>
        <v>364783.79</v>
      </c>
      <c r="S166" s="77">
        <v>326047</v>
      </c>
      <c r="T166" s="78">
        <f t="shared" si="52"/>
        <v>61948.93</v>
      </c>
      <c r="U166" s="67">
        <f t="shared" si="53"/>
        <v>387995.93</v>
      </c>
      <c r="V166" s="79">
        <v>309569</v>
      </c>
      <c r="W166" s="80">
        <f t="shared" si="54"/>
        <v>58818.11</v>
      </c>
      <c r="X166" s="68">
        <f t="shared" si="55"/>
        <v>368387.11</v>
      </c>
      <c r="Y166" s="81">
        <v>292466</v>
      </c>
      <c r="Z166" s="82">
        <f t="shared" si="56"/>
        <v>55568.54</v>
      </c>
      <c r="AA166" s="69">
        <f t="shared" si="60"/>
        <v>348034.54</v>
      </c>
      <c r="AB166" s="83">
        <v>368524</v>
      </c>
      <c r="AC166" s="84">
        <f t="shared" si="57"/>
        <v>70019.56</v>
      </c>
      <c r="AD166" s="70">
        <f t="shared" si="61"/>
        <v>438543.56</v>
      </c>
      <c r="AE166" s="86">
        <f t="shared" si="62"/>
        <v>7</v>
      </c>
      <c r="AF166" s="85">
        <f t="shared" si="63"/>
        <v>381000</v>
      </c>
      <c r="AG166" s="4">
        <f t="shared" si="64"/>
        <v>27424.367125445217</v>
      </c>
      <c r="AH166" s="5">
        <f t="shared" si="65"/>
        <v>7.1979966208517626E-2</v>
      </c>
      <c r="AI166" s="87" t="str">
        <f t="shared" si="66"/>
        <v>SI</v>
      </c>
      <c r="AK166" s="95"/>
    </row>
    <row r="167" spans="1:37" ht="26.25" x14ac:dyDescent="0.45">
      <c r="A167" s="6">
        <f t="shared" si="58"/>
        <v>164</v>
      </c>
      <c r="B167" s="6" t="s">
        <v>337</v>
      </c>
      <c r="C167" s="6" t="s">
        <v>35</v>
      </c>
      <c r="D167" s="6" t="s">
        <v>372</v>
      </c>
      <c r="E167" s="9">
        <v>60131411</v>
      </c>
      <c r="F167" s="12" t="s">
        <v>373</v>
      </c>
      <c r="G167" s="17" t="s">
        <v>38</v>
      </c>
      <c r="H167" s="93">
        <f t="shared" si="45"/>
        <v>0.19</v>
      </c>
      <c r="I167" s="29">
        <f t="shared" si="59"/>
        <v>137549</v>
      </c>
      <c r="J167" s="71">
        <v>110673</v>
      </c>
      <c r="K167" s="72">
        <f t="shared" si="46"/>
        <v>21027.87</v>
      </c>
      <c r="L167" s="49">
        <f t="shared" si="47"/>
        <v>131700.87</v>
      </c>
      <c r="M167" s="73">
        <v>110760</v>
      </c>
      <c r="N167" s="74">
        <f t="shared" si="48"/>
        <v>21044.400000000001</v>
      </c>
      <c r="O167" s="53">
        <f t="shared" si="49"/>
        <v>131804.4</v>
      </c>
      <c r="P167" s="75">
        <v>108696</v>
      </c>
      <c r="Q167" s="76">
        <f t="shared" si="50"/>
        <v>20652.240000000002</v>
      </c>
      <c r="R167" s="57">
        <f t="shared" si="51"/>
        <v>129348.24</v>
      </c>
      <c r="S167" s="77">
        <v>124056</v>
      </c>
      <c r="T167" s="78">
        <f t="shared" si="52"/>
        <v>23570.639999999999</v>
      </c>
      <c r="U167" s="67">
        <f t="shared" si="53"/>
        <v>147626.64000000001</v>
      </c>
      <c r="V167" s="79">
        <v>110000</v>
      </c>
      <c r="W167" s="80">
        <f t="shared" si="54"/>
        <v>20900</v>
      </c>
      <c r="X167" s="68">
        <f t="shared" si="55"/>
        <v>130900</v>
      </c>
      <c r="Y167" s="81">
        <v>123344</v>
      </c>
      <c r="Z167" s="82">
        <f t="shared" si="56"/>
        <v>23435.360000000001</v>
      </c>
      <c r="AA167" s="69">
        <f t="shared" si="60"/>
        <v>146779.35999999999</v>
      </c>
      <c r="AB167" s="83">
        <v>121585</v>
      </c>
      <c r="AC167" s="84">
        <f t="shared" si="57"/>
        <v>23101.15</v>
      </c>
      <c r="AD167" s="70">
        <f t="shared" si="61"/>
        <v>144686.15</v>
      </c>
      <c r="AE167" s="86">
        <f t="shared" si="62"/>
        <v>7</v>
      </c>
      <c r="AF167" s="85">
        <f t="shared" si="63"/>
        <v>137549</v>
      </c>
      <c r="AG167" s="4">
        <f t="shared" si="64"/>
        <v>7712.3278128072325</v>
      </c>
      <c r="AH167" s="5">
        <f t="shared" si="65"/>
        <v>5.6069675626920099E-2</v>
      </c>
      <c r="AI167" s="87" t="str">
        <f t="shared" si="66"/>
        <v>SI</v>
      </c>
      <c r="AK167" s="95"/>
    </row>
    <row r="168" spans="1:37" ht="38.25" x14ac:dyDescent="0.45">
      <c r="A168" s="6">
        <f t="shared" si="58"/>
        <v>165</v>
      </c>
      <c r="B168" s="6" t="s">
        <v>337</v>
      </c>
      <c r="C168" s="6" t="s">
        <v>35</v>
      </c>
      <c r="D168" s="6" t="s">
        <v>374</v>
      </c>
      <c r="E168" s="9">
        <v>60131500</v>
      </c>
      <c r="F168" s="105" t="s">
        <v>375</v>
      </c>
      <c r="G168" s="17" t="s">
        <v>38</v>
      </c>
      <c r="H168" s="93">
        <f t="shared" si="45"/>
        <v>0.19</v>
      </c>
      <c r="I168" s="29">
        <f t="shared" si="59"/>
        <v>1427149</v>
      </c>
      <c r="J168" s="71">
        <v>1091817</v>
      </c>
      <c r="K168" s="72">
        <f t="shared" si="46"/>
        <v>207445.23</v>
      </c>
      <c r="L168" s="49">
        <f t="shared" si="47"/>
        <v>1299262.23</v>
      </c>
      <c r="M168" s="73">
        <v>1235796</v>
      </c>
      <c r="N168" s="74">
        <f t="shared" si="48"/>
        <v>234801.24</v>
      </c>
      <c r="O168" s="53">
        <f t="shared" si="49"/>
        <v>1470597.24</v>
      </c>
      <c r="P168" s="75">
        <v>1166652</v>
      </c>
      <c r="Q168" s="76">
        <f t="shared" si="50"/>
        <v>221663.88</v>
      </c>
      <c r="R168" s="57">
        <f t="shared" si="51"/>
        <v>1388315.88</v>
      </c>
      <c r="S168" s="77">
        <v>1115567</v>
      </c>
      <c r="T168" s="78">
        <f t="shared" si="52"/>
        <v>211957.73</v>
      </c>
      <c r="U168" s="67">
        <f t="shared" si="53"/>
        <v>1327524.73</v>
      </c>
      <c r="V168" s="79">
        <v>1204952</v>
      </c>
      <c r="W168" s="80">
        <f t="shared" si="54"/>
        <v>228940.88</v>
      </c>
      <c r="X168" s="68">
        <f t="shared" si="55"/>
        <v>1433892.88</v>
      </c>
      <c r="Y168" s="81">
        <v>1313880</v>
      </c>
      <c r="Z168" s="82">
        <f t="shared" si="56"/>
        <v>249637.2</v>
      </c>
      <c r="AA168" s="69">
        <f t="shared" si="60"/>
        <v>1563517.2</v>
      </c>
      <c r="AB168" s="83">
        <v>1266333</v>
      </c>
      <c r="AC168" s="84">
        <f t="shared" si="57"/>
        <v>240603.27</v>
      </c>
      <c r="AD168" s="70">
        <f t="shared" si="61"/>
        <v>1506936.27</v>
      </c>
      <c r="AE168" s="86">
        <f t="shared" si="62"/>
        <v>7</v>
      </c>
      <c r="AF168" s="85">
        <f t="shared" si="63"/>
        <v>1427149</v>
      </c>
      <c r="AG168" s="4">
        <f t="shared" si="64"/>
        <v>88385.160537893462</v>
      </c>
      <c r="AH168" s="5">
        <f t="shared" si="65"/>
        <v>6.1931277349382204E-2</v>
      </c>
      <c r="AI168" s="87" t="str">
        <f t="shared" si="66"/>
        <v>SI</v>
      </c>
      <c r="AK168" s="95"/>
    </row>
    <row r="169" spans="1:37" ht="38.25" x14ac:dyDescent="0.45">
      <c r="A169" s="6">
        <f t="shared" si="58"/>
        <v>166</v>
      </c>
      <c r="B169" s="6" t="s">
        <v>337</v>
      </c>
      <c r="C169" s="6" t="s">
        <v>35</v>
      </c>
      <c r="D169" s="6" t="s">
        <v>376</v>
      </c>
      <c r="E169" s="9">
        <v>60131500</v>
      </c>
      <c r="F169" s="13" t="s">
        <v>377</v>
      </c>
      <c r="G169" s="17" t="s">
        <v>38</v>
      </c>
      <c r="H169" s="93">
        <f t="shared" si="45"/>
        <v>0.19</v>
      </c>
      <c r="I169" s="29">
        <f t="shared" si="59"/>
        <v>1266499</v>
      </c>
      <c r="J169" s="71">
        <v>979853</v>
      </c>
      <c r="K169" s="72">
        <f t="shared" si="46"/>
        <v>186172.07</v>
      </c>
      <c r="L169" s="49">
        <f t="shared" si="47"/>
        <v>1166025.07</v>
      </c>
      <c r="M169" s="73">
        <v>973129</v>
      </c>
      <c r="N169" s="74">
        <f t="shared" si="48"/>
        <v>184894.51</v>
      </c>
      <c r="O169" s="53">
        <f t="shared" si="49"/>
        <v>1158023.51</v>
      </c>
      <c r="P169" s="75">
        <v>1032893</v>
      </c>
      <c r="Q169" s="76">
        <f t="shared" si="50"/>
        <v>196249.67</v>
      </c>
      <c r="R169" s="57">
        <f t="shared" si="51"/>
        <v>1229142.67</v>
      </c>
      <c r="S169" s="77">
        <v>1057346</v>
      </c>
      <c r="T169" s="78">
        <f t="shared" si="52"/>
        <v>200895.74</v>
      </c>
      <c r="U169" s="67">
        <f t="shared" si="53"/>
        <v>1258241.74</v>
      </c>
      <c r="V169" s="79">
        <v>1037194</v>
      </c>
      <c r="W169" s="80">
        <f t="shared" si="54"/>
        <v>197066.86000000002</v>
      </c>
      <c r="X169" s="68">
        <f t="shared" si="55"/>
        <v>1234260.8600000001</v>
      </c>
      <c r="Y169" s="81">
        <v>998618</v>
      </c>
      <c r="Z169" s="82">
        <f t="shared" si="56"/>
        <v>189737.42</v>
      </c>
      <c r="AA169" s="69">
        <f t="shared" si="60"/>
        <v>1188355.42</v>
      </c>
      <c r="AB169" s="83">
        <v>1370963</v>
      </c>
      <c r="AC169" s="84">
        <f t="shared" si="57"/>
        <v>260482.97</v>
      </c>
      <c r="AD169" s="70">
        <f t="shared" si="61"/>
        <v>1631445.97</v>
      </c>
      <c r="AE169" s="86">
        <f t="shared" si="62"/>
        <v>7</v>
      </c>
      <c r="AF169" s="85">
        <f t="shared" si="63"/>
        <v>1266499</v>
      </c>
      <c r="AG169" s="4">
        <f t="shared" si="64"/>
        <v>152904.09129885599</v>
      </c>
      <c r="AH169" s="5">
        <f t="shared" si="65"/>
        <v>0.12072973709324365</v>
      </c>
      <c r="AI169" s="87" t="str">
        <f t="shared" si="66"/>
        <v>SI</v>
      </c>
      <c r="AK169" s="95"/>
    </row>
    <row r="170" spans="1:37" ht="51" x14ac:dyDescent="0.45">
      <c r="A170" s="6">
        <f t="shared" si="58"/>
        <v>167</v>
      </c>
      <c r="B170" s="6" t="s">
        <v>337</v>
      </c>
      <c r="C170" s="6" t="s">
        <v>35</v>
      </c>
      <c r="D170" s="6" t="s">
        <v>378</v>
      </c>
      <c r="E170" s="9">
        <v>60131500</v>
      </c>
      <c r="F170" s="105" t="s">
        <v>379</v>
      </c>
      <c r="G170" s="17" t="s">
        <v>38</v>
      </c>
      <c r="H170" s="93">
        <f t="shared" si="45"/>
        <v>0.19</v>
      </c>
      <c r="I170" s="29">
        <f t="shared" si="59"/>
        <v>185000</v>
      </c>
      <c r="J170" s="71">
        <v>163982</v>
      </c>
      <c r="K170" s="72">
        <f t="shared" si="46"/>
        <v>31156.58</v>
      </c>
      <c r="L170" s="49">
        <f t="shared" si="47"/>
        <v>195138.58000000002</v>
      </c>
      <c r="M170" s="73">
        <v>153388</v>
      </c>
      <c r="N170" s="74">
        <f t="shared" si="48"/>
        <v>29143.72</v>
      </c>
      <c r="O170" s="53">
        <f t="shared" si="49"/>
        <v>182531.72</v>
      </c>
      <c r="P170" s="75">
        <v>140863</v>
      </c>
      <c r="Q170" s="76">
        <f t="shared" si="50"/>
        <v>26763.97</v>
      </c>
      <c r="R170" s="57">
        <f t="shared" si="51"/>
        <v>167626.97</v>
      </c>
      <c r="S170" s="77">
        <v>163844</v>
      </c>
      <c r="T170" s="78">
        <f t="shared" si="52"/>
        <v>31130.36</v>
      </c>
      <c r="U170" s="67">
        <f t="shared" si="53"/>
        <v>194974.36</v>
      </c>
      <c r="V170" s="79">
        <v>163489</v>
      </c>
      <c r="W170" s="80">
        <f t="shared" si="54"/>
        <v>31062.91</v>
      </c>
      <c r="X170" s="68">
        <f t="shared" si="55"/>
        <v>194551.91</v>
      </c>
      <c r="Y170" s="81">
        <v>166347</v>
      </c>
      <c r="Z170" s="82">
        <f t="shared" si="56"/>
        <v>31605.93</v>
      </c>
      <c r="AA170" s="69">
        <f t="shared" si="60"/>
        <v>197952.93</v>
      </c>
      <c r="AB170" s="83">
        <v>136320</v>
      </c>
      <c r="AC170" s="84">
        <f t="shared" si="57"/>
        <v>25900.799999999999</v>
      </c>
      <c r="AD170" s="70">
        <f t="shared" si="61"/>
        <v>162220.79999999999</v>
      </c>
      <c r="AE170" s="86">
        <f t="shared" si="62"/>
        <v>7</v>
      </c>
      <c r="AF170" s="85">
        <f t="shared" si="63"/>
        <v>185000</v>
      </c>
      <c r="AG170" s="4">
        <f t="shared" si="64"/>
        <v>13565.200073157786</v>
      </c>
      <c r="AH170" s="5">
        <f t="shared" si="65"/>
        <v>7.3325405800852894E-2</v>
      </c>
      <c r="AI170" s="87" t="str">
        <f t="shared" si="66"/>
        <v>SI</v>
      </c>
      <c r="AK170" s="95"/>
    </row>
    <row r="171" spans="1:37" ht="25.5" x14ac:dyDescent="0.45">
      <c r="A171" s="6">
        <f t="shared" si="58"/>
        <v>168</v>
      </c>
      <c r="B171" s="6" t="s">
        <v>337</v>
      </c>
      <c r="C171" s="6" t="s">
        <v>35</v>
      </c>
      <c r="D171" s="6" t="s">
        <v>380</v>
      </c>
      <c r="E171" s="9">
        <v>60131500</v>
      </c>
      <c r="F171" s="13" t="s">
        <v>381</v>
      </c>
      <c r="G171" s="17" t="s">
        <v>38</v>
      </c>
      <c r="H171" s="93">
        <f t="shared" si="45"/>
        <v>0.19</v>
      </c>
      <c r="I171" s="29">
        <f t="shared" si="59"/>
        <v>258999</v>
      </c>
      <c r="J171" s="71">
        <v>232447</v>
      </c>
      <c r="K171" s="72">
        <f t="shared" si="46"/>
        <v>44164.93</v>
      </c>
      <c r="L171" s="49">
        <f t="shared" si="47"/>
        <v>276611.93</v>
      </c>
      <c r="M171" s="73">
        <v>219403</v>
      </c>
      <c r="N171" s="74">
        <f t="shared" si="48"/>
        <v>41686.57</v>
      </c>
      <c r="O171" s="53">
        <f t="shared" si="49"/>
        <v>261089.57</v>
      </c>
      <c r="P171" s="75">
        <v>218330</v>
      </c>
      <c r="Q171" s="76">
        <f t="shared" si="50"/>
        <v>41482.699999999997</v>
      </c>
      <c r="R171" s="57">
        <f t="shared" si="51"/>
        <v>259812.7</v>
      </c>
      <c r="S171" s="77">
        <v>227824</v>
      </c>
      <c r="T171" s="78">
        <f t="shared" si="52"/>
        <v>43286.559999999998</v>
      </c>
      <c r="U171" s="67">
        <f t="shared" si="53"/>
        <v>271110.56</v>
      </c>
      <c r="V171" s="79">
        <v>202069</v>
      </c>
      <c r="W171" s="80">
        <f t="shared" si="54"/>
        <v>38393.11</v>
      </c>
      <c r="X171" s="68">
        <f t="shared" si="55"/>
        <v>240462.11</v>
      </c>
      <c r="Y171" s="81">
        <v>216017</v>
      </c>
      <c r="Z171" s="82">
        <f t="shared" si="56"/>
        <v>41043.230000000003</v>
      </c>
      <c r="AA171" s="69">
        <f t="shared" si="60"/>
        <v>257060.23</v>
      </c>
      <c r="AB171" s="83">
        <v>207436</v>
      </c>
      <c r="AC171" s="84">
        <f t="shared" si="57"/>
        <v>39412.840000000004</v>
      </c>
      <c r="AD171" s="70">
        <f t="shared" si="61"/>
        <v>246848.84</v>
      </c>
      <c r="AE171" s="86">
        <f t="shared" si="62"/>
        <v>7</v>
      </c>
      <c r="AF171" s="85">
        <f t="shared" si="63"/>
        <v>258999</v>
      </c>
      <c r="AG171" s="4">
        <f t="shared" si="64"/>
        <v>11692.11752915613</v>
      </c>
      <c r="AH171" s="5">
        <f t="shared" si="65"/>
        <v>4.5143485222553487E-2</v>
      </c>
      <c r="AI171" s="87" t="str">
        <f t="shared" si="66"/>
        <v>SI</v>
      </c>
      <c r="AK171" s="95"/>
    </row>
    <row r="172" spans="1:37" ht="25.5" x14ac:dyDescent="0.45">
      <c r="A172" s="6">
        <f t="shared" si="58"/>
        <v>169</v>
      </c>
      <c r="B172" s="6" t="s">
        <v>337</v>
      </c>
      <c r="C172" s="6" t="s">
        <v>35</v>
      </c>
      <c r="D172" s="6" t="s">
        <v>382</v>
      </c>
      <c r="E172" s="9">
        <v>60131500</v>
      </c>
      <c r="F172" s="105" t="s">
        <v>383</v>
      </c>
      <c r="G172" s="17" t="s">
        <v>38</v>
      </c>
      <c r="H172" s="93">
        <f t="shared" si="45"/>
        <v>0.19</v>
      </c>
      <c r="I172" s="29">
        <f t="shared" si="59"/>
        <v>494999</v>
      </c>
      <c r="J172" s="71">
        <v>448558</v>
      </c>
      <c r="K172" s="72">
        <f t="shared" si="46"/>
        <v>85226.02</v>
      </c>
      <c r="L172" s="49">
        <f t="shared" si="47"/>
        <v>533784.02</v>
      </c>
      <c r="M172" s="73">
        <v>377305</v>
      </c>
      <c r="N172" s="74">
        <f t="shared" si="48"/>
        <v>71687.95</v>
      </c>
      <c r="O172" s="53">
        <f t="shared" si="49"/>
        <v>448992.95</v>
      </c>
      <c r="P172" s="75">
        <v>381610</v>
      </c>
      <c r="Q172" s="76">
        <f t="shared" si="50"/>
        <v>72505.899999999994</v>
      </c>
      <c r="R172" s="57">
        <f t="shared" si="51"/>
        <v>454115.9</v>
      </c>
      <c r="S172" s="77">
        <v>443854</v>
      </c>
      <c r="T172" s="78">
        <f t="shared" si="52"/>
        <v>84332.26</v>
      </c>
      <c r="U172" s="67">
        <f t="shared" si="53"/>
        <v>528186.26</v>
      </c>
      <c r="V172" s="79">
        <v>379324</v>
      </c>
      <c r="W172" s="80">
        <f t="shared" si="54"/>
        <v>72071.56</v>
      </c>
      <c r="X172" s="68">
        <f t="shared" si="55"/>
        <v>451395.56</v>
      </c>
      <c r="Y172" s="81">
        <v>381855</v>
      </c>
      <c r="Z172" s="82">
        <f t="shared" si="56"/>
        <v>72552.45</v>
      </c>
      <c r="AA172" s="69">
        <f t="shared" si="60"/>
        <v>454407.45</v>
      </c>
      <c r="AB172" s="83">
        <v>499255</v>
      </c>
      <c r="AC172" s="84">
        <f t="shared" si="57"/>
        <v>94858.45</v>
      </c>
      <c r="AD172" s="70">
        <f t="shared" si="61"/>
        <v>594113.44999999995</v>
      </c>
      <c r="AE172" s="86">
        <f t="shared" si="62"/>
        <v>7</v>
      </c>
      <c r="AF172" s="85">
        <f t="shared" si="63"/>
        <v>494999</v>
      </c>
      <c r="AG172" s="4">
        <f t="shared" si="64"/>
        <v>53138.988395662607</v>
      </c>
      <c r="AH172" s="5">
        <f t="shared" si="65"/>
        <v>0.10735170858054785</v>
      </c>
      <c r="AI172" s="87" t="str">
        <f t="shared" si="66"/>
        <v>SI</v>
      </c>
      <c r="AK172" s="95"/>
    </row>
    <row r="173" spans="1:37" ht="25.5" x14ac:dyDescent="0.45">
      <c r="A173" s="6">
        <f t="shared" si="58"/>
        <v>170</v>
      </c>
      <c r="B173" s="6" t="s">
        <v>337</v>
      </c>
      <c r="C173" s="6" t="s">
        <v>35</v>
      </c>
      <c r="D173" s="6" t="s">
        <v>384</v>
      </c>
      <c r="E173" s="9">
        <v>60131500</v>
      </c>
      <c r="F173" s="13" t="s">
        <v>385</v>
      </c>
      <c r="G173" s="17" t="s">
        <v>38</v>
      </c>
      <c r="H173" s="93">
        <f t="shared" si="45"/>
        <v>0.19</v>
      </c>
      <c r="I173" s="29">
        <f t="shared" si="59"/>
        <v>495000</v>
      </c>
      <c r="J173" s="71">
        <v>376714</v>
      </c>
      <c r="K173" s="72">
        <f t="shared" si="46"/>
        <v>71575.66</v>
      </c>
      <c r="L173" s="49">
        <f t="shared" si="47"/>
        <v>448289.66000000003</v>
      </c>
      <c r="M173" s="73">
        <v>439039</v>
      </c>
      <c r="N173" s="74">
        <f t="shared" si="48"/>
        <v>83417.41</v>
      </c>
      <c r="O173" s="53">
        <f t="shared" si="49"/>
        <v>522456.41000000003</v>
      </c>
      <c r="P173" s="75">
        <v>379487</v>
      </c>
      <c r="Q173" s="76">
        <f t="shared" si="50"/>
        <v>72102.53</v>
      </c>
      <c r="R173" s="57">
        <f t="shared" si="51"/>
        <v>451589.53</v>
      </c>
      <c r="S173" s="77">
        <v>450535</v>
      </c>
      <c r="T173" s="78">
        <f t="shared" si="52"/>
        <v>85601.65</v>
      </c>
      <c r="U173" s="67">
        <f t="shared" si="53"/>
        <v>536136.65</v>
      </c>
      <c r="V173" s="79">
        <v>403621</v>
      </c>
      <c r="W173" s="80">
        <f t="shared" si="54"/>
        <v>76687.990000000005</v>
      </c>
      <c r="X173" s="68">
        <f t="shared" si="55"/>
        <v>480308.99</v>
      </c>
      <c r="Y173" s="81">
        <v>443646</v>
      </c>
      <c r="Z173" s="82">
        <f t="shared" si="56"/>
        <v>84292.74</v>
      </c>
      <c r="AA173" s="69">
        <f t="shared" si="60"/>
        <v>527938.74</v>
      </c>
      <c r="AB173" s="83">
        <v>418720</v>
      </c>
      <c r="AC173" s="84">
        <f t="shared" si="57"/>
        <v>79556.800000000003</v>
      </c>
      <c r="AD173" s="70">
        <f t="shared" si="61"/>
        <v>498276.8</v>
      </c>
      <c r="AE173" s="86">
        <f t="shared" si="62"/>
        <v>7</v>
      </c>
      <c r="AF173" s="85">
        <f t="shared" si="63"/>
        <v>495000</v>
      </c>
      <c r="AG173" s="4">
        <f t="shared" si="64"/>
        <v>33432.078214565125</v>
      </c>
      <c r="AH173" s="5">
        <f t="shared" si="65"/>
        <v>6.7539551948616411E-2</v>
      </c>
      <c r="AI173" s="87" t="str">
        <f t="shared" si="66"/>
        <v>SI</v>
      </c>
      <c r="AK173" s="95"/>
    </row>
    <row r="174" spans="1:37" ht="51" x14ac:dyDescent="0.45">
      <c r="A174" s="6">
        <f t="shared" si="58"/>
        <v>171</v>
      </c>
      <c r="B174" s="6" t="s">
        <v>337</v>
      </c>
      <c r="C174" s="6" t="s">
        <v>35</v>
      </c>
      <c r="D174" s="6" t="s">
        <v>386</v>
      </c>
      <c r="E174" s="9">
        <v>60131500</v>
      </c>
      <c r="F174" s="105" t="s">
        <v>387</v>
      </c>
      <c r="G174" s="17" t="s">
        <v>38</v>
      </c>
      <c r="H174" s="93">
        <f t="shared" si="45"/>
        <v>0.19</v>
      </c>
      <c r="I174" s="29">
        <f t="shared" si="59"/>
        <v>293999</v>
      </c>
      <c r="J174" s="71">
        <v>241740</v>
      </c>
      <c r="K174" s="72">
        <f t="shared" si="46"/>
        <v>45930.6</v>
      </c>
      <c r="L174" s="49">
        <f t="shared" si="47"/>
        <v>287670.59999999998</v>
      </c>
      <c r="M174" s="73">
        <v>230567</v>
      </c>
      <c r="N174" s="74">
        <f t="shared" si="48"/>
        <v>43807.73</v>
      </c>
      <c r="O174" s="53">
        <f t="shared" si="49"/>
        <v>274374.73</v>
      </c>
      <c r="P174" s="75">
        <v>263610</v>
      </c>
      <c r="Q174" s="76">
        <f t="shared" si="50"/>
        <v>50085.9</v>
      </c>
      <c r="R174" s="57">
        <f t="shared" si="51"/>
        <v>313695.90000000002</v>
      </c>
      <c r="S174" s="77">
        <v>229679</v>
      </c>
      <c r="T174" s="78">
        <f t="shared" si="52"/>
        <v>43639.01</v>
      </c>
      <c r="U174" s="67">
        <f t="shared" si="53"/>
        <v>273318.01</v>
      </c>
      <c r="V174" s="79">
        <v>259941</v>
      </c>
      <c r="W174" s="80">
        <f t="shared" si="54"/>
        <v>49388.79</v>
      </c>
      <c r="X174" s="68">
        <f t="shared" si="55"/>
        <v>309329.78999999998</v>
      </c>
      <c r="Y174" s="81">
        <v>237866</v>
      </c>
      <c r="Z174" s="82">
        <f t="shared" si="56"/>
        <v>45194.54</v>
      </c>
      <c r="AA174" s="69">
        <f t="shared" si="60"/>
        <v>283060.53999999998</v>
      </c>
      <c r="AB174" s="83">
        <v>266005</v>
      </c>
      <c r="AC174" s="84">
        <f t="shared" si="57"/>
        <v>50540.95</v>
      </c>
      <c r="AD174" s="70">
        <f t="shared" si="61"/>
        <v>316545.95</v>
      </c>
      <c r="AE174" s="86">
        <f t="shared" si="62"/>
        <v>7</v>
      </c>
      <c r="AF174" s="85">
        <f t="shared" si="63"/>
        <v>293999</v>
      </c>
      <c r="AG174" s="4">
        <f t="shared" si="64"/>
        <v>17336.500796931319</v>
      </c>
      <c r="AH174" s="5">
        <f t="shared" si="65"/>
        <v>5.8967890356536309E-2</v>
      </c>
      <c r="AI174" s="87" t="str">
        <f t="shared" si="66"/>
        <v>SI</v>
      </c>
      <c r="AK174" s="95"/>
    </row>
    <row r="175" spans="1:37" ht="25.5" x14ac:dyDescent="0.45">
      <c r="A175" s="6">
        <f t="shared" si="58"/>
        <v>172</v>
      </c>
      <c r="B175" s="6" t="s">
        <v>337</v>
      </c>
      <c r="C175" s="6" t="s">
        <v>35</v>
      </c>
      <c r="D175" s="6" t="s">
        <v>388</v>
      </c>
      <c r="E175" s="9">
        <v>60131500</v>
      </c>
      <c r="F175" s="13" t="s">
        <v>389</v>
      </c>
      <c r="G175" s="17" t="s">
        <v>38</v>
      </c>
      <c r="H175" s="93">
        <f t="shared" si="45"/>
        <v>0.19</v>
      </c>
      <c r="I175" s="29">
        <f t="shared" si="59"/>
        <v>658999</v>
      </c>
      <c r="J175" s="71">
        <v>567891</v>
      </c>
      <c r="K175" s="72">
        <f t="shared" si="46"/>
        <v>107899.29000000001</v>
      </c>
      <c r="L175" s="49">
        <f t="shared" si="47"/>
        <v>675790.29</v>
      </c>
      <c r="M175" s="73">
        <v>579115</v>
      </c>
      <c r="N175" s="74">
        <f t="shared" si="48"/>
        <v>110031.85</v>
      </c>
      <c r="O175" s="53">
        <f t="shared" si="49"/>
        <v>689146.85</v>
      </c>
      <c r="P175" s="75">
        <v>560942</v>
      </c>
      <c r="Q175" s="76">
        <f t="shared" si="50"/>
        <v>106578.98</v>
      </c>
      <c r="R175" s="57">
        <f t="shared" si="51"/>
        <v>667520.98</v>
      </c>
      <c r="S175" s="77">
        <v>580610</v>
      </c>
      <c r="T175" s="78">
        <f t="shared" si="52"/>
        <v>110315.9</v>
      </c>
      <c r="U175" s="67">
        <f t="shared" si="53"/>
        <v>690925.9</v>
      </c>
      <c r="V175" s="79">
        <v>548103</v>
      </c>
      <c r="W175" s="80">
        <f t="shared" si="54"/>
        <v>104139.57</v>
      </c>
      <c r="X175" s="68">
        <f t="shared" si="55"/>
        <v>652242.57000000007</v>
      </c>
      <c r="Y175" s="81">
        <v>506817</v>
      </c>
      <c r="Z175" s="82">
        <f t="shared" si="56"/>
        <v>96295.23</v>
      </c>
      <c r="AA175" s="69">
        <f t="shared" si="60"/>
        <v>603112.23</v>
      </c>
      <c r="AB175" s="83">
        <v>532989</v>
      </c>
      <c r="AC175" s="84">
        <f t="shared" si="57"/>
        <v>101267.91</v>
      </c>
      <c r="AD175" s="70">
        <f t="shared" si="61"/>
        <v>634256.91</v>
      </c>
      <c r="AE175" s="86">
        <f t="shared" si="62"/>
        <v>7</v>
      </c>
      <c r="AF175" s="85">
        <f t="shared" si="63"/>
        <v>658999</v>
      </c>
      <c r="AG175" s="4">
        <f t="shared" si="64"/>
        <v>29432.593182432978</v>
      </c>
      <c r="AH175" s="5">
        <f t="shared" si="65"/>
        <v>4.4662576396068854E-2</v>
      </c>
      <c r="AI175" s="87" t="str">
        <f t="shared" si="66"/>
        <v>SI</v>
      </c>
      <c r="AK175" s="95"/>
    </row>
    <row r="176" spans="1:37" ht="63.75" x14ac:dyDescent="0.45">
      <c r="A176" s="6">
        <f t="shared" si="58"/>
        <v>173</v>
      </c>
      <c r="B176" s="6" t="s">
        <v>337</v>
      </c>
      <c r="C176" s="6" t="s">
        <v>35</v>
      </c>
      <c r="D176" s="6" t="s">
        <v>390</v>
      </c>
      <c r="E176" s="9">
        <v>60131500</v>
      </c>
      <c r="F176" s="105" t="s">
        <v>391</v>
      </c>
      <c r="G176" s="17" t="s">
        <v>38</v>
      </c>
      <c r="H176" s="93">
        <f t="shared" si="45"/>
        <v>0.19</v>
      </c>
      <c r="I176" s="29">
        <f t="shared" si="59"/>
        <v>637599</v>
      </c>
      <c r="J176" s="71">
        <v>496672</v>
      </c>
      <c r="K176" s="72">
        <f t="shared" si="46"/>
        <v>94367.680000000008</v>
      </c>
      <c r="L176" s="49">
        <f t="shared" si="47"/>
        <v>591039.68000000005</v>
      </c>
      <c r="M176" s="73">
        <v>498387</v>
      </c>
      <c r="N176" s="74">
        <f t="shared" si="48"/>
        <v>94693.53</v>
      </c>
      <c r="O176" s="53">
        <f t="shared" si="49"/>
        <v>593080.53</v>
      </c>
      <c r="P176" s="75">
        <v>555009</v>
      </c>
      <c r="Q176" s="76">
        <f t="shared" si="50"/>
        <v>105451.71</v>
      </c>
      <c r="R176" s="57">
        <f t="shared" si="51"/>
        <v>660460.71</v>
      </c>
      <c r="S176" s="77">
        <v>577962</v>
      </c>
      <c r="T176" s="78">
        <f t="shared" si="52"/>
        <v>109812.78</v>
      </c>
      <c r="U176" s="67">
        <f t="shared" si="53"/>
        <v>687774.78</v>
      </c>
      <c r="V176" s="79">
        <v>517735</v>
      </c>
      <c r="W176" s="80">
        <f t="shared" si="54"/>
        <v>98369.65</v>
      </c>
      <c r="X176" s="68">
        <f t="shared" si="55"/>
        <v>616104.65</v>
      </c>
      <c r="Y176" s="81">
        <v>533073</v>
      </c>
      <c r="Z176" s="82">
        <f t="shared" si="56"/>
        <v>101283.87</v>
      </c>
      <c r="AA176" s="69">
        <f t="shared" si="60"/>
        <v>634356.87</v>
      </c>
      <c r="AB176" s="83">
        <v>571747</v>
      </c>
      <c r="AC176" s="84">
        <f t="shared" si="57"/>
        <v>108631.93000000001</v>
      </c>
      <c r="AD176" s="70">
        <f t="shared" si="61"/>
        <v>680378.93</v>
      </c>
      <c r="AE176" s="86">
        <f t="shared" si="62"/>
        <v>7</v>
      </c>
      <c r="AF176" s="85">
        <f t="shared" si="63"/>
        <v>637599</v>
      </c>
      <c r="AG176" s="4">
        <f t="shared" si="64"/>
        <v>36825.014850123276</v>
      </c>
      <c r="AH176" s="5">
        <f t="shared" si="65"/>
        <v>5.775576004686845E-2</v>
      </c>
      <c r="AI176" s="87" t="str">
        <f t="shared" si="66"/>
        <v>SI</v>
      </c>
      <c r="AK176" s="95"/>
    </row>
    <row r="177" spans="1:37" ht="38.25" x14ac:dyDescent="0.45">
      <c r="A177" s="6">
        <f t="shared" si="58"/>
        <v>174</v>
      </c>
      <c r="B177" s="6" t="s">
        <v>337</v>
      </c>
      <c r="C177" s="6" t="s">
        <v>35</v>
      </c>
      <c r="D177" s="6" t="s">
        <v>392</v>
      </c>
      <c r="E177" s="9">
        <v>60131500</v>
      </c>
      <c r="F177" s="13" t="s">
        <v>393</v>
      </c>
      <c r="G177" s="17" t="s">
        <v>38</v>
      </c>
      <c r="H177" s="93">
        <f t="shared" si="45"/>
        <v>0.19</v>
      </c>
      <c r="I177" s="29">
        <f t="shared" si="59"/>
        <v>139999</v>
      </c>
      <c r="J177" s="71">
        <v>113926</v>
      </c>
      <c r="K177" s="72">
        <f t="shared" si="46"/>
        <v>21645.94</v>
      </c>
      <c r="L177" s="49">
        <f t="shared" si="47"/>
        <v>135571.94</v>
      </c>
      <c r="M177" s="73">
        <v>112110</v>
      </c>
      <c r="N177" s="74">
        <f t="shared" si="48"/>
        <v>21300.9</v>
      </c>
      <c r="O177" s="53">
        <f t="shared" si="49"/>
        <v>133410.9</v>
      </c>
      <c r="P177" s="75">
        <v>115551</v>
      </c>
      <c r="Q177" s="76">
        <f t="shared" si="50"/>
        <v>21954.69</v>
      </c>
      <c r="R177" s="57">
        <f t="shared" si="51"/>
        <v>137505.69</v>
      </c>
      <c r="S177" s="77">
        <v>125729</v>
      </c>
      <c r="T177" s="78">
        <f t="shared" si="52"/>
        <v>23888.510000000002</v>
      </c>
      <c r="U177" s="67">
        <f t="shared" si="53"/>
        <v>149617.51</v>
      </c>
      <c r="V177" s="79">
        <v>114437</v>
      </c>
      <c r="W177" s="80">
        <f t="shared" si="54"/>
        <v>21743.03</v>
      </c>
      <c r="X177" s="68">
        <f t="shared" si="55"/>
        <v>136180.03</v>
      </c>
      <c r="Y177" s="81">
        <v>119888</v>
      </c>
      <c r="Z177" s="82">
        <f t="shared" si="56"/>
        <v>22778.720000000001</v>
      </c>
      <c r="AA177" s="69">
        <f t="shared" si="60"/>
        <v>142666.72</v>
      </c>
      <c r="AB177" s="83">
        <v>121885</v>
      </c>
      <c r="AC177" s="84">
        <f t="shared" si="57"/>
        <v>23158.15</v>
      </c>
      <c r="AD177" s="70">
        <f t="shared" si="61"/>
        <v>145043.15</v>
      </c>
      <c r="AE177" s="86">
        <f t="shared" si="62"/>
        <v>7</v>
      </c>
      <c r="AF177" s="85">
        <f t="shared" si="63"/>
        <v>139999</v>
      </c>
      <c r="AG177" s="4">
        <f t="shared" si="64"/>
        <v>5462.5865285961399</v>
      </c>
      <c r="AH177" s="5">
        <f t="shared" si="65"/>
        <v>3.9018753909643211E-2</v>
      </c>
      <c r="AI177" s="87" t="str">
        <f t="shared" si="66"/>
        <v>SI</v>
      </c>
      <c r="AK177" s="95"/>
    </row>
    <row r="178" spans="1:37" ht="38.25" x14ac:dyDescent="0.45">
      <c r="A178" s="6">
        <f t="shared" si="58"/>
        <v>175</v>
      </c>
      <c r="B178" s="6" t="s">
        <v>337</v>
      </c>
      <c r="C178" s="6" t="s">
        <v>35</v>
      </c>
      <c r="D178" s="6" t="s">
        <v>394</v>
      </c>
      <c r="E178" s="9">
        <v>60131500</v>
      </c>
      <c r="F178" s="105" t="s">
        <v>395</v>
      </c>
      <c r="G178" s="17" t="s">
        <v>38</v>
      </c>
      <c r="H178" s="93">
        <f t="shared" si="45"/>
        <v>0.19</v>
      </c>
      <c r="I178" s="29">
        <f t="shared" si="59"/>
        <v>129999</v>
      </c>
      <c r="J178" s="71">
        <v>107243</v>
      </c>
      <c r="K178" s="72">
        <f t="shared" si="46"/>
        <v>20376.170000000002</v>
      </c>
      <c r="L178" s="49">
        <f t="shared" si="47"/>
        <v>127619.17</v>
      </c>
      <c r="M178" s="73">
        <v>119358</v>
      </c>
      <c r="N178" s="74">
        <f t="shared" si="48"/>
        <v>22678.02</v>
      </c>
      <c r="O178" s="53">
        <f t="shared" si="49"/>
        <v>142036.01999999999</v>
      </c>
      <c r="P178" s="75">
        <v>116041</v>
      </c>
      <c r="Q178" s="76">
        <f t="shared" si="50"/>
        <v>22047.79</v>
      </c>
      <c r="R178" s="57">
        <f t="shared" si="51"/>
        <v>138088.79</v>
      </c>
      <c r="S178" s="77">
        <v>109699</v>
      </c>
      <c r="T178" s="78">
        <f t="shared" si="52"/>
        <v>20842.810000000001</v>
      </c>
      <c r="U178" s="67">
        <f t="shared" si="53"/>
        <v>130541.81</v>
      </c>
      <c r="V178" s="79">
        <v>100659</v>
      </c>
      <c r="W178" s="80">
        <f t="shared" si="54"/>
        <v>19125.21</v>
      </c>
      <c r="X178" s="68">
        <f t="shared" si="55"/>
        <v>119784.20999999999</v>
      </c>
      <c r="Y178" s="81">
        <v>114502</v>
      </c>
      <c r="Z178" s="82">
        <f t="shared" si="56"/>
        <v>21755.38</v>
      </c>
      <c r="AA178" s="69">
        <f t="shared" si="60"/>
        <v>136257.38</v>
      </c>
      <c r="AB178" s="83">
        <v>97200</v>
      </c>
      <c r="AC178" s="84">
        <f t="shared" si="57"/>
        <v>18468</v>
      </c>
      <c r="AD178" s="70">
        <f t="shared" si="61"/>
        <v>115668</v>
      </c>
      <c r="AE178" s="86">
        <f t="shared" si="62"/>
        <v>7</v>
      </c>
      <c r="AF178" s="85">
        <f t="shared" si="63"/>
        <v>129999</v>
      </c>
      <c r="AG178" s="4">
        <f t="shared" si="64"/>
        <v>8985.5407771819737</v>
      </c>
      <c r="AH178" s="5">
        <f t="shared" si="65"/>
        <v>6.9120076132754671E-2</v>
      </c>
      <c r="AI178" s="87" t="str">
        <f t="shared" si="66"/>
        <v>SI</v>
      </c>
      <c r="AK178" s="95"/>
    </row>
    <row r="179" spans="1:37" ht="25.5" x14ac:dyDescent="0.45">
      <c r="A179" s="6">
        <f t="shared" si="58"/>
        <v>176</v>
      </c>
      <c r="B179" s="6" t="s">
        <v>337</v>
      </c>
      <c r="C179" s="6" t="s">
        <v>35</v>
      </c>
      <c r="D179" s="6" t="s">
        <v>396</v>
      </c>
      <c r="E179" s="9">
        <v>60131500</v>
      </c>
      <c r="F179" s="13" t="s">
        <v>397</v>
      </c>
      <c r="G179" s="17" t="s">
        <v>38</v>
      </c>
      <c r="H179" s="93">
        <f t="shared" si="45"/>
        <v>0.19</v>
      </c>
      <c r="I179" s="29">
        <f t="shared" si="59"/>
        <v>179999</v>
      </c>
      <c r="J179" s="71">
        <v>142623</v>
      </c>
      <c r="K179" s="72">
        <f t="shared" si="46"/>
        <v>27098.37</v>
      </c>
      <c r="L179" s="49">
        <f t="shared" si="47"/>
        <v>169721.37</v>
      </c>
      <c r="M179" s="73">
        <v>164889</v>
      </c>
      <c r="N179" s="74">
        <f t="shared" si="48"/>
        <v>31328.91</v>
      </c>
      <c r="O179" s="53">
        <f t="shared" si="49"/>
        <v>196217.91</v>
      </c>
      <c r="P179" s="75">
        <v>158331</v>
      </c>
      <c r="Q179" s="76">
        <f t="shared" si="50"/>
        <v>30082.89</v>
      </c>
      <c r="R179" s="57">
        <f t="shared" si="51"/>
        <v>188413.89</v>
      </c>
      <c r="S179" s="77">
        <v>147866</v>
      </c>
      <c r="T179" s="78">
        <f t="shared" si="52"/>
        <v>28094.54</v>
      </c>
      <c r="U179" s="67">
        <f t="shared" si="53"/>
        <v>175960.54</v>
      </c>
      <c r="V179" s="79">
        <v>163352</v>
      </c>
      <c r="W179" s="80">
        <f t="shared" si="54"/>
        <v>31036.880000000001</v>
      </c>
      <c r="X179" s="68">
        <f t="shared" si="55"/>
        <v>194388.88</v>
      </c>
      <c r="Y179" s="81">
        <v>155976</v>
      </c>
      <c r="Z179" s="82">
        <f t="shared" si="56"/>
        <v>29635.439999999999</v>
      </c>
      <c r="AA179" s="69">
        <f t="shared" si="60"/>
        <v>185611.44</v>
      </c>
      <c r="AB179" s="83">
        <v>125783</v>
      </c>
      <c r="AC179" s="84">
        <f t="shared" si="57"/>
        <v>23898.77</v>
      </c>
      <c r="AD179" s="70">
        <f t="shared" si="61"/>
        <v>149681.76999999999</v>
      </c>
      <c r="AE179" s="86">
        <f t="shared" si="62"/>
        <v>7</v>
      </c>
      <c r="AF179" s="85">
        <f t="shared" si="63"/>
        <v>179999</v>
      </c>
      <c r="AG179" s="4">
        <f t="shared" si="64"/>
        <v>15182.249107849606</v>
      </c>
      <c r="AH179" s="5">
        <f t="shared" si="65"/>
        <v>8.4346296967480958E-2</v>
      </c>
      <c r="AI179" s="87" t="str">
        <f t="shared" si="66"/>
        <v>SI</v>
      </c>
      <c r="AK179" s="95"/>
    </row>
    <row r="180" spans="1:37" ht="38.25" x14ac:dyDescent="0.45">
      <c r="A180" s="6">
        <f t="shared" si="58"/>
        <v>177</v>
      </c>
      <c r="B180" s="6" t="s">
        <v>337</v>
      </c>
      <c r="C180" s="6" t="s">
        <v>35</v>
      </c>
      <c r="D180" s="6" t="s">
        <v>398</v>
      </c>
      <c r="E180" s="9">
        <v>60131500</v>
      </c>
      <c r="F180" s="105" t="s">
        <v>399</v>
      </c>
      <c r="G180" s="17" t="s">
        <v>38</v>
      </c>
      <c r="H180" s="93">
        <f t="shared" si="45"/>
        <v>0.19</v>
      </c>
      <c r="I180" s="29">
        <f t="shared" si="59"/>
        <v>160000</v>
      </c>
      <c r="J180" s="71">
        <v>146477</v>
      </c>
      <c r="K180" s="72">
        <f t="shared" si="46"/>
        <v>27830.63</v>
      </c>
      <c r="L180" s="49">
        <f t="shared" si="47"/>
        <v>174307.63</v>
      </c>
      <c r="M180" s="73">
        <v>140471</v>
      </c>
      <c r="N180" s="74">
        <f t="shared" si="48"/>
        <v>26689.49</v>
      </c>
      <c r="O180" s="53">
        <f t="shared" si="49"/>
        <v>167160.49</v>
      </c>
      <c r="P180" s="75">
        <v>138107</v>
      </c>
      <c r="Q180" s="76">
        <f t="shared" si="50"/>
        <v>26240.33</v>
      </c>
      <c r="R180" s="57">
        <f t="shared" si="51"/>
        <v>164347.33000000002</v>
      </c>
      <c r="S180" s="77">
        <v>138862</v>
      </c>
      <c r="T180" s="78">
        <f t="shared" si="52"/>
        <v>26383.78</v>
      </c>
      <c r="U180" s="67">
        <f t="shared" si="53"/>
        <v>165245.78</v>
      </c>
      <c r="V180" s="79">
        <v>125710</v>
      </c>
      <c r="W180" s="80">
        <f t="shared" si="54"/>
        <v>23884.9</v>
      </c>
      <c r="X180" s="68">
        <f t="shared" si="55"/>
        <v>149594.9</v>
      </c>
      <c r="Y180" s="81">
        <v>132142</v>
      </c>
      <c r="Z180" s="82">
        <f t="shared" si="56"/>
        <v>25106.98</v>
      </c>
      <c r="AA180" s="69">
        <f t="shared" si="60"/>
        <v>157248.98000000001</v>
      </c>
      <c r="AB180" s="83">
        <v>119405</v>
      </c>
      <c r="AC180" s="84">
        <f t="shared" si="57"/>
        <v>22686.95</v>
      </c>
      <c r="AD180" s="70">
        <f t="shared" si="61"/>
        <v>142091.95000000001</v>
      </c>
      <c r="AE180" s="86">
        <f t="shared" si="62"/>
        <v>7</v>
      </c>
      <c r="AF180" s="85">
        <f t="shared" si="63"/>
        <v>160000</v>
      </c>
      <c r="AG180" s="4">
        <f t="shared" si="64"/>
        <v>10274.315061024749</v>
      </c>
      <c r="AH180" s="5">
        <f t="shared" si="65"/>
        <v>6.4214469131404675E-2</v>
      </c>
      <c r="AI180" s="87" t="str">
        <f t="shared" si="66"/>
        <v>SI</v>
      </c>
      <c r="AK180" s="95"/>
    </row>
    <row r="181" spans="1:37" ht="38.25" x14ac:dyDescent="0.45">
      <c r="A181" s="6">
        <f t="shared" si="58"/>
        <v>178</v>
      </c>
      <c r="B181" s="6" t="s">
        <v>337</v>
      </c>
      <c r="C181" s="6" t="s">
        <v>35</v>
      </c>
      <c r="D181" s="6" t="s">
        <v>400</v>
      </c>
      <c r="E181" s="9">
        <v>60131500</v>
      </c>
      <c r="F181" s="13" t="s">
        <v>401</v>
      </c>
      <c r="G181" s="17" t="s">
        <v>38</v>
      </c>
      <c r="H181" s="93">
        <f t="shared" si="45"/>
        <v>0.19</v>
      </c>
      <c r="I181" s="29">
        <f t="shared" si="59"/>
        <v>149999</v>
      </c>
      <c r="J181" s="71">
        <v>135233</v>
      </c>
      <c r="K181" s="72">
        <f t="shared" si="46"/>
        <v>25694.27</v>
      </c>
      <c r="L181" s="49">
        <f t="shared" si="47"/>
        <v>160927.26999999999</v>
      </c>
      <c r="M181" s="73">
        <v>125558</v>
      </c>
      <c r="N181" s="74">
        <f t="shared" si="48"/>
        <v>23856.02</v>
      </c>
      <c r="O181" s="53">
        <f t="shared" si="49"/>
        <v>149414.01999999999</v>
      </c>
      <c r="P181" s="75">
        <v>119418</v>
      </c>
      <c r="Q181" s="76">
        <f t="shared" si="50"/>
        <v>22689.420000000002</v>
      </c>
      <c r="R181" s="57">
        <f t="shared" si="51"/>
        <v>142107.42000000001</v>
      </c>
      <c r="S181" s="77">
        <v>127094</v>
      </c>
      <c r="T181" s="78">
        <f t="shared" si="52"/>
        <v>24147.86</v>
      </c>
      <c r="U181" s="67">
        <f t="shared" si="53"/>
        <v>151241.85999999999</v>
      </c>
      <c r="V181" s="79">
        <v>117709</v>
      </c>
      <c r="W181" s="80">
        <f t="shared" si="54"/>
        <v>22364.71</v>
      </c>
      <c r="X181" s="68">
        <f t="shared" si="55"/>
        <v>140073.71</v>
      </c>
      <c r="Y181" s="81">
        <v>135342</v>
      </c>
      <c r="Z181" s="82">
        <f t="shared" si="56"/>
        <v>25714.98</v>
      </c>
      <c r="AA181" s="69">
        <f t="shared" si="60"/>
        <v>161056.98000000001</v>
      </c>
      <c r="AB181" s="83">
        <v>121994</v>
      </c>
      <c r="AC181" s="84">
        <f t="shared" si="57"/>
        <v>23178.86</v>
      </c>
      <c r="AD181" s="70">
        <f t="shared" si="61"/>
        <v>145172.85999999999</v>
      </c>
      <c r="AE181" s="86">
        <f t="shared" si="62"/>
        <v>7</v>
      </c>
      <c r="AF181" s="85">
        <f t="shared" si="63"/>
        <v>149999</v>
      </c>
      <c r="AG181" s="4">
        <f t="shared" si="64"/>
        <v>7816.4017393299337</v>
      </c>
      <c r="AH181" s="5">
        <f t="shared" si="65"/>
        <v>5.2109692326815067E-2</v>
      </c>
      <c r="AI181" s="87" t="str">
        <f t="shared" si="66"/>
        <v>SI</v>
      </c>
      <c r="AK181" s="95"/>
    </row>
    <row r="182" spans="1:37" ht="306" x14ac:dyDescent="0.45">
      <c r="A182" s="6">
        <f t="shared" si="58"/>
        <v>179</v>
      </c>
      <c r="B182" s="6" t="s">
        <v>402</v>
      </c>
      <c r="C182" s="6" t="s">
        <v>403</v>
      </c>
      <c r="D182" s="6" t="s">
        <v>404</v>
      </c>
      <c r="E182" s="9">
        <v>49221500</v>
      </c>
      <c r="F182" s="105" t="s">
        <v>405</v>
      </c>
      <c r="G182" s="17" t="s">
        <v>38</v>
      </c>
      <c r="H182" s="93">
        <f t="shared" si="45"/>
        <v>0.19</v>
      </c>
      <c r="I182" s="29">
        <f t="shared" si="59"/>
        <v>2449999</v>
      </c>
      <c r="J182" s="71">
        <v>1994578</v>
      </c>
      <c r="K182" s="72">
        <f t="shared" si="46"/>
        <v>378969.82</v>
      </c>
      <c r="L182" s="49">
        <f t="shared" si="47"/>
        <v>2373547.8199999998</v>
      </c>
      <c r="M182" s="73">
        <v>1869639</v>
      </c>
      <c r="N182" s="74">
        <f t="shared" si="48"/>
        <v>355231.41000000003</v>
      </c>
      <c r="O182" s="53">
        <f t="shared" si="49"/>
        <v>2224870.41</v>
      </c>
      <c r="P182" s="75">
        <v>2258031</v>
      </c>
      <c r="Q182" s="76">
        <f t="shared" si="50"/>
        <v>429025.89</v>
      </c>
      <c r="R182" s="57">
        <f t="shared" si="51"/>
        <v>2687056.89</v>
      </c>
      <c r="S182" s="77">
        <v>2009021</v>
      </c>
      <c r="T182" s="78">
        <f t="shared" si="52"/>
        <v>381713.99</v>
      </c>
      <c r="U182" s="67">
        <f t="shared" si="53"/>
        <v>2390734.9900000002</v>
      </c>
      <c r="V182" s="79">
        <v>2232448</v>
      </c>
      <c r="W182" s="80">
        <f t="shared" si="54"/>
        <v>424165.12</v>
      </c>
      <c r="X182" s="68">
        <f t="shared" si="55"/>
        <v>2656613.12</v>
      </c>
      <c r="Y182" s="81">
        <v>1932460</v>
      </c>
      <c r="Z182" s="82">
        <f t="shared" si="56"/>
        <v>367167.4</v>
      </c>
      <c r="AA182" s="69">
        <f t="shared" si="60"/>
        <v>2299627.4</v>
      </c>
      <c r="AB182" s="83">
        <v>2115584</v>
      </c>
      <c r="AC182" s="84">
        <f t="shared" si="57"/>
        <v>401960.96000000002</v>
      </c>
      <c r="AD182" s="70">
        <f t="shared" si="61"/>
        <v>2517544.96</v>
      </c>
      <c r="AE182" s="86">
        <f t="shared" si="62"/>
        <v>7</v>
      </c>
      <c r="AF182" s="85">
        <f t="shared" si="63"/>
        <v>2449999</v>
      </c>
      <c r="AG182" s="4">
        <f t="shared" si="64"/>
        <v>163051.17532875136</v>
      </c>
      <c r="AH182" s="5">
        <f t="shared" si="65"/>
        <v>6.6551527298072927E-2</v>
      </c>
      <c r="AI182" s="87" t="str">
        <f t="shared" si="66"/>
        <v>SI</v>
      </c>
      <c r="AK182" s="95"/>
    </row>
    <row r="183" spans="1:37" ht="38.25" x14ac:dyDescent="0.45">
      <c r="A183" s="6">
        <f t="shared" si="58"/>
        <v>180</v>
      </c>
      <c r="B183" s="6" t="s">
        <v>402</v>
      </c>
      <c r="C183" s="6" t="s">
        <v>403</v>
      </c>
      <c r="D183" s="6" t="s">
        <v>406</v>
      </c>
      <c r="E183" s="9">
        <v>49221500</v>
      </c>
      <c r="F183" s="13" t="s">
        <v>407</v>
      </c>
      <c r="G183" s="17" t="s">
        <v>38</v>
      </c>
      <c r="H183" s="93">
        <f t="shared" si="45"/>
        <v>0.19</v>
      </c>
      <c r="I183" s="29">
        <f t="shared" si="59"/>
        <v>170000</v>
      </c>
      <c r="J183" s="71">
        <v>138852</v>
      </c>
      <c r="K183" s="72">
        <f t="shared" si="46"/>
        <v>26381.88</v>
      </c>
      <c r="L183" s="49">
        <f t="shared" si="47"/>
        <v>165233.88</v>
      </c>
      <c r="M183" s="73">
        <v>151235</v>
      </c>
      <c r="N183" s="74">
        <f t="shared" si="48"/>
        <v>28734.65</v>
      </c>
      <c r="O183" s="53">
        <f t="shared" si="49"/>
        <v>179969.65</v>
      </c>
      <c r="P183" s="75">
        <v>156284</v>
      </c>
      <c r="Q183" s="76">
        <f t="shared" si="50"/>
        <v>29693.96</v>
      </c>
      <c r="R183" s="57">
        <f t="shared" si="51"/>
        <v>185977.96</v>
      </c>
      <c r="S183" s="77">
        <v>134818</v>
      </c>
      <c r="T183" s="78">
        <f t="shared" si="52"/>
        <v>25615.420000000002</v>
      </c>
      <c r="U183" s="67">
        <f t="shared" si="53"/>
        <v>160433.42000000001</v>
      </c>
      <c r="V183" s="79">
        <v>151061</v>
      </c>
      <c r="W183" s="80">
        <f t="shared" si="54"/>
        <v>28701.59</v>
      </c>
      <c r="X183" s="68">
        <f t="shared" si="55"/>
        <v>179762.59</v>
      </c>
      <c r="Y183" s="81">
        <v>155307</v>
      </c>
      <c r="Z183" s="82">
        <f t="shared" si="56"/>
        <v>29508.33</v>
      </c>
      <c r="AA183" s="69">
        <f t="shared" si="60"/>
        <v>184815.33000000002</v>
      </c>
      <c r="AB183" s="83">
        <v>112441</v>
      </c>
      <c r="AC183" s="84">
        <f t="shared" si="57"/>
        <v>21363.79</v>
      </c>
      <c r="AD183" s="70">
        <f t="shared" si="61"/>
        <v>133804.79</v>
      </c>
      <c r="AE183" s="86">
        <f t="shared" si="62"/>
        <v>7</v>
      </c>
      <c r="AF183" s="85">
        <f t="shared" si="63"/>
        <v>170000</v>
      </c>
      <c r="AG183" s="4">
        <f t="shared" si="64"/>
        <v>17295.002879803153</v>
      </c>
      <c r="AH183" s="5">
        <f t="shared" si="65"/>
        <v>0.1017353110576656</v>
      </c>
      <c r="AI183" s="87" t="str">
        <f t="shared" si="66"/>
        <v>SI</v>
      </c>
      <c r="AK183" s="95"/>
    </row>
    <row r="184" spans="1:37" ht="51" x14ac:dyDescent="0.45">
      <c r="A184" s="6">
        <f t="shared" si="58"/>
        <v>181</v>
      </c>
      <c r="B184" s="6" t="s">
        <v>402</v>
      </c>
      <c r="C184" s="6" t="s">
        <v>35</v>
      </c>
      <c r="D184" s="6" t="s">
        <v>408</v>
      </c>
      <c r="E184" s="9">
        <v>49221500</v>
      </c>
      <c r="F184" s="105" t="s">
        <v>409</v>
      </c>
      <c r="G184" s="17" t="s">
        <v>38</v>
      </c>
      <c r="H184" s="93">
        <f t="shared" si="45"/>
        <v>0.19</v>
      </c>
      <c r="I184" s="29">
        <f t="shared" si="59"/>
        <v>92999</v>
      </c>
      <c r="J184" s="71">
        <v>85421</v>
      </c>
      <c r="K184" s="72">
        <f t="shared" si="46"/>
        <v>16229.99</v>
      </c>
      <c r="L184" s="49">
        <f t="shared" si="47"/>
        <v>101650.99</v>
      </c>
      <c r="M184" s="73">
        <v>80386</v>
      </c>
      <c r="N184" s="74">
        <f t="shared" si="48"/>
        <v>15273.34</v>
      </c>
      <c r="O184" s="53">
        <f t="shared" si="49"/>
        <v>95659.34</v>
      </c>
      <c r="P184" s="75">
        <v>81052</v>
      </c>
      <c r="Q184" s="76">
        <f t="shared" si="50"/>
        <v>15399.880000000001</v>
      </c>
      <c r="R184" s="57">
        <f t="shared" si="51"/>
        <v>96451.88</v>
      </c>
      <c r="S184" s="77">
        <v>85347</v>
      </c>
      <c r="T184" s="78">
        <f t="shared" si="52"/>
        <v>16215.93</v>
      </c>
      <c r="U184" s="67">
        <f t="shared" si="53"/>
        <v>101562.93</v>
      </c>
      <c r="V184" s="79">
        <v>80932</v>
      </c>
      <c r="W184" s="80">
        <f t="shared" si="54"/>
        <v>15377.08</v>
      </c>
      <c r="X184" s="68">
        <f t="shared" si="55"/>
        <v>96309.08</v>
      </c>
      <c r="Y184" s="81">
        <v>85252</v>
      </c>
      <c r="Z184" s="82">
        <f t="shared" si="56"/>
        <v>16197.880000000001</v>
      </c>
      <c r="AA184" s="69">
        <f t="shared" si="60"/>
        <v>101449.88</v>
      </c>
      <c r="AB184" s="83">
        <v>48665</v>
      </c>
      <c r="AC184" s="84">
        <f t="shared" si="57"/>
        <v>9246.35</v>
      </c>
      <c r="AD184" s="70">
        <f t="shared" si="61"/>
        <v>57911.35</v>
      </c>
      <c r="AE184" s="86">
        <f t="shared" si="62"/>
        <v>7</v>
      </c>
      <c r="AF184" s="85">
        <f t="shared" si="63"/>
        <v>92999</v>
      </c>
      <c r="AG184" s="4">
        <f t="shared" si="64"/>
        <v>14544.09453676639</v>
      </c>
      <c r="AH184" s="5">
        <f t="shared" si="65"/>
        <v>0.15638979490926128</v>
      </c>
      <c r="AI184" s="87" t="str">
        <f t="shared" si="66"/>
        <v>SI</v>
      </c>
      <c r="AK184" s="95"/>
    </row>
    <row r="185" spans="1:37" ht="63.75" x14ac:dyDescent="0.45">
      <c r="A185" s="6">
        <f t="shared" si="58"/>
        <v>182</v>
      </c>
      <c r="B185" s="6" t="s">
        <v>402</v>
      </c>
      <c r="C185" s="6" t="s">
        <v>35</v>
      </c>
      <c r="D185" s="6" t="s">
        <v>410</v>
      </c>
      <c r="E185" s="9">
        <v>49221500</v>
      </c>
      <c r="F185" s="13" t="s">
        <v>411</v>
      </c>
      <c r="G185" s="17" t="s">
        <v>38</v>
      </c>
      <c r="H185" s="93">
        <f t="shared" si="45"/>
        <v>0.19</v>
      </c>
      <c r="I185" s="29">
        <f t="shared" si="59"/>
        <v>449999</v>
      </c>
      <c r="J185" s="71">
        <v>341441</v>
      </c>
      <c r="K185" s="72">
        <f t="shared" si="46"/>
        <v>64873.79</v>
      </c>
      <c r="L185" s="49">
        <f t="shared" si="47"/>
        <v>406314.79</v>
      </c>
      <c r="M185" s="73">
        <v>405300</v>
      </c>
      <c r="N185" s="74">
        <f t="shared" si="48"/>
        <v>77007</v>
      </c>
      <c r="O185" s="53">
        <f t="shared" si="49"/>
        <v>482307</v>
      </c>
      <c r="P185" s="75">
        <v>381503</v>
      </c>
      <c r="Q185" s="76">
        <f t="shared" si="50"/>
        <v>72485.570000000007</v>
      </c>
      <c r="R185" s="57">
        <f t="shared" si="51"/>
        <v>453988.57</v>
      </c>
      <c r="S185" s="77">
        <v>357640</v>
      </c>
      <c r="T185" s="78">
        <f t="shared" si="52"/>
        <v>67951.600000000006</v>
      </c>
      <c r="U185" s="67">
        <f t="shared" si="53"/>
        <v>425591.6</v>
      </c>
      <c r="V185" s="79">
        <v>396727</v>
      </c>
      <c r="W185" s="80">
        <f t="shared" si="54"/>
        <v>75378.13</v>
      </c>
      <c r="X185" s="68">
        <f t="shared" si="55"/>
        <v>472105.13</v>
      </c>
      <c r="Y185" s="81">
        <v>399470</v>
      </c>
      <c r="Z185" s="82">
        <f t="shared" si="56"/>
        <v>75899.3</v>
      </c>
      <c r="AA185" s="69">
        <f t="shared" si="60"/>
        <v>475369.3</v>
      </c>
      <c r="AB185" s="83">
        <v>364974</v>
      </c>
      <c r="AC185" s="84">
        <f t="shared" si="57"/>
        <v>69345.06</v>
      </c>
      <c r="AD185" s="70">
        <f t="shared" si="61"/>
        <v>434319.06</v>
      </c>
      <c r="AE185" s="86">
        <f t="shared" si="62"/>
        <v>7</v>
      </c>
      <c r="AF185" s="85">
        <f t="shared" si="63"/>
        <v>449999</v>
      </c>
      <c r="AG185" s="4">
        <f t="shared" si="64"/>
        <v>26570.522157571544</v>
      </c>
      <c r="AH185" s="5">
        <f t="shared" si="65"/>
        <v>5.9045736007350115E-2</v>
      </c>
      <c r="AI185" s="87" t="str">
        <f t="shared" si="66"/>
        <v>SI</v>
      </c>
      <c r="AK185" s="95"/>
    </row>
    <row r="186" spans="1:37" ht="89.25" x14ac:dyDescent="0.45">
      <c r="A186" s="6">
        <f t="shared" si="58"/>
        <v>183</v>
      </c>
      <c r="B186" s="6" t="s">
        <v>402</v>
      </c>
      <c r="C186" s="6" t="s">
        <v>35</v>
      </c>
      <c r="D186" s="6" t="s">
        <v>412</v>
      </c>
      <c r="E186" s="9">
        <v>90101603</v>
      </c>
      <c r="F186" s="105" t="s">
        <v>413</v>
      </c>
      <c r="G186" s="17" t="s">
        <v>38</v>
      </c>
      <c r="H186" s="93">
        <f t="shared" si="45"/>
        <v>0.19</v>
      </c>
      <c r="I186" s="29">
        <f t="shared" si="59"/>
        <v>39799</v>
      </c>
      <c r="J186" s="71">
        <v>35344</v>
      </c>
      <c r="K186" s="72">
        <f t="shared" si="46"/>
        <v>6715.36</v>
      </c>
      <c r="L186" s="49">
        <f t="shared" si="47"/>
        <v>42059.360000000001</v>
      </c>
      <c r="M186" s="73">
        <v>31052</v>
      </c>
      <c r="N186" s="74">
        <f t="shared" si="48"/>
        <v>5899.88</v>
      </c>
      <c r="O186" s="53">
        <f t="shared" si="49"/>
        <v>36951.879999999997</v>
      </c>
      <c r="P186" s="75">
        <v>33445</v>
      </c>
      <c r="Q186" s="76">
        <f t="shared" si="50"/>
        <v>6354.55</v>
      </c>
      <c r="R186" s="57">
        <f t="shared" si="51"/>
        <v>39799.550000000003</v>
      </c>
      <c r="S186" s="77">
        <v>31157</v>
      </c>
      <c r="T186" s="78">
        <f t="shared" si="52"/>
        <v>5919.83</v>
      </c>
      <c r="U186" s="67">
        <f t="shared" si="53"/>
        <v>37076.83</v>
      </c>
      <c r="V186" s="79">
        <v>36533</v>
      </c>
      <c r="W186" s="80">
        <f t="shared" si="54"/>
        <v>6941.27</v>
      </c>
      <c r="X186" s="68">
        <f t="shared" si="55"/>
        <v>43474.270000000004</v>
      </c>
      <c r="Y186" s="81">
        <v>31552</v>
      </c>
      <c r="Z186" s="82">
        <f t="shared" si="56"/>
        <v>5994.88</v>
      </c>
      <c r="AA186" s="69">
        <f t="shared" si="60"/>
        <v>37546.879999999997</v>
      </c>
      <c r="AB186" s="83">
        <v>35030</v>
      </c>
      <c r="AC186" s="84">
        <f t="shared" si="57"/>
        <v>6655.7</v>
      </c>
      <c r="AD186" s="70">
        <f t="shared" si="61"/>
        <v>41685.699999999997</v>
      </c>
      <c r="AE186" s="86">
        <f t="shared" si="62"/>
        <v>7</v>
      </c>
      <c r="AF186" s="85">
        <f t="shared" si="63"/>
        <v>39799</v>
      </c>
      <c r="AG186" s="4">
        <f t="shared" si="64"/>
        <v>2471.6917307787407</v>
      </c>
      <c r="AH186" s="5">
        <f t="shared" si="65"/>
        <v>6.2104367717247685E-2</v>
      </c>
      <c r="AI186" s="87" t="str">
        <f t="shared" si="66"/>
        <v>SI</v>
      </c>
      <c r="AK186" s="95"/>
    </row>
    <row r="187" spans="1:37" ht="140.25" x14ac:dyDescent="0.45">
      <c r="A187" s="6">
        <f t="shared" si="58"/>
        <v>184</v>
      </c>
      <c r="B187" s="6" t="s">
        <v>402</v>
      </c>
      <c r="C187" s="6" t="s">
        <v>35</v>
      </c>
      <c r="D187" s="6" t="s">
        <v>414</v>
      </c>
      <c r="E187" s="9">
        <v>49221500</v>
      </c>
      <c r="F187" s="13" t="s">
        <v>415</v>
      </c>
      <c r="G187" s="17" t="s">
        <v>38</v>
      </c>
      <c r="H187" s="93">
        <f t="shared" si="45"/>
        <v>0.19</v>
      </c>
      <c r="I187" s="29">
        <f t="shared" si="59"/>
        <v>89900</v>
      </c>
      <c r="J187" s="71">
        <v>76730</v>
      </c>
      <c r="K187" s="72">
        <f t="shared" si="46"/>
        <v>14578.7</v>
      </c>
      <c r="L187" s="49">
        <f t="shared" si="47"/>
        <v>91308.7</v>
      </c>
      <c r="M187" s="73">
        <v>69122</v>
      </c>
      <c r="N187" s="74">
        <f t="shared" si="48"/>
        <v>13133.18</v>
      </c>
      <c r="O187" s="53">
        <f t="shared" si="49"/>
        <v>82255.179999999993</v>
      </c>
      <c r="P187" s="75">
        <v>75934</v>
      </c>
      <c r="Q187" s="76">
        <f t="shared" si="50"/>
        <v>14427.460000000001</v>
      </c>
      <c r="R187" s="57">
        <f t="shared" si="51"/>
        <v>90361.46</v>
      </c>
      <c r="S187" s="77">
        <v>69663</v>
      </c>
      <c r="T187" s="78">
        <f t="shared" si="52"/>
        <v>13235.97</v>
      </c>
      <c r="U187" s="67">
        <f t="shared" si="53"/>
        <v>82898.97</v>
      </c>
      <c r="V187" s="79">
        <v>78304</v>
      </c>
      <c r="W187" s="80">
        <f t="shared" si="54"/>
        <v>14877.76</v>
      </c>
      <c r="X187" s="68">
        <f t="shared" si="55"/>
        <v>93181.759999999995</v>
      </c>
      <c r="Y187" s="81">
        <v>77009</v>
      </c>
      <c r="Z187" s="82">
        <f t="shared" si="56"/>
        <v>14631.710000000001</v>
      </c>
      <c r="AA187" s="69">
        <f t="shared" si="60"/>
        <v>91640.71</v>
      </c>
      <c r="AB187" s="83">
        <v>82059</v>
      </c>
      <c r="AC187" s="84">
        <f t="shared" si="57"/>
        <v>15591.210000000001</v>
      </c>
      <c r="AD187" s="70">
        <f t="shared" si="61"/>
        <v>97650.21</v>
      </c>
      <c r="AE187" s="86">
        <f t="shared" si="62"/>
        <v>7</v>
      </c>
      <c r="AF187" s="85">
        <f t="shared" si="63"/>
        <v>89900</v>
      </c>
      <c r="AG187" s="4">
        <f t="shared" si="64"/>
        <v>5120.2796891576172</v>
      </c>
      <c r="AH187" s="5">
        <f t="shared" si="65"/>
        <v>5.6955280190852248E-2</v>
      </c>
      <c r="AI187" s="87" t="str">
        <f t="shared" si="66"/>
        <v>SI</v>
      </c>
      <c r="AK187" s="95"/>
    </row>
    <row r="188" spans="1:37" ht="63.75" x14ac:dyDescent="0.45">
      <c r="A188" s="6">
        <f t="shared" si="58"/>
        <v>185</v>
      </c>
      <c r="B188" s="6" t="s">
        <v>402</v>
      </c>
      <c r="C188" s="6" t="s">
        <v>35</v>
      </c>
      <c r="D188" s="6" t="s">
        <v>416</v>
      </c>
      <c r="E188" s="9">
        <v>90101603</v>
      </c>
      <c r="F188" s="105" t="s">
        <v>417</v>
      </c>
      <c r="G188" s="17" t="s">
        <v>38</v>
      </c>
      <c r="H188" s="93">
        <f t="shared" si="45"/>
        <v>0.19</v>
      </c>
      <c r="I188" s="29">
        <f t="shared" si="59"/>
        <v>90999</v>
      </c>
      <c r="J188" s="71">
        <v>81475</v>
      </c>
      <c r="K188" s="72">
        <f t="shared" si="46"/>
        <v>15480.25</v>
      </c>
      <c r="L188" s="49">
        <f t="shared" si="47"/>
        <v>96955.25</v>
      </c>
      <c r="M188" s="73">
        <v>69052</v>
      </c>
      <c r="N188" s="74">
        <f t="shared" si="48"/>
        <v>13119.880000000001</v>
      </c>
      <c r="O188" s="53">
        <f t="shared" si="49"/>
        <v>82171.88</v>
      </c>
      <c r="P188" s="75">
        <v>82162</v>
      </c>
      <c r="Q188" s="76">
        <f t="shared" si="50"/>
        <v>15610.78</v>
      </c>
      <c r="R188" s="57">
        <f t="shared" si="51"/>
        <v>97772.78</v>
      </c>
      <c r="S188" s="77">
        <v>79141</v>
      </c>
      <c r="T188" s="78">
        <f t="shared" si="52"/>
        <v>15036.79</v>
      </c>
      <c r="U188" s="67">
        <f t="shared" si="53"/>
        <v>94177.790000000008</v>
      </c>
      <c r="V188" s="79">
        <v>82484</v>
      </c>
      <c r="W188" s="80">
        <f t="shared" si="54"/>
        <v>15671.960000000001</v>
      </c>
      <c r="X188" s="68">
        <f t="shared" si="55"/>
        <v>98155.96</v>
      </c>
      <c r="Y188" s="81">
        <v>76890</v>
      </c>
      <c r="Z188" s="82">
        <f t="shared" si="56"/>
        <v>14609.1</v>
      </c>
      <c r="AA188" s="69">
        <f t="shared" si="60"/>
        <v>91499.1</v>
      </c>
      <c r="AB188" s="83">
        <v>64087</v>
      </c>
      <c r="AC188" s="84">
        <f t="shared" si="57"/>
        <v>12176.53</v>
      </c>
      <c r="AD188" s="70">
        <f t="shared" si="61"/>
        <v>76263.53</v>
      </c>
      <c r="AE188" s="86">
        <f t="shared" si="62"/>
        <v>7</v>
      </c>
      <c r="AF188" s="85">
        <f t="shared" si="63"/>
        <v>90999</v>
      </c>
      <c r="AG188" s="4">
        <f t="shared" si="64"/>
        <v>7910.1202260648361</v>
      </c>
      <c r="AH188" s="5">
        <f t="shared" si="65"/>
        <v>8.6925353312287346E-2</v>
      </c>
      <c r="AI188" s="87" t="str">
        <f t="shared" si="66"/>
        <v>SI</v>
      </c>
      <c r="AK188" s="95"/>
    </row>
    <row r="189" spans="1:37" ht="14.25" x14ac:dyDescent="0.45">
      <c r="A189" s="6">
        <f t="shared" si="58"/>
        <v>186</v>
      </c>
      <c r="B189" s="6" t="s">
        <v>402</v>
      </c>
      <c r="C189" s="6" t="s">
        <v>35</v>
      </c>
      <c r="D189" s="6" t="s">
        <v>418</v>
      </c>
      <c r="E189" s="9">
        <v>49221500</v>
      </c>
      <c r="F189" s="13" t="s">
        <v>419</v>
      </c>
      <c r="G189" s="17" t="s">
        <v>38</v>
      </c>
      <c r="H189" s="93">
        <f t="shared" si="45"/>
        <v>0.19</v>
      </c>
      <c r="I189" s="29">
        <f t="shared" si="59"/>
        <v>119999</v>
      </c>
      <c r="J189" s="71">
        <v>107069</v>
      </c>
      <c r="K189" s="72">
        <f t="shared" si="46"/>
        <v>20343.11</v>
      </c>
      <c r="L189" s="49">
        <f t="shared" si="47"/>
        <v>127412.11</v>
      </c>
      <c r="M189" s="73">
        <v>94005</v>
      </c>
      <c r="N189" s="74">
        <f t="shared" si="48"/>
        <v>17860.95</v>
      </c>
      <c r="O189" s="53">
        <f t="shared" si="49"/>
        <v>111865.95</v>
      </c>
      <c r="P189" s="75">
        <v>110784</v>
      </c>
      <c r="Q189" s="76">
        <f t="shared" si="50"/>
        <v>21048.959999999999</v>
      </c>
      <c r="R189" s="57">
        <f t="shared" si="51"/>
        <v>131832.95999999999</v>
      </c>
      <c r="S189" s="77">
        <v>110728</v>
      </c>
      <c r="T189" s="78">
        <f t="shared" si="52"/>
        <v>21038.32</v>
      </c>
      <c r="U189" s="67">
        <f t="shared" si="53"/>
        <v>131766.32</v>
      </c>
      <c r="V189" s="79">
        <v>99111</v>
      </c>
      <c r="W189" s="80">
        <f t="shared" si="54"/>
        <v>18831.09</v>
      </c>
      <c r="X189" s="68">
        <f t="shared" si="55"/>
        <v>117942.09</v>
      </c>
      <c r="Y189" s="81">
        <v>91136</v>
      </c>
      <c r="Z189" s="82">
        <f t="shared" si="56"/>
        <v>17315.84</v>
      </c>
      <c r="AA189" s="69">
        <f t="shared" si="60"/>
        <v>108451.84</v>
      </c>
      <c r="AB189" s="83">
        <v>93044</v>
      </c>
      <c r="AC189" s="84">
        <f t="shared" si="57"/>
        <v>17678.36</v>
      </c>
      <c r="AD189" s="70">
        <f t="shared" si="61"/>
        <v>110722.36</v>
      </c>
      <c r="AE189" s="86">
        <f t="shared" si="62"/>
        <v>7</v>
      </c>
      <c r="AF189" s="85">
        <f t="shared" si="63"/>
        <v>119999</v>
      </c>
      <c r="AG189" s="4">
        <f t="shared" si="64"/>
        <v>9435.7751130259567</v>
      </c>
      <c r="AH189" s="5">
        <f t="shared" si="65"/>
        <v>7.86321145428375E-2</v>
      </c>
      <c r="AI189" s="87" t="str">
        <f t="shared" si="66"/>
        <v>SI</v>
      </c>
      <c r="AK189" s="95"/>
    </row>
    <row r="190" spans="1:37" ht="25.5" x14ac:dyDescent="0.45">
      <c r="A190" s="6">
        <f t="shared" si="58"/>
        <v>187</v>
      </c>
      <c r="B190" s="6" t="s">
        <v>402</v>
      </c>
      <c r="C190" s="6" t="s">
        <v>35</v>
      </c>
      <c r="D190" s="6" t="s">
        <v>420</v>
      </c>
      <c r="E190" s="9">
        <v>49221500</v>
      </c>
      <c r="F190" s="105" t="s">
        <v>421</v>
      </c>
      <c r="G190" s="17" t="s">
        <v>38</v>
      </c>
      <c r="H190" s="93">
        <f t="shared" si="45"/>
        <v>0.19</v>
      </c>
      <c r="I190" s="29">
        <f t="shared" si="59"/>
        <v>77999</v>
      </c>
      <c r="J190" s="71">
        <v>64210</v>
      </c>
      <c r="K190" s="72">
        <f t="shared" si="46"/>
        <v>12199.9</v>
      </c>
      <c r="L190" s="49">
        <f t="shared" si="47"/>
        <v>76409.899999999994</v>
      </c>
      <c r="M190" s="73">
        <v>64977</v>
      </c>
      <c r="N190" s="74">
        <f t="shared" si="48"/>
        <v>12345.630000000001</v>
      </c>
      <c r="O190" s="53">
        <f t="shared" si="49"/>
        <v>77322.63</v>
      </c>
      <c r="P190" s="75">
        <v>65369</v>
      </c>
      <c r="Q190" s="76">
        <f t="shared" si="50"/>
        <v>12420.11</v>
      </c>
      <c r="R190" s="57">
        <f t="shared" si="51"/>
        <v>77789.11</v>
      </c>
      <c r="S190" s="77">
        <v>71241</v>
      </c>
      <c r="T190" s="78">
        <f t="shared" si="52"/>
        <v>13535.79</v>
      </c>
      <c r="U190" s="67">
        <f t="shared" si="53"/>
        <v>84776.790000000008</v>
      </c>
      <c r="V190" s="79">
        <v>65493</v>
      </c>
      <c r="W190" s="80">
        <f t="shared" si="54"/>
        <v>12443.67</v>
      </c>
      <c r="X190" s="68">
        <f t="shared" si="55"/>
        <v>77936.67</v>
      </c>
      <c r="Y190" s="81">
        <v>65194</v>
      </c>
      <c r="Z190" s="82">
        <f t="shared" si="56"/>
        <v>12386.86</v>
      </c>
      <c r="AA190" s="69">
        <f t="shared" si="60"/>
        <v>77580.86</v>
      </c>
      <c r="AB190" s="83">
        <v>62336</v>
      </c>
      <c r="AC190" s="84">
        <f t="shared" si="57"/>
        <v>11843.84</v>
      </c>
      <c r="AD190" s="70">
        <f t="shared" si="61"/>
        <v>74179.839999999997</v>
      </c>
      <c r="AE190" s="86">
        <f t="shared" si="62"/>
        <v>7</v>
      </c>
      <c r="AF190" s="85">
        <f t="shared" si="63"/>
        <v>77999</v>
      </c>
      <c r="AG190" s="4">
        <f t="shared" si="64"/>
        <v>3017.3288650062696</v>
      </c>
      <c r="AH190" s="5">
        <f t="shared" si="65"/>
        <v>3.8684199348789979E-2</v>
      </c>
      <c r="AI190" s="87" t="str">
        <f t="shared" si="66"/>
        <v>SI</v>
      </c>
      <c r="AK190" s="95"/>
    </row>
    <row r="191" spans="1:37" ht="51" x14ac:dyDescent="0.45">
      <c r="A191" s="6">
        <f t="shared" si="58"/>
        <v>188</v>
      </c>
      <c r="B191" s="6" t="s">
        <v>402</v>
      </c>
      <c r="C191" s="6" t="s">
        <v>35</v>
      </c>
      <c r="D191" s="6" t="s">
        <v>422</v>
      </c>
      <c r="E191" s="9">
        <v>49221500</v>
      </c>
      <c r="F191" s="13" t="s">
        <v>423</v>
      </c>
      <c r="G191" s="17" t="s">
        <v>38</v>
      </c>
      <c r="H191" s="93">
        <f t="shared" si="45"/>
        <v>0.19</v>
      </c>
      <c r="I191" s="29">
        <f t="shared" si="59"/>
        <v>44999</v>
      </c>
      <c r="J191" s="71">
        <v>37040</v>
      </c>
      <c r="K191" s="72">
        <f t="shared" si="46"/>
        <v>7037.6</v>
      </c>
      <c r="L191" s="49">
        <f t="shared" si="47"/>
        <v>44077.599999999999</v>
      </c>
      <c r="M191" s="73">
        <v>39990</v>
      </c>
      <c r="N191" s="74">
        <f t="shared" si="48"/>
        <v>7598.1</v>
      </c>
      <c r="O191" s="53">
        <f t="shared" si="49"/>
        <v>47588.1</v>
      </c>
      <c r="P191" s="75">
        <v>37369</v>
      </c>
      <c r="Q191" s="76">
        <f t="shared" si="50"/>
        <v>7100.11</v>
      </c>
      <c r="R191" s="57">
        <f t="shared" si="51"/>
        <v>44469.11</v>
      </c>
      <c r="S191" s="77">
        <v>40380</v>
      </c>
      <c r="T191" s="78">
        <f t="shared" si="52"/>
        <v>7672.2</v>
      </c>
      <c r="U191" s="67">
        <f t="shared" si="53"/>
        <v>48052.2</v>
      </c>
      <c r="V191" s="79">
        <v>40829</v>
      </c>
      <c r="W191" s="80">
        <f t="shared" si="54"/>
        <v>7757.51</v>
      </c>
      <c r="X191" s="68">
        <f t="shared" si="55"/>
        <v>48586.51</v>
      </c>
      <c r="Y191" s="81">
        <v>36342</v>
      </c>
      <c r="Z191" s="82">
        <f t="shared" si="56"/>
        <v>6904.9800000000005</v>
      </c>
      <c r="AA191" s="69">
        <f t="shared" si="60"/>
        <v>43246.98</v>
      </c>
      <c r="AB191" s="83">
        <v>32752</v>
      </c>
      <c r="AC191" s="84">
        <f t="shared" si="57"/>
        <v>6222.88</v>
      </c>
      <c r="AD191" s="70">
        <f t="shared" si="61"/>
        <v>38974.879999999997</v>
      </c>
      <c r="AE191" s="86">
        <f t="shared" si="62"/>
        <v>7</v>
      </c>
      <c r="AF191" s="85">
        <f t="shared" si="63"/>
        <v>44999</v>
      </c>
      <c r="AG191" s="4">
        <f t="shared" si="64"/>
        <v>3148.3567929000683</v>
      </c>
      <c r="AH191" s="5">
        <f t="shared" si="65"/>
        <v>6.996503906531408E-2</v>
      </c>
      <c r="AI191" s="87" t="str">
        <f t="shared" si="66"/>
        <v>SI</v>
      </c>
      <c r="AK191" s="95"/>
    </row>
    <row r="192" spans="1:37" ht="51" x14ac:dyDescent="0.45">
      <c r="A192" s="6">
        <f t="shared" si="58"/>
        <v>189</v>
      </c>
      <c r="B192" s="6" t="s">
        <v>402</v>
      </c>
      <c r="C192" s="6" t="s">
        <v>35</v>
      </c>
      <c r="D192" s="6" t="s">
        <v>424</v>
      </c>
      <c r="E192" s="9">
        <v>49221500</v>
      </c>
      <c r="F192" s="105" t="s">
        <v>425</v>
      </c>
      <c r="G192" s="17" t="s">
        <v>38</v>
      </c>
      <c r="H192" s="93">
        <f t="shared" si="45"/>
        <v>0.19</v>
      </c>
      <c r="I192" s="29">
        <f t="shared" si="59"/>
        <v>103481</v>
      </c>
      <c r="J192" s="71">
        <v>78531</v>
      </c>
      <c r="K192" s="72">
        <f t="shared" si="46"/>
        <v>14920.89</v>
      </c>
      <c r="L192" s="49">
        <f t="shared" si="47"/>
        <v>93451.89</v>
      </c>
      <c r="M192" s="73">
        <v>78363</v>
      </c>
      <c r="N192" s="74">
        <f t="shared" si="48"/>
        <v>14888.97</v>
      </c>
      <c r="O192" s="53">
        <f t="shared" si="49"/>
        <v>93251.97</v>
      </c>
      <c r="P192" s="75">
        <v>80642</v>
      </c>
      <c r="Q192" s="76">
        <f t="shared" si="50"/>
        <v>15321.98</v>
      </c>
      <c r="R192" s="57">
        <f t="shared" si="51"/>
        <v>95963.98</v>
      </c>
      <c r="S192" s="77">
        <v>85591</v>
      </c>
      <c r="T192" s="78">
        <f t="shared" si="52"/>
        <v>16262.29</v>
      </c>
      <c r="U192" s="67">
        <f t="shared" si="53"/>
        <v>101853.29000000001</v>
      </c>
      <c r="V192" s="79">
        <v>88689</v>
      </c>
      <c r="W192" s="80">
        <f t="shared" si="54"/>
        <v>16850.91</v>
      </c>
      <c r="X192" s="68">
        <f t="shared" si="55"/>
        <v>105539.91</v>
      </c>
      <c r="Y192" s="81">
        <v>84434</v>
      </c>
      <c r="Z192" s="82">
        <f t="shared" si="56"/>
        <v>16042.460000000001</v>
      </c>
      <c r="AA192" s="69">
        <f t="shared" si="60"/>
        <v>100476.46</v>
      </c>
      <c r="AB192" s="83">
        <v>112464</v>
      </c>
      <c r="AC192" s="84">
        <f t="shared" si="57"/>
        <v>21368.16</v>
      </c>
      <c r="AD192" s="70">
        <f t="shared" si="61"/>
        <v>133832.16</v>
      </c>
      <c r="AE192" s="86">
        <f t="shared" si="62"/>
        <v>7</v>
      </c>
      <c r="AF192" s="85">
        <f t="shared" si="63"/>
        <v>103481</v>
      </c>
      <c r="AG192" s="4">
        <f t="shared" si="64"/>
        <v>13086.691249357136</v>
      </c>
      <c r="AH192" s="5">
        <f t="shared" si="65"/>
        <v>0.12646467708426801</v>
      </c>
      <c r="AI192" s="87" t="str">
        <f t="shared" si="66"/>
        <v>SI</v>
      </c>
      <c r="AK192" s="95"/>
    </row>
    <row r="193" spans="1:37" ht="51" x14ac:dyDescent="0.45">
      <c r="A193" s="6">
        <f t="shared" si="58"/>
        <v>190</v>
      </c>
      <c r="B193" s="6" t="s">
        <v>402</v>
      </c>
      <c r="C193" s="6" t="s">
        <v>35</v>
      </c>
      <c r="D193" s="6" t="s">
        <v>426</v>
      </c>
      <c r="E193" s="9">
        <v>49221500</v>
      </c>
      <c r="F193" s="13" t="s">
        <v>427</v>
      </c>
      <c r="G193" s="17" t="s">
        <v>38</v>
      </c>
      <c r="H193" s="93">
        <f t="shared" si="45"/>
        <v>0.19</v>
      </c>
      <c r="I193" s="29">
        <f t="shared" si="59"/>
        <v>115899</v>
      </c>
      <c r="J193" s="71">
        <v>97615</v>
      </c>
      <c r="K193" s="72">
        <f t="shared" si="46"/>
        <v>18546.849999999999</v>
      </c>
      <c r="L193" s="49">
        <f t="shared" si="47"/>
        <v>116161.85</v>
      </c>
      <c r="M193" s="73">
        <v>97935</v>
      </c>
      <c r="N193" s="74">
        <f t="shared" si="48"/>
        <v>18607.650000000001</v>
      </c>
      <c r="O193" s="53">
        <f t="shared" si="49"/>
        <v>116542.65</v>
      </c>
      <c r="P193" s="75">
        <v>91973</v>
      </c>
      <c r="Q193" s="76">
        <f t="shared" si="50"/>
        <v>17474.87</v>
      </c>
      <c r="R193" s="57">
        <f t="shared" si="51"/>
        <v>109447.87</v>
      </c>
      <c r="S193" s="77">
        <v>96283</v>
      </c>
      <c r="T193" s="78">
        <f t="shared" si="52"/>
        <v>18293.77</v>
      </c>
      <c r="U193" s="67">
        <f t="shared" si="53"/>
        <v>114576.77</v>
      </c>
      <c r="V193" s="79">
        <v>90859</v>
      </c>
      <c r="W193" s="80">
        <f t="shared" si="54"/>
        <v>17263.21</v>
      </c>
      <c r="X193" s="68">
        <f t="shared" si="55"/>
        <v>108122.20999999999</v>
      </c>
      <c r="Y193" s="81">
        <v>95137</v>
      </c>
      <c r="Z193" s="82">
        <f t="shared" si="56"/>
        <v>18076.03</v>
      </c>
      <c r="AA193" s="69">
        <f t="shared" si="60"/>
        <v>113213.03</v>
      </c>
      <c r="AB193" s="83">
        <v>111959</v>
      </c>
      <c r="AC193" s="84">
        <f t="shared" si="57"/>
        <v>21272.21</v>
      </c>
      <c r="AD193" s="70">
        <f t="shared" si="61"/>
        <v>133231.21</v>
      </c>
      <c r="AE193" s="86">
        <f t="shared" si="62"/>
        <v>7</v>
      </c>
      <c r="AF193" s="85">
        <f t="shared" si="63"/>
        <v>115899</v>
      </c>
      <c r="AG193" s="4">
        <f t="shared" si="64"/>
        <v>7671.3487914968373</v>
      </c>
      <c r="AH193" s="5">
        <f t="shared" si="65"/>
        <v>6.6189948071138122E-2</v>
      </c>
      <c r="AI193" s="87" t="str">
        <f t="shared" si="66"/>
        <v>SI</v>
      </c>
      <c r="AK193" s="95"/>
    </row>
    <row r="194" spans="1:37" ht="25.5" x14ac:dyDescent="0.45">
      <c r="A194" s="6">
        <f t="shared" si="58"/>
        <v>191</v>
      </c>
      <c r="B194" s="6" t="s">
        <v>402</v>
      </c>
      <c r="C194" s="6" t="s">
        <v>35</v>
      </c>
      <c r="D194" s="6" t="s">
        <v>428</v>
      </c>
      <c r="E194" s="9">
        <v>49221500</v>
      </c>
      <c r="F194" s="105" t="s">
        <v>429</v>
      </c>
      <c r="G194" s="17" t="s">
        <v>38</v>
      </c>
      <c r="H194" s="93">
        <f t="shared" si="45"/>
        <v>0.19</v>
      </c>
      <c r="I194" s="29">
        <f t="shared" si="59"/>
        <v>133999</v>
      </c>
      <c r="J194" s="71">
        <v>118422</v>
      </c>
      <c r="K194" s="72">
        <f t="shared" si="46"/>
        <v>22500.18</v>
      </c>
      <c r="L194" s="49">
        <f t="shared" si="47"/>
        <v>140922.18</v>
      </c>
      <c r="M194" s="73">
        <v>102384</v>
      </c>
      <c r="N194" s="74">
        <f t="shared" si="48"/>
        <v>19452.96</v>
      </c>
      <c r="O194" s="53">
        <f t="shared" si="49"/>
        <v>121836.95999999999</v>
      </c>
      <c r="P194" s="75">
        <v>117947</v>
      </c>
      <c r="Q194" s="76">
        <f t="shared" si="50"/>
        <v>22409.93</v>
      </c>
      <c r="R194" s="57">
        <f t="shared" si="51"/>
        <v>140356.93</v>
      </c>
      <c r="S194" s="77">
        <v>118815</v>
      </c>
      <c r="T194" s="78">
        <f t="shared" si="52"/>
        <v>22574.85</v>
      </c>
      <c r="U194" s="67">
        <f t="shared" si="53"/>
        <v>141389.85</v>
      </c>
      <c r="V194" s="79">
        <v>117796</v>
      </c>
      <c r="W194" s="80">
        <f t="shared" si="54"/>
        <v>22381.24</v>
      </c>
      <c r="X194" s="68">
        <f t="shared" si="55"/>
        <v>140177.24</v>
      </c>
      <c r="Y194" s="81">
        <v>118217</v>
      </c>
      <c r="Z194" s="82">
        <f t="shared" si="56"/>
        <v>22461.23</v>
      </c>
      <c r="AA194" s="69">
        <f t="shared" si="60"/>
        <v>140678.23000000001</v>
      </c>
      <c r="AB194" s="83">
        <v>94651</v>
      </c>
      <c r="AC194" s="84">
        <f t="shared" si="57"/>
        <v>17983.689999999999</v>
      </c>
      <c r="AD194" s="70">
        <f t="shared" si="61"/>
        <v>112634.69</v>
      </c>
      <c r="AE194" s="86">
        <f t="shared" si="62"/>
        <v>7</v>
      </c>
      <c r="AF194" s="85">
        <f t="shared" si="63"/>
        <v>133999</v>
      </c>
      <c r="AG194" s="4">
        <f t="shared" si="64"/>
        <v>10889.772916383519</v>
      </c>
      <c r="AH194" s="5">
        <f t="shared" si="65"/>
        <v>8.1267568536955645E-2</v>
      </c>
      <c r="AI194" s="87" t="str">
        <f t="shared" si="66"/>
        <v>SI</v>
      </c>
      <c r="AK194" s="95"/>
    </row>
    <row r="195" spans="1:37" ht="76.5" x14ac:dyDescent="0.45">
      <c r="A195" s="6">
        <f t="shared" si="58"/>
        <v>192</v>
      </c>
      <c r="B195" s="6" t="s">
        <v>402</v>
      </c>
      <c r="C195" s="6" t="s">
        <v>35</v>
      </c>
      <c r="D195" s="6" t="s">
        <v>430</v>
      </c>
      <c r="E195" s="9">
        <v>49221500</v>
      </c>
      <c r="F195" s="13" t="s">
        <v>431</v>
      </c>
      <c r="G195" s="17" t="s">
        <v>38</v>
      </c>
      <c r="H195" s="93">
        <f t="shared" si="45"/>
        <v>0.19</v>
      </c>
      <c r="I195" s="29">
        <f t="shared" si="59"/>
        <v>135000</v>
      </c>
      <c r="J195" s="71">
        <v>112789</v>
      </c>
      <c r="K195" s="72">
        <f t="shared" si="46"/>
        <v>21429.91</v>
      </c>
      <c r="L195" s="49">
        <f t="shared" si="47"/>
        <v>134218.91</v>
      </c>
      <c r="M195" s="73">
        <v>114642</v>
      </c>
      <c r="N195" s="74">
        <f t="shared" si="48"/>
        <v>21781.98</v>
      </c>
      <c r="O195" s="53">
        <f t="shared" si="49"/>
        <v>136423.98000000001</v>
      </c>
      <c r="P195" s="75">
        <v>106291</v>
      </c>
      <c r="Q195" s="76">
        <f t="shared" si="50"/>
        <v>20195.29</v>
      </c>
      <c r="R195" s="57">
        <f t="shared" si="51"/>
        <v>126486.29000000001</v>
      </c>
      <c r="S195" s="77">
        <v>121487</v>
      </c>
      <c r="T195" s="78">
        <f t="shared" si="52"/>
        <v>23082.53</v>
      </c>
      <c r="U195" s="67">
        <f t="shared" si="53"/>
        <v>144569.53</v>
      </c>
      <c r="V195" s="79">
        <v>105467</v>
      </c>
      <c r="W195" s="80">
        <f t="shared" si="54"/>
        <v>20038.73</v>
      </c>
      <c r="X195" s="68">
        <f t="shared" si="55"/>
        <v>125505.73</v>
      </c>
      <c r="Y195" s="81">
        <v>118563</v>
      </c>
      <c r="Z195" s="82">
        <f t="shared" si="56"/>
        <v>22526.97</v>
      </c>
      <c r="AA195" s="69">
        <f t="shared" si="60"/>
        <v>141089.97</v>
      </c>
      <c r="AB195" s="83">
        <v>114876</v>
      </c>
      <c r="AC195" s="84">
        <f t="shared" si="57"/>
        <v>21826.44</v>
      </c>
      <c r="AD195" s="70">
        <f t="shared" si="61"/>
        <v>136702.44</v>
      </c>
      <c r="AE195" s="86">
        <f t="shared" si="62"/>
        <v>7</v>
      </c>
      <c r="AF195" s="85">
        <f t="shared" si="63"/>
        <v>135000</v>
      </c>
      <c r="AG195" s="4">
        <f t="shared" si="64"/>
        <v>6511.7934876806394</v>
      </c>
      <c r="AH195" s="5">
        <f t="shared" si="65"/>
        <v>4.8235507316152886E-2</v>
      </c>
      <c r="AI195" s="87" t="str">
        <f t="shared" si="66"/>
        <v>SI</v>
      </c>
      <c r="AK195" s="95"/>
    </row>
    <row r="196" spans="1:37" ht="51" x14ac:dyDescent="0.45">
      <c r="A196" s="6">
        <f t="shared" si="58"/>
        <v>193</v>
      </c>
      <c r="B196" s="6" t="s">
        <v>402</v>
      </c>
      <c r="C196" s="6" t="s">
        <v>35</v>
      </c>
      <c r="D196" s="6" t="s">
        <v>432</v>
      </c>
      <c r="E196" s="9">
        <v>49221500</v>
      </c>
      <c r="F196" s="105" t="s">
        <v>433</v>
      </c>
      <c r="G196" s="17" t="s">
        <v>38</v>
      </c>
      <c r="H196" s="93">
        <f t="shared" ref="H196:H259" si="67">IF(OR(ISNUMBER(SEARCH("ALIMENTACIÓN",B196)),ISNUMBER(SEARCH("ALIMENTACION",B196))),0,IF(AND(ISNUMBER(SEARCH("AMBIENTE",B196)),OR(ISNUMBER(SEARCH("Semilla",D196)),ISNUMBER(SEARCH("ESPECIE VEGETAL",D196)),ISNUMBER(SEARCH("Fertilizante",D196)),ISNUMBER(SEARCH("Humus",D196)),ISNUMBER(SEARCH("Micorrizas",D196)),ISNUMBER(SEARCH("Cascarilla",D196)),ISNUMBER(SEARCH("Turba",D196)))),0,IF(AND(ISNUMBER(SEARCH("ANIMALES",B196)),OR(ISNUMBER(SEARCH("ALIMENTO",D196)),ISNUMBER(SEARCH("Alimento",D196)))),0.05,IF(ISNUMBER(SEARCH("ANIMALES",B196)),0.19,IF(ISNUMBER(SEARCH("AMBIENTE",B196)),0.19,IF(ISNUMBER(SEARCH("CULTURA",B196)),0.19,IF(ISNUMBER(SEARCH("DEPORTE",B196)),0.19,IF(ISNUMBER(SEARCH("Bioseguridad",B196)),0.19,IF(ISNUMBER(SEARCH("DOTACIÓN",B196)),0.19,IF(ISNUMBER(SEARCH("SERVICIO",C196)),0.19,0.19))))))))))</f>
        <v>0.19</v>
      </c>
      <c r="I196" s="29">
        <f t="shared" si="59"/>
        <v>388999</v>
      </c>
      <c r="J196" s="71">
        <v>338125</v>
      </c>
      <c r="K196" s="72">
        <f t="shared" ref="K196:K259" si="68">+J196*H196</f>
        <v>64243.75</v>
      </c>
      <c r="L196" s="49">
        <f t="shared" ref="L196:L259" si="69">+J196+K196</f>
        <v>402368.75</v>
      </c>
      <c r="M196" s="73">
        <v>307768</v>
      </c>
      <c r="N196" s="74">
        <f t="shared" ref="N196:N259" si="70">+M196*H196</f>
        <v>58475.92</v>
      </c>
      <c r="O196" s="53">
        <f t="shared" ref="O196:O259" si="71">+M196+N196</f>
        <v>366243.92</v>
      </c>
      <c r="P196" s="75">
        <v>303132</v>
      </c>
      <c r="Q196" s="76">
        <f t="shared" ref="Q196:Q259" si="72">+P196*H196</f>
        <v>57595.08</v>
      </c>
      <c r="R196" s="57">
        <f t="shared" ref="R196:R259" si="73">+P196+Q196</f>
        <v>360727.08</v>
      </c>
      <c r="S196" s="77">
        <v>340236</v>
      </c>
      <c r="T196" s="78">
        <f t="shared" ref="T196:T259" si="74">+S196*H196</f>
        <v>64644.840000000004</v>
      </c>
      <c r="U196" s="67">
        <f t="shared" ref="U196:U259" si="75">+T196+S196</f>
        <v>404880.84</v>
      </c>
      <c r="V196" s="79">
        <v>312456</v>
      </c>
      <c r="W196" s="80">
        <f t="shared" ref="W196:W259" si="76">+V196*H196</f>
        <v>59366.64</v>
      </c>
      <c r="X196" s="68">
        <f t="shared" ref="X196:X259" si="77">+W196+V196</f>
        <v>371822.64</v>
      </c>
      <c r="Y196" s="81">
        <v>359138</v>
      </c>
      <c r="Z196" s="82">
        <f t="shared" ref="Z196:Z259" si="78">+Y196*H196</f>
        <v>68236.22</v>
      </c>
      <c r="AA196" s="69">
        <f t="shared" si="60"/>
        <v>427374.22</v>
      </c>
      <c r="AB196" s="83">
        <v>327377</v>
      </c>
      <c r="AC196" s="84">
        <f t="shared" ref="AC196:AC259" si="79">+AB196*H196</f>
        <v>62201.63</v>
      </c>
      <c r="AD196" s="70">
        <f t="shared" si="61"/>
        <v>389578.63</v>
      </c>
      <c r="AE196" s="86">
        <f t="shared" si="62"/>
        <v>7</v>
      </c>
      <c r="AF196" s="85">
        <f t="shared" si="63"/>
        <v>388999</v>
      </c>
      <c r="AG196" s="4">
        <f t="shared" si="64"/>
        <v>22412.047160975719</v>
      </c>
      <c r="AH196" s="5">
        <f t="shared" si="65"/>
        <v>5.7614665233010155E-2</v>
      </c>
      <c r="AI196" s="87" t="str">
        <f t="shared" si="66"/>
        <v>SI</v>
      </c>
      <c r="AK196" s="95"/>
    </row>
    <row r="197" spans="1:37" ht="63.75" x14ac:dyDescent="0.45">
      <c r="A197" s="6">
        <f t="shared" ref="A197:A260" si="80">1+A196</f>
        <v>194</v>
      </c>
      <c r="B197" s="6" t="s">
        <v>402</v>
      </c>
      <c r="C197" s="6" t="s">
        <v>35</v>
      </c>
      <c r="D197" s="6" t="s">
        <v>434</v>
      </c>
      <c r="E197" s="9">
        <v>49221500</v>
      </c>
      <c r="F197" s="13" t="s">
        <v>435</v>
      </c>
      <c r="G197" s="17" t="s">
        <v>38</v>
      </c>
      <c r="H197" s="93">
        <f t="shared" si="67"/>
        <v>0.19</v>
      </c>
      <c r="I197" s="29">
        <f t="shared" ref="I197:I260" si="81">+AF197</f>
        <v>102350</v>
      </c>
      <c r="J197" s="71">
        <v>90175</v>
      </c>
      <c r="K197" s="72">
        <f t="shared" si="68"/>
        <v>17133.25</v>
      </c>
      <c r="L197" s="49">
        <f t="shared" si="69"/>
        <v>107308.25</v>
      </c>
      <c r="M197" s="73">
        <v>78020</v>
      </c>
      <c r="N197" s="74">
        <f t="shared" si="70"/>
        <v>14823.8</v>
      </c>
      <c r="O197" s="53">
        <f t="shared" si="71"/>
        <v>92843.8</v>
      </c>
      <c r="P197" s="75">
        <v>89952</v>
      </c>
      <c r="Q197" s="76">
        <f t="shared" si="72"/>
        <v>17090.88</v>
      </c>
      <c r="R197" s="57">
        <f t="shared" si="73"/>
        <v>107042.88</v>
      </c>
      <c r="S197" s="77">
        <v>90082</v>
      </c>
      <c r="T197" s="78">
        <f t="shared" si="74"/>
        <v>17115.580000000002</v>
      </c>
      <c r="U197" s="67">
        <f t="shared" si="75"/>
        <v>107197.58</v>
      </c>
      <c r="V197" s="79">
        <v>92743</v>
      </c>
      <c r="W197" s="80">
        <f t="shared" si="76"/>
        <v>17621.170000000002</v>
      </c>
      <c r="X197" s="68">
        <f t="shared" si="77"/>
        <v>110364.17</v>
      </c>
      <c r="Y197" s="81">
        <v>92876</v>
      </c>
      <c r="Z197" s="82">
        <f t="shared" si="78"/>
        <v>17646.439999999999</v>
      </c>
      <c r="AA197" s="69">
        <f t="shared" ref="AA197:AA260" si="82">+Z197+Y197</f>
        <v>110522.44</v>
      </c>
      <c r="AB197" s="83">
        <v>68208</v>
      </c>
      <c r="AC197" s="84">
        <f t="shared" si="79"/>
        <v>12959.52</v>
      </c>
      <c r="AD197" s="70">
        <f t="shared" ref="AD197:AD260" si="83">+AC197+AB197</f>
        <v>81167.520000000004</v>
      </c>
      <c r="AE197" s="86">
        <f t="shared" ref="AE197:AE260" si="84">COUNT(L197,O197,R197,U197,X197,AA197,AD197)</f>
        <v>7</v>
      </c>
      <c r="AF197" s="85">
        <f t="shared" ref="AF197:AF260" si="85">ROUND(AVERAGE(L197,O197,R197,U197,X197,AA197,AD197),0)</f>
        <v>102350</v>
      </c>
      <c r="AG197" s="4">
        <f t="shared" ref="AG197:AG260" si="86">_xlfn.STDEV.P(L197,O197,R197,U197,X197,AA197,AD197)</f>
        <v>10283.047003500469</v>
      </c>
      <c r="AH197" s="5">
        <f t="shared" ref="AH197:AH260" si="87">AG197/AF197</f>
        <v>0.10046943823644816</v>
      </c>
      <c r="AI197" s="87" t="str">
        <f t="shared" ref="AI197:AI260" si="88">IF(AE197&lt;2,"NO",IF(AH197&gt;0.35,"NO","SI"))</f>
        <v>SI</v>
      </c>
      <c r="AK197" s="95"/>
    </row>
    <row r="198" spans="1:37" ht="38.25" x14ac:dyDescent="0.45">
      <c r="A198" s="6">
        <f t="shared" si="80"/>
        <v>195</v>
      </c>
      <c r="B198" s="6" t="s">
        <v>402</v>
      </c>
      <c r="C198" s="6" t="s">
        <v>35</v>
      </c>
      <c r="D198" s="6" t="s">
        <v>436</v>
      </c>
      <c r="E198" s="9">
        <v>49221500</v>
      </c>
      <c r="F198" s="105" t="s">
        <v>437</v>
      </c>
      <c r="G198" s="17" t="s">
        <v>38</v>
      </c>
      <c r="H198" s="93">
        <f t="shared" si="67"/>
        <v>0.19</v>
      </c>
      <c r="I198" s="29">
        <f t="shared" si="81"/>
        <v>109664</v>
      </c>
      <c r="J198" s="71">
        <v>100140</v>
      </c>
      <c r="K198" s="72">
        <f t="shared" si="68"/>
        <v>19026.599999999999</v>
      </c>
      <c r="L198" s="49">
        <f t="shared" si="69"/>
        <v>119166.6</v>
      </c>
      <c r="M198" s="73">
        <v>84650</v>
      </c>
      <c r="N198" s="74">
        <f t="shared" si="70"/>
        <v>16083.5</v>
      </c>
      <c r="O198" s="53">
        <f t="shared" si="71"/>
        <v>100733.5</v>
      </c>
      <c r="P198" s="75">
        <v>95594</v>
      </c>
      <c r="Q198" s="76">
        <f t="shared" si="72"/>
        <v>18162.86</v>
      </c>
      <c r="R198" s="57">
        <f t="shared" si="73"/>
        <v>113756.86</v>
      </c>
      <c r="S198" s="77">
        <v>94592</v>
      </c>
      <c r="T198" s="78">
        <f t="shared" si="74"/>
        <v>17972.48</v>
      </c>
      <c r="U198" s="67">
        <f t="shared" si="75"/>
        <v>112564.48</v>
      </c>
      <c r="V198" s="79">
        <v>98498</v>
      </c>
      <c r="W198" s="80">
        <f t="shared" si="76"/>
        <v>18714.62</v>
      </c>
      <c r="X198" s="68">
        <f t="shared" si="77"/>
        <v>117212.62</v>
      </c>
      <c r="Y198" s="81">
        <v>93044</v>
      </c>
      <c r="Z198" s="82">
        <f t="shared" si="78"/>
        <v>17678.36</v>
      </c>
      <c r="AA198" s="69">
        <f t="shared" si="82"/>
        <v>110722.36</v>
      </c>
      <c r="AB198" s="83">
        <v>78567</v>
      </c>
      <c r="AC198" s="84">
        <f t="shared" si="79"/>
        <v>14927.73</v>
      </c>
      <c r="AD198" s="70">
        <f t="shared" si="83"/>
        <v>93494.73</v>
      </c>
      <c r="AE198" s="86">
        <f t="shared" si="84"/>
        <v>7</v>
      </c>
      <c r="AF198" s="85">
        <f t="shared" si="85"/>
        <v>109664</v>
      </c>
      <c r="AG198" s="4">
        <f t="shared" si="86"/>
        <v>8575.4183982007562</v>
      </c>
      <c r="AH198" s="5">
        <f t="shared" si="87"/>
        <v>7.8197205994681537E-2</v>
      </c>
      <c r="AI198" s="87" t="str">
        <f t="shared" si="88"/>
        <v>SI</v>
      </c>
      <c r="AK198" s="95"/>
    </row>
    <row r="199" spans="1:37" ht="51" x14ac:dyDescent="0.45">
      <c r="A199" s="6">
        <f t="shared" si="80"/>
        <v>196</v>
      </c>
      <c r="B199" s="6" t="s">
        <v>402</v>
      </c>
      <c r="C199" s="6" t="s">
        <v>35</v>
      </c>
      <c r="D199" s="6" t="s">
        <v>438</v>
      </c>
      <c r="E199" s="9">
        <v>49221500</v>
      </c>
      <c r="F199" s="13" t="s">
        <v>439</v>
      </c>
      <c r="G199" s="17" t="s">
        <v>38</v>
      </c>
      <c r="H199" s="93">
        <f t="shared" si="67"/>
        <v>0.19</v>
      </c>
      <c r="I199" s="29">
        <f t="shared" si="81"/>
        <v>79718</v>
      </c>
      <c r="J199" s="71">
        <v>72573</v>
      </c>
      <c r="K199" s="72">
        <f t="shared" si="68"/>
        <v>13788.87</v>
      </c>
      <c r="L199" s="49">
        <f t="shared" si="69"/>
        <v>86361.87</v>
      </c>
      <c r="M199" s="73">
        <v>66540</v>
      </c>
      <c r="N199" s="74">
        <f t="shared" si="70"/>
        <v>12642.6</v>
      </c>
      <c r="O199" s="53">
        <f t="shared" si="71"/>
        <v>79182.600000000006</v>
      </c>
      <c r="P199" s="75">
        <v>64828</v>
      </c>
      <c r="Q199" s="76">
        <f t="shared" si="72"/>
        <v>12317.32</v>
      </c>
      <c r="R199" s="57">
        <f t="shared" si="73"/>
        <v>77145.320000000007</v>
      </c>
      <c r="S199" s="77">
        <v>69994</v>
      </c>
      <c r="T199" s="78">
        <f t="shared" si="74"/>
        <v>13298.86</v>
      </c>
      <c r="U199" s="67">
        <f t="shared" si="75"/>
        <v>83292.86</v>
      </c>
      <c r="V199" s="79">
        <v>67047</v>
      </c>
      <c r="W199" s="80">
        <f t="shared" si="76"/>
        <v>12738.93</v>
      </c>
      <c r="X199" s="68">
        <f t="shared" si="77"/>
        <v>79785.929999999993</v>
      </c>
      <c r="Y199" s="81">
        <v>73077</v>
      </c>
      <c r="Z199" s="82">
        <f t="shared" si="78"/>
        <v>13884.630000000001</v>
      </c>
      <c r="AA199" s="69">
        <f t="shared" si="82"/>
        <v>86961.63</v>
      </c>
      <c r="AB199" s="83">
        <v>54872</v>
      </c>
      <c r="AC199" s="84">
        <f t="shared" si="79"/>
        <v>10425.68</v>
      </c>
      <c r="AD199" s="70">
        <f t="shared" si="83"/>
        <v>65297.68</v>
      </c>
      <c r="AE199" s="86">
        <f t="shared" si="84"/>
        <v>7</v>
      </c>
      <c r="AF199" s="85">
        <f t="shared" si="85"/>
        <v>79718</v>
      </c>
      <c r="AG199" s="4">
        <f t="shared" si="86"/>
        <v>6805.9468386404542</v>
      </c>
      <c r="AH199" s="5">
        <f t="shared" si="87"/>
        <v>8.5375283356838527E-2</v>
      </c>
      <c r="AI199" s="87" t="str">
        <f t="shared" si="88"/>
        <v>SI</v>
      </c>
      <c r="AK199" s="95"/>
    </row>
    <row r="200" spans="1:37" ht="51" x14ac:dyDescent="0.45">
      <c r="A200" s="6">
        <f t="shared" si="80"/>
        <v>197</v>
      </c>
      <c r="B200" s="6" t="s">
        <v>402</v>
      </c>
      <c r="C200" s="6" t="s">
        <v>35</v>
      </c>
      <c r="D200" s="6" t="s">
        <v>440</v>
      </c>
      <c r="E200" s="9">
        <v>49221500</v>
      </c>
      <c r="F200" s="105" t="s">
        <v>439</v>
      </c>
      <c r="G200" s="17" t="s">
        <v>38</v>
      </c>
      <c r="H200" s="93">
        <f t="shared" si="67"/>
        <v>0.19</v>
      </c>
      <c r="I200" s="29">
        <f t="shared" si="81"/>
        <v>161299</v>
      </c>
      <c r="J200" s="71">
        <v>139107</v>
      </c>
      <c r="K200" s="72">
        <f t="shared" si="68"/>
        <v>26430.33</v>
      </c>
      <c r="L200" s="49">
        <f t="shared" si="69"/>
        <v>165537.33000000002</v>
      </c>
      <c r="M200" s="73">
        <v>125642</v>
      </c>
      <c r="N200" s="74">
        <f t="shared" si="70"/>
        <v>23871.98</v>
      </c>
      <c r="O200" s="53">
        <f t="shared" si="71"/>
        <v>149513.98000000001</v>
      </c>
      <c r="P200" s="75">
        <v>132565</v>
      </c>
      <c r="Q200" s="76">
        <f t="shared" si="72"/>
        <v>25187.35</v>
      </c>
      <c r="R200" s="57">
        <f t="shared" si="73"/>
        <v>157752.35</v>
      </c>
      <c r="S200" s="77">
        <v>131384</v>
      </c>
      <c r="T200" s="78">
        <f t="shared" si="74"/>
        <v>24962.959999999999</v>
      </c>
      <c r="U200" s="67">
        <f t="shared" si="75"/>
        <v>156346.96</v>
      </c>
      <c r="V200" s="79">
        <v>127161</v>
      </c>
      <c r="W200" s="80">
        <f t="shared" si="76"/>
        <v>24160.59</v>
      </c>
      <c r="X200" s="68">
        <f t="shared" si="77"/>
        <v>151321.59</v>
      </c>
      <c r="Y200" s="81">
        <v>136821</v>
      </c>
      <c r="Z200" s="82">
        <f t="shared" si="78"/>
        <v>25995.99</v>
      </c>
      <c r="AA200" s="69">
        <f t="shared" si="82"/>
        <v>162816.99</v>
      </c>
      <c r="AB200" s="83">
        <v>156139</v>
      </c>
      <c r="AC200" s="84">
        <f t="shared" si="79"/>
        <v>29666.41</v>
      </c>
      <c r="AD200" s="70">
        <f t="shared" si="83"/>
        <v>185805.41</v>
      </c>
      <c r="AE200" s="86">
        <f t="shared" si="84"/>
        <v>7</v>
      </c>
      <c r="AF200" s="85">
        <f t="shared" si="85"/>
        <v>161299</v>
      </c>
      <c r="AG200" s="4">
        <f t="shared" si="86"/>
        <v>11316.036021248785</v>
      </c>
      <c r="AH200" s="5">
        <f t="shared" si="87"/>
        <v>7.015564895782854E-2</v>
      </c>
      <c r="AI200" s="87" t="str">
        <f t="shared" si="88"/>
        <v>SI</v>
      </c>
      <c r="AK200" s="95"/>
    </row>
    <row r="201" spans="1:37" ht="38.25" x14ac:dyDescent="0.45">
      <c r="A201" s="6">
        <f t="shared" si="80"/>
        <v>198</v>
      </c>
      <c r="B201" s="6" t="s">
        <v>402</v>
      </c>
      <c r="C201" s="6" t="s">
        <v>35</v>
      </c>
      <c r="D201" s="6" t="s">
        <v>441</v>
      </c>
      <c r="E201" s="9">
        <v>49221500</v>
      </c>
      <c r="F201" s="13" t="s">
        <v>442</v>
      </c>
      <c r="G201" s="17" t="s">
        <v>38</v>
      </c>
      <c r="H201" s="93">
        <f t="shared" si="67"/>
        <v>0.19</v>
      </c>
      <c r="I201" s="29">
        <f t="shared" si="81"/>
        <v>96999</v>
      </c>
      <c r="J201" s="71">
        <v>88722</v>
      </c>
      <c r="K201" s="72">
        <f t="shared" si="68"/>
        <v>16857.18</v>
      </c>
      <c r="L201" s="49">
        <f t="shared" si="69"/>
        <v>105579.18</v>
      </c>
      <c r="M201" s="73">
        <v>82601</v>
      </c>
      <c r="N201" s="74">
        <f t="shared" si="70"/>
        <v>15694.19</v>
      </c>
      <c r="O201" s="53">
        <f t="shared" si="71"/>
        <v>98295.19</v>
      </c>
      <c r="P201" s="75">
        <v>74336</v>
      </c>
      <c r="Q201" s="76">
        <f t="shared" si="72"/>
        <v>14123.84</v>
      </c>
      <c r="R201" s="57">
        <f t="shared" si="73"/>
        <v>88459.839999999997</v>
      </c>
      <c r="S201" s="77">
        <v>74818</v>
      </c>
      <c r="T201" s="78">
        <f t="shared" si="74"/>
        <v>14215.42</v>
      </c>
      <c r="U201" s="67">
        <f t="shared" si="75"/>
        <v>89033.42</v>
      </c>
      <c r="V201" s="79">
        <v>77336</v>
      </c>
      <c r="W201" s="80">
        <f t="shared" si="76"/>
        <v>14693.84</v>
      </c>
      <c r="X201" s="68">
        <f t="shared" si="77"/>
        <v>92029.84</v>
      </c>
      <c r="Y201" s="81">
        <v>86409</v>
      </c>
      <c r="Z201" s="82">
        <f t="shared" si="78"/>
        <v>16417.71</v>
      </c>
      <c r="AA201" s="69">
        <f t="shared" si="82"/>
        <v>102826.70999999999</v>
      </c>
      <c r="AB201" s="83">
        <v>86363</v>
      </c>
      <c r="AC201" s="84">
        <f t="shared" si="79"/>
        <v>16408.97</v>
      </c>
      <c r="AD201" s="70">
        <f t="shared" si="83"/>
        <v>102771.97</v>
      </c>
      <c r="AE201" s="86">
        <f t="shared" si="84"/>
        <v>7</v>
      </c>
      <c r="AF201" s="85">
        <f t="shared" si="85"/>
        <v>96999</v>
      </c>
      <c r="AG201" s="4">
        <f t="shared" si="86"/>
        <v>6586.2329547928975</v>
      </c>
      <c r="AH201" s="5">
        <f t="shared" si="87"/>
        <v>6.7900008812388765E-2</v>
      </c>
      <c r="AI201" s="87" t="str">
        <f t="shared" si="88"/>
        <v>SI</v>
      </c>
      <c r="AK201" s="95"/>
    </row>
    <row r="202" spans="1:37" ht="51" x14ac:dyDescent="0.45">
      <c r="A202" s="6">
        <f t="shared" si="80"/>
        <v>199</v>
      </c>
      <c r="B202" s="6" t="s">
        <v>402</v>
      </c>
      <c r="C202" s="6" t="s">
        <v>35</v>
      </c>
      <c r="D202" s="6" t="s">
        <v>443</v>
      </c>
      <c r="E202" s="9">
        <v>49221500</v>
      </c>
      <c r="F202" s="105" t="s">
        <v>444</v>
      </c>
      <c r="G202" s="17" t="s">
        <v>38</v>
      </c>
      <c r="H202" s="93">
        <f t="shared" si="67"/>
        <v>0.19</v>
      </c>
      <c r="I202" s="29">
        <f t="shared" si="81"/>
        <v>86999</v>
      </c>
      <c r="J202" s="71">
        <v>68382</v>
      </c>
      <c r="K202" s="72">
        <f t="shared" si="68"/>
        <v>12992.58</v>
      </c>
      <c r="L202" s="49">
        <f t="shared" si="69"/>
        <v>81374.58</v>
      </c>
      <c r="M202" s="73">
        <v>76183</v>
      </c>
      <c r="N202" s="74">
        <f t="shared" si="70"/>
        <v>14474.77</v>
      </c>
      <c r="O202" s="53">
        <f t="shared" si="71"/>
        <v>90657.77</v>
      </c>
      <c r="P202" s="75">
        <v>73002</v>
      </c>
      <c r="Q202" s="76">
        <f t="shared" si="72"/>
        <v>13870.380000000001</v>
      </c>
      <c r="R202" s="57">
        <f t="shared" si="73"/>
        <v>86872.38</v>
      </c>
      <c r="S202" s="77">
        <v>74365</v>
      </c>
      <c r="T202" s="78">
        <f t="shared" si="74"/>
        <v>14129.35</v>
      </c>
      <c r="U202" s="67">
        <f t="shared" si="75"/>
        <v>88494.35</v>
      </c>
      <c r="V202" s="79">
        <v>66905</v>
      </c>
      <c r="W202" s="80">
        <f t="shared" si="76"/>
        <v>12711.95</v>
      </c>
      <c r="X202" s="68">
        <f t="shared" si="77"/>
        <v>79616.95</v>
      </c>
      <c r="Y202" s="81">
        <v>76327</v>
      </c>
      <c r="Z202" s="82">
        <f t="shared" si="78"/>
        <v>14502.130000000001</v>
      </c>
      <c r="AA202" s="69">
        <f t="shared" si="82"/>
        <v>90829.13</v>
      </c>
      <c r="AB202" s="83">
        <v>76597</v>
      </c>
      <c r="AC202" s="84">
        <f t="shared" si="79"/>
        <v>14553.43</v>
      </c>
      <c r="AD202" s="70">
        <f t="shared" si="83"/>
        <v>91150.43</v>
      </c>
      <c r="AE202" s="86">
        <f t="shared" si="84"/>
        <v>7</v>
      </c>
      <c r="AF202" s="85">
        <f t="shared" si="85"/>
        <v>86999</v>
      </c>
      <c r="AG202" s="4">
        <f t="shared" si="86"/>
        <v>4369.8926204885174</v>
      </c>
      <c r="AH202" s="5">
        <f t="shared" si="87"/>
        <v>5.0229228157662932E-2</v>
      </c>
      <c r="AI202" s="87" t="str">
        <f t="shared" si="88"/>
        <v>SI</v>
      </c>
      <c r="AK202" s="95"/>
    </row>
    <row r="203" spans="1:37" ht="25.5" x14ac:dyDescent="0.45">
      <c r="A203" s="6">
        <f t="shared" si="80"/>
        <v>200</v>
      </c>
      <c r="B203" s="6" t="s">
        <v>402</v>
      </c>
      <c r="C203" s="6" t="s">
        <v>35</v>
      </c>
      <c r="D203" s="6" t="s">
        <v>445</v>
      </c>
      <c r="E203" s="9">
        <v>49221500</v>
      </c>
      <c r="F203" s="13" t="s">
        <v>446</v>
      </c>
      <c r="G203" s="17" t="s">
        <v>38</v>
      </c>
      <c r="H203" s="93">
        <f t="shared" si="67"/>
        <v>0.19</v>
      </c>
      <c r="I203" s="29">
        <f t="shared" si="81"/>
        <v>134999</v>
      </c>
      <c r="J203" s="71">
        <v>122753</v>
      </c>
      <c r="K203" s="72">
        <f t="shared" si="68"/>
        <v>23323.07</v>
      </c>
      <c r="L203" s="49">
        <f t="shared" si="69"/>
        <v>146076.07</v>
      </c>
      <c r="M203" s="73">
        <v>112147</v>
      </c>
      <c r="N203" s="74">
        <f t="shared" si="70"/>
        <v>21307.93</v>
      </c>
      <c r="O203" s="53">
        <f t="shared" si="71"/>
        <v>133454.93</v>
      </c>
      <c r="P203" s="75">
        <v>105592</v>
      </c>
      <c r="Q203" s="76">
        <f t="shared" si="72"/>
        <v>20062.48</v>
      </c>
      <c r="R203" s="57">
        <f t="shared" si="73"/>
        <v>125654.48</v>
      </c>
      <c r="S203" s="77">
        <v>123180</v>
      </c>
      <c r="T203" s="78">
        <f t="shared" si="74"/>
        <v>23404.2</v>
      </c>
      <c r="U203" s="67">
        <f t="shared" si="75"/>
        <v>146584.20000000001</v>
      </c>
      <c r="V203" s="79">
        <v>117344</v>
      </c>
      <c r="W203" s="80">
        <f t="shared" si="76"/>
        <v>22295.360000000001</v>
      </c>
      <c r="X203" s="68">
        <f t="shared" si="77"/>
        <v>139639.35999999999</v>
      </c>
      <c r="Y203" s="81">
        <v>123199</v>
      </c>
      <c r="Z203" s="82">
        <f t="shared" si="78"/>
        <v>23407.81</v>
      </c>
      <c r="AA203" s="69">
        <f t="shared" si="82"/>
        <v>146606.81</v>
      </c>
      <c r="AB203" s="83">
        <v>89899</v>
      </c>
      <c r="AC203" s="84">
        <f t="shared" si="79"/>
        <v>17080.810000000001</v>
      </c>
      <c r="AD203" s="70">
        <f t="shared" si="83"/>
        <v>106979.81</v>
      </c>
      <c r="AE203" s="86">
        <f t="shared" si="84"/>
        <v>7</v>
      </c>
      <c r="AF203" s="85">
        <f t="shared" si="85"/>
        <v>134999</v>
      </c>
      <c r="AG203" s="4">
        <f t="shared" si="86"/>
        <v>13564.511186976111</v>
      </c>
      <c r="AH203" s="5">
        <f t="shared" si="87"/>
        <v>0.10047860493022993</v>
      </c>
      <c r="AI203" s="87" t="str">
        <f t="shared" si="88"/>
        <v>SI</v>
      </c>
      <c r="AK203" s="95"/>
    </row>
    <row r="204" spans="1:37" ht="63.75" x14ac:dyDescent="0.45">
      <c r="A204" s="6">
        <f t="shared" si="80"/>
        <v>201</v>
      </c>
      <c r="B204" s="6" t="s">
        <v>402</v>
      </c>
      <c r="C204" s="6" t="s">
        <v>35</v>
      </c>
      <c r="D204" s="6" t="s">
        <v>447</v>
      </c>
      <c r="E204" s="9">
        <v>49221500</v>
      </c>
      <c r="F204" s="105" t="s">
        <v>448</v>
      </c>
      <c r="G204" s="17" t="s">
        <v>38</v>
      </c>
      <c r="H204" s="93">
        <f t="shared" si="67"/>
        <v>0.19</v>
      </c>
      <c r="I204" s="29">
        <f t="shared" si="81"/>
        <v>184999</v>
      </c>
      <c r="J204" s="71">
        <v>156350</v>
      </c>
      <c r="K204" s="72">
        <f t="shared" si="68"/>
        <v>29706.5</v>
      </c>
      <c r="L204" s="49">
        <f t="shared" si="69"/>
        <v>186056.5</v>
      </c>
      <c r="M204" s="73">
        <v>150973</v>
      </c>
      <c r="N204" s="74">
        <f t="shared" si="70"/>
        <v>28684.87</v>
      </c>
      <c r="O204" s="53">
        <f t="shared" si="71"/>
        <v>179657.87</v>
      </c>
      <c r="P204" s="75">
        <v>143050</v>
      </c>
      <c r="Q204" s="76">
        <f t="shared" si="72"/>
        <v>27179.5</v>
      </c>
      <c r="R204" s="57">
        <f t="shared" si="73"/>
        <v>170229.5</v>
      </c>
      <c r="S204" s="77">
        <v>140114</v>
      </c>
      <c r="T204" s="78">
        <f t="shared" si="74"/>
        <v>26621.66</v>
      </c>
      <c r="U204" s="67">
        <f t="shared" si="75"/>
        <v>166735.66</v>
      </c>
      <c r="V204" s="79">
        <v>166487</v>
      </c>
      <c r="W204" s="80">
        <f t="shared" si="76"/>
        <v>31632.53</v>
      </c>
      <c r="X204" s="68">
        <f t="shared" si="77"/>
        <v>198119.53</v>
      </c>
      <c r="Y204" s="81">
        <v>156507</v>
      </c>
      <c r="Z204" s="82">
        <f t="shared" si="78"/>
        <v>29736.33</v>
      </c>
      <c r="AA204" s="69">
        <f t="shared" si="82"/>
        <v>186243.33000000002</v>
      </c>
      <c r="AB204" s="83">
        <v>174751</v>
      </c>
      <c r="AC204" s="84">
        <f t="shared" si="79"/>
        <v>33202.69</v>
      </c>
      <c r="AD204" s="70">
        <f t="shared" si="83"/>
        <v>207953.69</v>
      </c>
      <c r="AE204" s="86">
        <f t="shared" si="84"/>
        <v>7</v>
      </c>
      <c r="AF204" s="85">
        <f t="shared" si="85"/>
        <v>184999</v>
      </c>
      <c r="AG204" s="4">
        <f t="shared" si="86"/>
        <v>13532.754710612324</v>
      </c>
      <c r="AH204" s="5">
        <f t="shared" si="87"/>
        <v>7.3150420870449692E-2</v>
      </c>
      <c r="AI204" s="87" t="str">
        <f t="shared" si="88"/>
        <v>SI</v>
      </c>
      <c r="AK204" s="95"/>
    </row>
    <row r="205" spans="1:37" ht="25.5" x14ac:dyDescent="0.45">
      <c r="A205" s="6">
        <f t="shared" si="80"/>
        <v>202</v>
      </c>
      <c r="B205" s="6" t="s">
        <v>402</v>
      </c>
      <c r="C205" s="6" t="s">
        <v>35</v>
      </c>
      <c r="D205" s="6" t="s">
        <v>449</v>
      </c>
      <c r="E205" s="9">
        <v>49221500</v>
      </c>
      <c r="F205" s="13" t="s">
        <v>450</v>
      </c>
      <c r="G205" s="17" t="s">
        <v>38</v>
      </c>
      <c r="H205" s="93">
        <f t="shared" si="67"/>
        <v>0.19</v>
      </c>
      <c r="I205" s="29">
        <f t="shared" si="81"/>
        <v>119999</v>
      </c>
      <c r="J205" s="71">
        <v>105886</v>
      </c>
      <c r="K205" s="72">
        <f t="shared" si="68"/>
        <v>20118.34</v>
      </c>
      <c r="L205" s="49">
        <f t="shared" si="69"/>
        <v>126004.34</v>
      </c>
      <c r="M205" s="73">
        <v>97151</v>
      </c>
      <c r="N205" s="74">
        <f t="shared" si="70"/>
        <v>18458.689999999999</v>
      </c>
      <c r="O205" s="53">
        <f t="shared" si="71"/>
        <v>115609.69</v>
      </c>
      <c r="P205" s="75">
        <v>91963</v>
      </c>
      <c r="Q205" s="76">
        <f t="shared" si="72"/>
        <v>17472.97</v>
      </c>
      <c r="R205" s="57">
        <f t="shared" si="73"/>
        <v>109435.97</v>
      </c>
      <c r="S205" s="77">
        <v>94442</v>
      </c>
      <c r="T205" s="78">
        <f t="shared" si="74"/>
        <v>17943.98</v>
      </c>
      <c r="U205" s="67">
        <f t="shared" si="75"/>
        <v>112385.98</v>
      </c>
      <c r="V205" s="79">
        <v>103469</v>
      </c>
      <c r="W205" s="80">
        <f t="shared" si="76"/>
        <v>19659.11</v>
      </c>
      <c r="X205" s="68">
        <f t="shared" si="77"/>
        <v>123128.11</v>
      </c>
      <c r="Y205" s="81">
        <v>103461</v>
      </c>
      <c r="Z205" s="82">
        <f t="shared" si="78"/>
        <v>19657.59</v>
      </c>
      <c r="AA205" s="69">
        <f t="shared" si="82"/>
        <v>123118.59</v>
      </c>
      <c r="AB205" s="83">
        <v>109506</v>
      </c>
      <c r="AC205" s="84">
        <f t="shared" si="79"/>
        <v>20806.14</v>
      </c>
      <c r="AD205" s="70">
        <f t="shared" si="83"/>
        <v>130312.14</v>
      </c>
      <c r="AE205" s="86">
        <f t="shared" si="84"/>
        <v>7</v>
      </c>
      <c r="AF205" s="85">
        <f t="shared" si="85"/>
        <v>119999</v>
      </c>
      <c r="AG205" s="4">
        <f t="shared" si="86"/>
        <v>7078.638432834382</v>
      </c>
      <c r="AH205" s="5">
        <f t="shared" si="87"/>
        <v>5.898914518316304E-2</v>
      </c>
      <c r="AI205" s="87" t="str">
        <f t="shared" si="88"/>
        <v>SI</v>
      </c>
      <c r="AK205" s="95"/>
    </row>
    <row r="206" spans="1:37" ht="38.25" x14ac:dyDescent="0.45">
      <c r="A206" s="6">
        <f t="shared" si="80"/>
        <v>203</v>
      </c>
      <c r="B206" s="6" t="s">
        <v>402</v>
      </c>
      <c r="C206" s="6" t="s">
        <v>35</v>
      </c>
      <c r="D206" s="6" t="s">
        <v>451</v>
      </c>
      <c r="E206" s="9">
        <v>49221500</v>
      </c>
      <c r="F206" s="105" t="s">
        <v>452</v>
      </c>
      <c r="G206" s="17" t="s">
        <v>38</v>
      </c>
      <c r="H206" s="93">
        <f t="shared" si="67"/>
        <v>0.19</v>
      </c>
      <c r="I206" s="29">
        <f t="shared" si="81"/>
        <v>88999</v>
      </c>
      <c r="J206" s="71">
        <v>73454</v>
      </c>
      <c r="K206" s="72">
        <f t="shared" si="68"/>
        <v>13956.26</v>
      </c>
      <c r="L206" s="49">
        <f t="shared" si="69"/>
        <v>87410.26</v>
      </c>
      <c r="M206" s="73">
        <v>71076</v>
      </c>
      <c r="N206" s="74">
        <f t="shared" si="70"/>
        <v>13504.44</v>
      </c>
      <c r="O206" s="53">
        <f t="shared" si="71"/>
        <v>84580.44</v>
      </c>
      <c r="P206" s="75">
        <v>77635</v>
      </c>
      <c r="Q206" s="76">
        <f t="shared" si="72"/>
        <v>14750.65</v>
      </c>
      <c r="R206" s="57">
        <f t="shared" si="73"/>
        <v>92385.65</v>
      </c>
      <c r="S206" s="77">
        <v>71283</v>
      </c>
      <c r="T206" s="78">
        <f t="shared" si="74"/>
        <v>13543.77</v>
      </c>
      <c r="U206" s="67">
        <f t="shared" si="75"/>
        <v>84826.77</v>
      </c>
      <c r="V206" s="79">
        <v>77824</v>
      </c>
      <c r="W206" s="80">
        <f t="shared" si="76"/>
        <v>14786.56</v>
      </c>
      <c r="X206" s="68">
        <f t="shared" si="77"/>
        <v>92610.559999999998</v>
      </c>
      <c r="Y206" s="81">
        <v>81969</v>
      </c>
      <c r="Z206" s="82">
        <f t="shared" si="78"/>
        <v>15574.11</v>
      </c>
      <c r="AA206" s="69">
        <f t="shared" si="82"/>
        <v>97543.11</v>
      </c>
      <c r="AB206" s="83">
        <v>70285</v>
      </c>
      <c r="AC206" s="84">
        <f t="shared" si="79"/>
        <v>13354.15</v>
      </c>
      <c r="AD206" s="70">
        <f t="shared" si="83"/>
        <v>83639.149999999994</v>
      </c>
      <c r="AE206" s="86">
        <f t="shared" si="84"/>
        <v>7</v>
      </c>
      <c r="AF206" s="85">
        <f t="shared" si="85"/>
        <v>88999</v>
      </c>
      <c r="AG206" s="4">
        <f t="shared" si="86"/>
        <v>4865.2975356086899</v>
      </c>
      <c r="AH206" s="5">
        <f t="shared" si="87"/>
        <v>5.4666878679633366E-2</v>
      </c>
      <c r="AI206" s="87" t="str">
        <f t="shared" si="88"/>
        <v>SI</v>
      </c>
      <c r="AK206" s="95"/>
    </row>
    <row r="207" spans="1:37" ht="114.75" x14ac:dyDescent="0.45">
      <c r="A207" s="6">
        <f t="shared" si="80"/>
        <v>204</v>
      </c>
      <c r="B207" s="6" t="s">
        <v>402</v>
      </c>
      <c r="C207" s="6" t="s">
        <v>35</v>
      </c>
      <c r="D207" s="6" t="s">
        <v>453</v>
      </c>
      <c r="E207" s="9">
        <v>49221500</v>
      </c>
      <c r="F207" s="13" t="s">
        <v>454</v>
      </c>
      <c r="G207" s="17" t="s">
        <v>38</v>
      </c>
      <c r="H207" s="93">
        <f t="shared" si="67"/>
        <v>0.19</v>
      </c>
      <c r="I207" s="29">
        <f t="shared" si="81"/>
        <v>382599</v>
      </c>
      <c r="J207" s="71">
        <v>291977</v>
      </c>
      <c r="K207" s="72">
        <f t="shared" si="68"/>
        <v>55475.63</v>
      </c>
      <c r="L207" s="49">
        <f t="shared" si="69"/>
        <v>347452.63</v>
      </c>
      <c r="M207" s="73">
        <v>345881</v>
      </c>
      <c r="N207" s="74">
        <f t="shared" si="70"/>
        <v>65717.39</v>
      </c>
      <c r="O207" s="53">
        <f t="shared" si="71"/>
        <v>411598.39</v>
      </c>
      <c r="P207" s="75">
        <v>334653</v>
      </c>
      <c r="Q207" s="76">
        <f t="shared" si="72"/>
        <v>63584.07</v>
      </c>
      <c r="R207" s="57">
        <f t="shared" si="73"/>
        <v>398237.07</v>
      </c>
      <c r="S207" s="77">
        <v>325283</v>
      </c>
      <c r="T207" s="78">
        <f t="shared" si="74"/>
        <v>61803.770000000004</v>
      </c>
      <c r="U207" s="67">
        <f t="shared" si="75"/>
        <v>387086.77</v>
      </c>
      <c r="V207" s="79">
        <v>344663</v>
      </c>
      <c r="W207" s="80">
        <f t="shared" si="76"/>
        <v>65485.97</v>
      </c>
      <c r="X207" s="68">
        <f t="shared" si="77"/>
        <v>410148.97</v>
      </c>
      <c r="Y207" s="81">
        <v>315147</v>
      </c>
      <c r="Z207" s="82">
        <f t="shared" si="78"/>
        <v>59877.93</v>
      </c>
      <c r="AA207" s="69">
        <f t="shared" si="82"/>
        <v>375024.93</v>
      </c>
      <c r="AB207" s="83">
        <v>292980</v>
      </c>
      <c r="AC207" s="84">
        <f t="shared" si="79"/>
        <v>55666.2</v>
      </c>
      <c r="AD207" s="70">
        <f t="shared" si="83"/>
        <v>348646.2</v>
      </c>
      <c r="AE207" s="86">
        <f t="shared" si="84"/>
        <v>7</v>
      </c>
      <c r="AF207" s="85">
        <f t="shared" si="85"/>
        <v>382599</v>
      </c>
      <c r="AG207" s="4">
        <f t="shared" si="86"/>
        <v>24813.824683901508</v>
      </c>
      <c r="AH207" s="5">
        <f t="shared" si="87"/>
        <v>6.4855958023678856E-2</v>
      </c>
      <c r="AI207" s="87" t="str">
        <f t="shared" si="88"/>
        <v>SI</v>
      </c>
      <c r="AK207" s="95"/>
    </row>
    <row r="208" spans="1:37" ht="51" x14ac:dyDescent="0.45">
      <c r="A208" s="6">
        <f t="shared" si="80"/>
        <v>205</v>
      </c>
      <c r="B208" s="6" t="s">
        <v>402</v>
      </c>
      <c r="C208" s="6" t="s">
        <v>35</v>
      </c>
      <c r="D208" s="6" t="s">
        <v>455</v>
      </c>
      <c r="E208" s="9">
        <v>49221500</v>
      </c>
      <c r="F208" s="105" t="s">
        <v>456</v>
      </c>
      <c r="G208" s="17" t="s">
        <v>38</v>
      </c>
      <c r="H208" s="93">
        <f t="shared" si="67"/>
        <v>0.19</v>
      </c>
      <c r="I208" s="29">
        <f t="shared" si="81"/>
        <v>450000</v>
      </c>
      <c r="J208" s="71">
        <v>354664</v>
      </c>
      <c r="K208" s="72">
        <f t="shared" si="68"/>
        <v>67386.16</v>
      </c>
      <c r="L208" s="49">
        <f t="shared" si="69"/>
        <v>422050.16000000003</v>
      </c>
      <c r="M208" s="73">
        <v>365960</v>
      </c>
      <c r="N208" s="74">
        <f t="shared" si="70"/>
        <v>69532.399999999994</v>
      </c>
      <c r="O208" s="53">
        <f t="shared" si="71"/>
        <v>435492.4</v>
      </c>
      <c r="P208" s="75">
        <v>353884</v>
      </c>
      <c r="Q208" s="76">
        <f t="shared" si="72"/>
        <v>67237.960000000006</v>
      </c>
      <c r="R208" s="57">
        <f t="shared" si="73"/>
        <v>421121.96</v>
      </c>
      <c r="S208" s="77">
        <v>409558</v>
      </c>
      <c r="T208" s="78">
        <f t="shared" si="74"/>
        <v>77816.02</v>
      </c>
      <c r="U208" s="67">
        <f t="shared" si="75"/>
        <v>487374.02</v>
      </c>
      <c r="V208" s="79">
        <v>410657</v>
      </c>
      <c r="W208" s="80">
        <f t="shared" si="76"/>
        <v>78024.83</v>
      </c>
      <c r="X208" s="68">
        <f t="shared" si="77"/>
        <v>488681.83</v>
      </c>
      <c r="Y208" s="81">
        <v>397605</v>
      </c>
      <c r="Z208" s="82">
        <f t="shared" si="78"/>
        <v>75544.95</v>
      </c>
      <c r="AA208" s="69">
        <f t="shared" si="82"/>
        <v>473149.95</v>
      </c>
      <c r="AB208" s="83">
        <v>354728</v>
      </c>
      <c r="AC208" s="84">
        <f t="shared" si="79"/>
        <v>67398.320000000007</v>
      </c>
      <c r="AD208" s="70">
        <f t="shared" si="83"/>
        <v>422126.32</v>
      </c>
      <c r="AE208" s="86">
        <f t="shared" si="84"/>
        <v>7</v>
      </c>
      <c r="AF208" s="85">
        <f t="shared" si="85"/>
        <v>450000</v>
      </c>
      <c r="AG208" s="4">
        <f t="shared" si="86"/>
        <v>29353.92106022294</v>
      </c>
      <c r="AH208" s="5">
        <f t="shared" si="87"/>
        <v>6.5230935689384303E-2</v>
      </c>
      <c r="AI208" s="87" t="str">
        <f t="shared" si="88"/>
        <v>SI</v>
      </c>
      <c r="AK208" s="95"/>
    </row>
    <row r="209" spans="1:37" ht="25.5" x14ac:dyDescent="0.45">
      <c r="A209" s="6">
        <f t="shared" si="80"/>
        <v>206</v>
      </c>
      <c r="B209" s="6" t="s">
        <v>402</v>
      </c>
      <c r="C209" s="6" t="s">
        <v>35</v>
      </c>
      <c r="D209" s="6" t="s">
        <v>457</v>
      </c>
      <c r="E209" s="9">
        <v>49221500</v>
      </c>
      <c r="F209" s="13" t="s">
        <v>458</v>
      </c>
      <c r="G209" s="17" t="s">
        <v>38</v>
      </c>
      <c r="H209" s="93">
        <f t="shared" si="67"/>
        <v>0.19</v>
      </c>
      <c r="I209" s="29">
        <f t="shared" si="81"/>
        <v>169999</v>
      </c>
      <c r="J209" s="71">
        <v>139183</v>
      </c>
      <c r="K209" s="72">
        <f t="shared" si="68"/>
        <v>26444.77</v>
      </c>
      <c r="L209" s="49">
        <f t="shared" si="69"/>
        <v>165627.76999999999</v>
      </c>
      <c r="M209" s="73">
        <v>133545</v>
      </c>
      <c r="N209" s="74">
        <f t="shared" si="70"/>
        <v>25373.55</v>
      </c>
      <c r="O209" s="53">
        <f t="shared" si="71"/>
        <v>158918.54999999999</v>
      </c>
      <c r="P209" s="75">
        <v>147798</v>
      </c>
      <c r="Q209" s="76">
        <f t="shared" si="72"/>
        <v>28081.62</v>
      </c>
      <c r="R209" s="57">
        <f t="shared" si="73"/>
        <v>175879.62</v>
      </c>
      <c r="S209" s="77">
        <v>154292</v>
      </c>
      <c r="T209" s="78">
        <f t="shared" si="74"/>
        <v>29315.48</v>
      </c>
      <c r="U209" s="67">
        <f t="shared" si="75"/>
        <v>183607.48</v>
      </c>
      <c r="V209" s="79">
        <v>131847</v>
      </c>
      <c r="W209" s="80">
        <f t="shared" si="76"/>
        <v>25050.93</v>
      </c>
      <c r="X209" s="68">
        <f t="shared" si="77"/>
        <v>156897.93</v>
      </c>
      <c r="Y209" s="81">
        <v>153365</v>
      </c>
      <c r="Z209" s="82">
        <f t="shared" si="78"/>
        <v>29139.35</v>
      </c>
      <c r="AA209" s="69">
        <f t="shared" si="82"/>
        <v>182504.35</v>
      </c>
      <c r="AB209" s="83">
        <v>139967</v>
      </c>
      <c r="AC209" s="84">
        <f t="shared" si="79"/>
        <v>26593.73</v>
      </c>
      <c r="AD209" s="70">
        <f t="shared" si="83"/>
        <v>166560.73000000001</v>
      </c>
      <c r="AE209" s="86">
        <f t="shared" si="84"/>
        <v>7</v>
      </c>
      <c r="AF209" s="85">
        <f t="shared" si="85"/>
        <v>169999</v>
      </c>
      <c r="AG209" s="4">
        <f t="shared" si="86"/>
        <v>10010.708238751149</v>
      </c>
      <c r="AH209" s="5">
        <f t="shared" si="87"/>
        <v>5.8886865444803496E-2</v>
      </c>
      <c r="AI209" s="87" t="str">
        <f t="shared" si="88"/>
        <v>SI</v>
      </c>
      <c r="AK209" s="95"/>
    </row>
    <row r="210" spans="1:37" ht="25.5" x14ac:dyDescent="0.45">
      <c r="A210" s="6">
        <f t="shared" si="80"/>
        <v>207</v>
      </c>
      <c r="B210" s="6" t="s">
        <v>402</v>
      </c>
      <c r="C210" s="6" t="s">
        <v>35</v>
      </c>
      <c r="D210" s="6" t="s">
        <v>459</v>
      </c>
      <c r="E210" s="9">
        <v>49221500</v>
      </c>
      <c r="F210" s="105" t="s">
        <v>460</v>
      </c>
      <c r="G210" s="17" t="s">
        <v>38</v>
      </c>
      <c r="H210" s="93">
        <f t="shared" si="67"/>
        <v>0.19</v>
      </c>
      <c r="I210" s="29">
        <f t="shared" si="81"/>
        <v>38000</v>
      </c>
      <c r="J210" s="71">
        <v>32947</v>
      </c>
      <c r="K210" s="72">
        <f t="shared" si="68"/>
        <v>6259.93</v>
      </c>
      <c r="L210" s="49">
        <f t="shared" si="69"/>
        <v>39206.93</v>
      </c>
      <c r="M210" s="73">
        <v>33503</v>
      </c>
      <c r="N210" s="74">
        <f t="shared" si="70"/>
        <v>6365.57</v>
      </c>
      <c r="O210" s="53">
        <f t="shared" si="71"/>
        <v>39868.57</v>
      </c>
      <c r="P210" s="75">
        <v>33826</v>
      </c>
      <c r="Q210" s="76">
        <f t="shared" si="72"/>
        <v>6426.9400000000005</v>
      </c>
      <c r="R210" s="57">
        <f t="shared" si="73"/>
        <v>40252.94</v>
      </c>
      <c r="S210" s="77">
        <v>30511</v>
      </c>
      <c r="T210" s="78">
        <f t="shared" si="74"/>
        <v>5797.09</v>
      </c>
      <c r="U210" s="67">
        <f t="shared" si="75"/>
        <v>36308.089999999997</v>
      </c>
      <c r="V210" s="79">
        <v>30386</v>
      </c>
      <c r="W210" s="80">
        <f t="shared" si="76"/>
        <v>5773.34</v>
      </c>
      <c r="X210" s="68">
        <f t="shared" si="77"/>
        <v>36159.339999999997</v>
      </c>
      <c r="Y210" s="81">
        <v>35112</v>
      </c>
      <c r="Z210" s="82">
        <f t="shared" si="78"/>
        <v>6671.28</v>
      </c>
      <c r="AA210" s="69">
        <f t="shared" si="82"/>
        <v>41783.279999999999</v>
      </c>
      <c r="AB210" s="83">
        <v>27242</v>
      </c>
      <c r="AC210" s="84">
        <f t="shared" si="79"/>
        <v>5175.9800000000005</v>
      </c>
      <c r="AD210" s="70">
        <f t="shared" si="83"/>
        <v>32417.98</v>
      </c>
      <c r="AE210" s="86">
        <f t="shared" si="84"/>
        <v>7</v>
      </c>
      <c r="AF210" s="85">
        <f t="shared" si="85"/>
        <v>38000</v>
      </c>
      <c r="AG210" s="4">
        <f t="shared" si="86"/>
        <v>2970.0099773569796</v>
      </c>
      <c r="AH210" s="5">
        <f t="shared" si="87"/>
        <v>7.8158157298867881E-2</v>
      </c>
      <c r="AI210" s="87" t="str">
        <f t="shared" si="88"/>
        <v>SI</v>
      </c>
      <c r="AK210" s="95"/>
    </row>
    <row r="211" spans="1:37" ht="114.75" x14ac:dyDescent="0.45">
      <c r="A211" s="6">
        <f t="shared" si="80"/>
        <v>208</v>
      </c>
      <c r="B211" s="6" t="s">
        <v>402</v>
      </c>
      <c r="C211" s="6" t="s">
        <v>35</v>
      </c>
      <c r="D211" s="6" t="s">
        <v>461</v>
      </c>
      <c r="E211" s="9">
        <v>90101603</v>
      </c>
      <c r="F211" s="13" t="s">
        <v>462</v>
      </c>
      <c r="G211" s="17" t="s">
        <v>38</v>
      </c>
      <c r="H211" s="93">
        <f t="shared" si="67"/>
        <v>0.19</v>
      </c>
      <c r="I211" s="29">
        <f t="shared" si="81"/>
        <v>35999</v>
      </c>
      <c r="J211" s="71">
        <v>29923</v>
      </c>
      <c r="K211" s="72">
        <f t="shared" si="68"/>
        <v>5685.37</v>
      </c>
      <c r="L211" s="49">
        <f t="shared" si="69"/>
        <v>35608.370000000003</v>
      </c>
      <c r="M211" s="73">
        <v>27974</v>
      </c>
      <c r="N211" s="74">
        <f t="shared" si="70"/>
        <v>5315.06</v>
      </c>
      <c r="O211" s="53">
        <f t="shared" si="71"/>
        <v>33289.06</v>
      </c>
      <c r="P211" s="75">
        <v>30942</v>
      </c>
      <c r="Q211" s="76">
        <f t="shared" si="72"/>
        <v>5878.9800000000005</v>
      </c>
      <c r="R211" s="57">
        <f t="shared" si="73"/>
        <v>36820.980000000003</v>
      </c>
      <c r="S211" s="77">
        <v>30079</v>
      </c>
      <c r="T211" s="78">
        <f t="shared" si="74"/>
        <v>5715.01</v>
      </c>
      <c r="U211" s="67">
        <f t="shared" si="75"/>
        <v>35794.01</v>
      </c>
      <c r="V211" s="79">
        <v>28961</v>
      </c>
      <c r="W211" s="80">
        <f t="shared" si="76"/>
        <v>5502.59</v>
      </c>
      <c r="X211" s="68">
        <f t="shared" si="77"/>
        <v>34463.589999999997</v>
      </c>
      <c r="Y211" s="81">
        <v>27689</v>
      </c>
      <c r="Z211" s="82">
        <f t="shared" si="78"/>
        <v>5260.91</v>
      </c>
      <c r="AA211" s="69">
        <f t="shared" si="82"/>
        <v>32949.910000000003</v>
      </c>
      <c r="AB211" s="83">
        <v>36192</v>
      </c>
      <c r="AC211" s="84">
        <f t="shared" si="79"/>
        <v>6876.4800000000005</v>
      </c>
      <c r="AD211" s="70">
        <f t="shared" si="83"/>
        <v>43068.480000000003</v>
      </c>
      <c r="AE211" s="86">
        <f t="shared" si="84"/>
        <v>7</v>
      </c>
      <c r="AF211" s="85">
        <f t="shared" si="85"/>
        <v>35999</v>
      </c>
      <c r="AG211" s="4">
        <f t="shared" si="86"/>
        <v>3158.7976805740518</v>
      </c>
      <c r="AH211" s="5">
        <f t="shared" si="87"/>
        <v>8.7746817427541091E-2</v>
      </c>
      <c r="AI211" s="87" t="str">
        <f t="shared" si="88"/>
        <v>SI</v>
      </c>
      <c r="AK211" s="95"/>
    </row>
    <row r="212" spans="1:37" ht="38.25" x14ac:dyDescent="0.45">
      <c r="A212" s="6">
        <f t="shared" si="80"/>
        <v>209</v>
      </c>
      <c r="B212" s="6" t="s">
        <v>402</v>
      </c>
      <c r="C212" s="6" t="s">
        <v>35</v>
      </c>
      <c r="D212" s="6" t="s">
        <v>463</v>
      </c>
      <c r="E212" s="9">
        <v>49221500</v>
      </c>
      <c r="F212" s="105" t="s">
        <v>464</v>
      </c>
      <c r="G212" s="17" t="s">
        <v>38</v>
      </c>
      <c r="H212" s="93">
        <f t="shared" si="67"/>
        <v>0.19</v>
      </c>
      <c r="I212" s="29">
        <f t="shared" si="81"/>
        <v>39050</v>
      </c>
      <c r="J212" s="71">
        <v>34080</v>
      </c>
      <c r="K212" s="72">
        <f t="shared" si="68"/>
        <v>6475.2</v>
      </c>
      <c r="L212" s="49">
        <f t="shared" si="69"/>
        <v>40555.199999999997</v>
      </c>
      <c r="M212" s="73">
        <v>36009</v>
      </c>
      <c r="N212" s="74">
        <f t="shared" si="70"/>
        <v>6841.71</v>
      </c>
      <c r="O212" s="53">
        <f t="shared" si="71"/>
        <v>42850.71</v>
      </c>
      <c r="P212" s="75">
        <v>31821</v>
      </c>
      <c r="Q212" s="76">
        <f t="shared" si="72"/>
        <v>6045.99</v>
      </c>
      <c r="R212" s="57">
        <f t="shared" si="73"/>
        <v>37866.99</v>
      </c>
      <c r="S212" s="77">
        <v>34633</v>
      </c>
      <c r="T212" s="78">
        <f t="shared" si="74"/>
        <v>6580.27</v>
      </c>
      <c r="U212" s="67">
        <f t="shared" si="75"/>
        <v>41213.270000000004</v>
      </c>
      <c r="V212" s="79">
        <v>31138</v>
      </c>
      <c r="W212" s="80">
        <f t="shared" si="76"/>
        <v>5916.22</v>
      </c>
      <c r="X212" s="68">
        <f t="shared" si="77"/>
        <v>37054.22</v>
      </c>
      <c r="Y212" s="81">
        <v>29701</v>
      </c>
      <c r="Z212" s="82">
        <f t="shared" si="78"/>
        <v>5643.1900000000005</v>
      </c>
      <c r="AA212" s="69">
        <f t="shared" si="82"/>
        <v>35344.19</v>
      </c>
      <c r="AB212" s="83">
        <v>32321</v>
      </c>
      <c r="AC212" s="84">
        <f t="shared" si="79"/>
        <v>6140.99</v>
      </c>
      <c r="AD212" s="70">
        <f t="shared" si="83"/>
        <v>38461.99</v>
      </c>
      <c r="AE212" s="86">
        <f t="shared" si="84"/>
        <v>7</v>
      </c>
      <c r="AF212" s="85">
        <f t="shared" si="85"/>
        <v>39050</v>
      </c>
      <c r="AG212" s="4">
        <f t="shared" si="86"/>
        <v>2415.7871518409893</v>
      </c>
      <c r="AH212" s="5">
        <f t="shared" si="87"/>
        <v>6.1863947550345438E-2</v>
      </c>
      <c r="AI212" s="87" t="str">
        <f t="shared" si="88"/>
        <v>SI</v>
      </c>
      <c r="AK212" s="95"/>
    </row>
    <row r="213" spans="1:37" ht="102" x14ac:dyDescent="0.45">
      <c r="A213" s="6">
        <f t="shared" si="80"/>
        <v>210</v>
      </c>
      <c r="B213" s="6" t="s">
        <v>402</v>
      </c>
      <c r="C213" s="6" t="s">
        <v>35</v>
      </c>
      <c r="D213" s="6" t="s">
        <v>465</v>
      </c>
      <c r="E213" s="9">
        <v>49221500</v>
      </c>
      <c r="F213" s="13" t="s">
        <v>466</v>
      </c>
      <c r="G213" s="17" t="s">
        <v>38</v>
      </c>
      <c r="H213" s="93">
        <f t="shared" si="67"/>
        <v>0.19</v>
      </c>
      <c r="I213" s="29">
        <f t="shared" si="81"/>
        <v>64599</v>
      </c>
      <c r="J213" s="71">
        <v>58273</v>
      </c>
      <c r="K213" s="72">
        <f t="shared" si="68"/>
        <v>11071.87</v>
      </c>
      <c r="L213" s="49">
        <f t="shared" si="69"/>
        <v>69344.87</v>
      </c>
      <c r="M213" s="73">
        <v>56656</v>
      </c>
      <c r="N213" s="74">
        <f t="shared" si="70"/>
        <v>10764.64</v>
      </c>
      <c r="O213" s="53">
        <f t="shared" si="71"/>
        <v>67420.639999999999</v>
      </c>
      <c r="P213" s="75">
        <v>58741</v>
      </c>
      <c r="Q213" s="76">
        <f t="shared" si="72"/>
        <v>11160.79</v>
      </c>
      <c r="R213" s="57">
        <f t="shared" si="73"/>
        <v>69901.790000000008</v>
      </c>
      <c r="S213" s="77">
        <v>54878</v>
      </c>
      <c r="T213" s="78">
        <f t="shared" si="74"/>
        <v>10426.82</v>
      </c>
      <c r="U213" s="67">
        <f t="shared" si="75"/>
        <v>65304.82</v>
      </c>
      <c r="V213" s="79">
        <v>52281</v>
      </c>
      <c r="W213" s="80">
        <f t="shared" si="76"/>
        <v>9933.39</v>
      </c>
      <c r="X213" s="68">
        <f t="shared" si="77"/>
        <v>62214.39</v>
      </c>
      <c r="Y213" s="81">
        <v>52311</v>
      </c>
      <c r="Z213" s="82">
        <f t="shared" si="78"/>
        <v>9939.09</v>
      </c>
      <c r="AA213" s="69">
        <f t="shared" si="82"/>
        <v>62250.09</v>
      </c>
      <c r="AB213" s="83">
        <v>46857</v>
      </c>
      <c r="AC213" s="84">
        <f t="shared" si="79"/>
        <v>8902.83</v>
      </c>
      <c r="AD213" s="70">
        <f t="shared" si="83"/>
        <v>55759.83</v>
      </c>
      <c r="AE213" s="86">
        <f t="shared" si="84"/>
        <v>7</v>
      </c>
      <c r="AF213" s="85">
        <f t="shared" si="85"/>
        <v>64599</v>
      </c>
      <c r="AG213" s="4">
        <f t="shared" si="86"/>
        <v>4604.9254011547246</v>
      </c>
      <c r="AH213" s="5">
        <f t="shared" si="87"/>
        <v>7.1284778420017722E-2</v>
      </c>
      <c r="AI213" s="87" t="str">
        <f t="shared" si="88"/>
        <v>SI</v>
      </c>
      <c r="AK213" s="95"/>
    </row>
    <row r="214" spans="1:37" ht="89.25" x14ac:dyDescent="0.45">
      <c r="A214" s="6">
        <f t="shared" si="80"/>
        <v>211</v>
      </c>
      <c r="B214" s="6" t="s">
        <v>402</v>
      </c>
      <c r="C214" s="6" t="s">
        <v>35</v>
      </c>
      <c r="D214" s="6" t="s">
        <v>467</v>
      </c>
      <c r="E214" s="9">
        <v>49221500</v>
      </c>
      <c r="F214" s="105" t="s">
        <v>468</v>
      </c>
      <c r="G214" s="17" t="s">
        <v>38</v>
      </c>
      <c r="H214" s="93">
        <f t="shared" si="67"/>
        <v>0.19</v>
      </c>
      <c r="I214" s="29">
        <f t="shared" si="81"/>
        <v>398999</v>
      </c>
      <c r="J214" s="71">
        <v>360649</v>
      </c>
      <c r="K214" s="72">
        <f t="shared" si="68"/>
        <v>68523.31</v>
      </c>
      <c r="L214" s="49">
        <f t="shared" si="69"/>
        <v>429172.31</v>
      </c>
      <c r="M214" s="73">
        <v>351413</v>
      </c>
      <c r="N214" s="74">
        <f t="shared" si="70"/>
        <v>66768.47</v>
      </c>
      <c r="O214" s="53">
        <f t="shared" si="71"/>
        <v>418181.47</v>
      </c>
      <c r="P214" s="75">
        <v>332603</v>
      </c>
      <c r="Q214" s="76">
        <f t="shared" si="72"/>
        <v>63194.57</v>
      </c>
      <c r="R214" s="57">
        <f t="shared" si="73"/>
        <v>395797.57</v>
      </c>
      <c r="S214" s="77">
        <v>307600</v>
      </c>
      <c r="T214" s="78">
        <f t="shared" si="74"/>
        <v>58444</v>
      </c>
      <c r="U214" s="67">
        <f t="shared" si="75"/>
        <v>366044</v>
      </c>
      <c r="V214" s="79">
        <v>348172</v>
      </c>
      <c r="W214" s="80">
        <f t="shared" si="76"/>
        <v>66152.680000000008</v>
      </c>
      <c r="X214" s="68">
        <f t="shared" si="77"/>
        <v>414324.68</v>
      </c>
      <c r="Y214" s="81">
        <v>357489</v>
      </c>
      <c r="Z214" s="82">
        <f t="shared" si="78"/>
        <v>67922.91</v>
      </c>
      <c r="AA214" s="69">
        <f t="shared" si="82"/>
        <v>425411.91000000003</v>
      </c>
      <c r="AB214" s="83">
        <v>289129</v>
      </c>
      <c r="AC214" s="84">
        <f t="shared" si="79"/>
        <v>54934.51</v>
      </c>
      <c r="AD214" s="70">
        <f t="shared" si="83"/>
        <v>344063.51</v>
      </c>
      <c r="AE214" s="86">
        <f t="shared" si="84"/>
        <v>7</v>
      </c>
      <c r="AF214" s="85">
        <f t="shared" si="85"/>
        <v>398999</v>
      </c>
      <c r="AG214" s="4">
        <f t="shared" si="86"/>
        <v>30059.710371941375</v>
      </c>
      <c r="AH214" s="5">
        <f t="shared" si="87"/>
        <v>7.533780879636634E-2</v>
      </c>
      <c r="AI214" s="87" t="str">
        <f t="shared" si="88"/>
        <v>SI</v>
      </c>
      <c r="AK214" s="95"/>
    </row>
    <row r="215" spans="1:37" ht="191.25" x14ac:dyDescent="0.45">
      <c r="A215" s="6">
        <f t="shared" si="80"/>
        <v>212</v>
      </c>
      <c r="B215" s="6" t="s">
        <v>402</v>
      </c>
      <c r="C215" s="6" t="s">
        <v>35</v>
      </c>
      <c r="D215" s="6" t="s">
        <v>469</v>
      </c>
      <c r="E215" s="9">
        <v>49221500</v>
      </c>
      <c r="F215" s="13" t="s">
        <v>470</v>
      </c>
      <c r="G215" s="17" t="s">
        <v>38</v>
      </c>
      <c r="H215" s="93">
        <f t="shared" si="67"/>
        <v>0.19</v>
      </c>
      <c r="I215" s="29">
        <f t="shared" si="81"/>
        <v>769000</v>
      </c>
      <c r="J215" s="71">
        <v>630315</v>
      </c>
      <c r="K215" s="72">
        <f t="shared" si="68"/>
        <v>119759.85</v>
      </c>
      <c r="L215" s="49">
        <f t="shared" si="69"/>
        <v>750074.85</v>
      </c>
      <c r="M215" s="73">
        <v>602367</v>
      </c>
      <c r="N215" s="74">
        <f t="shared" si="70"/>
        <v>114449.73</v>
      </c>
      <c r="O215" s="53">
        <f t="shared" si="71"/>
        <v>716816.73</v>
      </c>
      <c r="P215" s="75">
        <v>668705</v>
      </c>
      <c r="Q215" s="76">
        <f t="shared" si="72"/>
        <v>127053.95</v>
      </c>
      <c r="R215" s="57">
        <f t="shared" si="73"/>
        <v>795758.95</v>
      </c>
      <c r="S215" s="77">
        <v>638703</v>
      </c>
      <c r="T215" s="78">
        <f t="shared" si="74"/>
        <v>121353.57</v>
      </c>
      <c r="U215" s="67">
        <f t="shared" si="75"/>
        <v>760056.57000000007</v>
      </c>
      <c r="V215" s="79">
        <v>656834</v>
      </c>
      <c r="W215" s="80">
        <f t="shared" si="76"/>
        <v>124798.46</v>
      </c>
      <c r="X215" s="68">
        <f t="shared" si="77"/>
        <v>781632.46</v>
      </c>
      <c r="Y215" s="81">
        <v>614152</v>
      </c>
      <c r="Z215" s="82">
        <f t="shared" si="78"/>
        <v>116688.88</v>
      </c>
      <c r="AA215" s="69">
        <f t="shared" si="82"/>
        <v>730840.88</v>
      </c>
      <c r="AB215" s="83">
        <v>712451</v>
      </c>
      <c r="AC215" s="84">
        <f t="shared" si="79"/>
        <v>135365.69</v>
      </c>
      <c r="AD215" s="70">
        <f t="shared" si="83"/>
        <v>847816.69</v>
      </c>
      <c r="AE215" s="86">
        <f t="shared" si="84"/>
        <v>7</v>
      </c>
      <c r="AF215" s="85">
        <f t="shared" si="85"/>
        <v>769000</v>
      </c>
      <c r="AG215" s="4">
        <f t="shared" si="86"/>
        <v>40891.929734516052</v>
      </c>
      <c r="AH215" s="5">
        <f t="shared" si="87"/>
        <v>5.3175461293258848E-2</v>
      </c>
      <c r="AI215" s="87" t="str">
        <f t="shared" si="88"/>
        <v>SI</v>
      </c>
      <c r="AK215" s="95"/>
    </row>
    <row r="216" spans="1:37" ht="153" x14ac:dyDescent="0.45">
      <c r="A216" s="6">
        <f t="shared" si="80"/>
        <v>213</v>
      </c>
      <c r="B216" s="6" t="s">
        <v>402</v>
      </c>
      <c r="C216" s="6" t="s">
        <v>35</v>
      </c>
      <c r="D216" s="6" t="s">
        <v>471</v>
      </c>
      <c r="E216" s="9">
        <v>49221500</v>
      </c>
      <c r="F216" s="105" t="s">
        <v>472</v>
      </c>
      <c r="G216" s="17" t="s">
        <v>38</v>
      </c>
      <c r="H216" s="93">
        <f t="shared" si="67"/>
        <v>0.19</v>
      </c>
      <c r="I216" s="29">
        <f t="shared" si="81"/>
        <v>967499</v>
      </c>
      <c r="J216" s="71">
        <v>858996</v>
      </c>
      <c r="K216" s="72">
        <f t="shared" si="68"/>
        <v>163209.24</v>
      </c>
      <c r="L216" s="49">
        <f t="shared" si="69"/>
        <v>1022205.24</v>
      </c>
      <c r="M216" s="73">
        <v>763995</v>
      </c>
      <c r="N216" s="74">
        <f t="shared" si="70"/>
        <v>145159.04999999999</v>
      </c>
      <c r="O216" s="53">
        <f t="shared" si="71"/>
        <v>909154.05</v>
      </c>
      <c r="P216" s="75">
        <v>775878</v>
      </c>
      <c r="Q216" s="76">
        <f t="shared" si="72"/>
        <v>147416.82</v>
      </c>
      <c r="R216" s="57">
        <f t="shared" si="73"/>
        <v>923294.82000000007</v>
      </c>
      <c r="S216" s="77">
        <v>830734</v>
      </c>
      <c r="T216" s="78">
        <f t="shared" si="74"/>
        <v>157839.46</v>
      </c>
      <c r="U216" s="67">
        <f t="shared" si="75"/>
        <v>988573.46</v>
      </c>
      <c r="V216" s="79">
        <v>844152</v>
      </c>
      <c r="W216" s="80">
        <f t="shared" si="76"/>
        <v>160388.88</v>
      </c>
      <c r="X216" s="68">
        <f t="shared" si="77"/>
        <v>1004540.88</v>
      </c>
      <c r="Y216" s="81">
        <v>748053</v>
      </c>
      <c r="Z216" s="82">
        <f t="shared" si="78"/>
        <v>142130.07</v>
      </c>
      <c r="AA216" s="69">
        <f t="shared" si="82"/>
        <v>890183.07000000007</v>
      </c>
      <c r="AB216" s="83">
        <v>869363</v>
      </c>
      <c r="AC216" s="84">
        <f t="shared" si="79"/>
        <v>165178.97</v>
      </c>
      <c r="AD216" s="70">
        <f t="shared" si="83"/>
        <v>1034541.97</v>
      </c>
      <c r="AE216" s="86">
        <f t="shared" si="84"/>
        <v>7</v>
      </c>
      <c r="AF216" s="85">
        <f t="shared" si="85"/>
        <v>967499</v>
      </c>
      <c r="AG216" s="4">
        <f t="shared" si="86"/>
        <v>54300.305196840251</v>
      </c>
      <c r="AH216" s="5">
        <f t="shared" si="87"/>
        <v>5.6124404466402808E-2</v>
      </c>
      <c r="AI216" s="87" t="str">
        <f t="shared" si="88"/>
        <v>SI</v>
      </c>
      <c r="AK216" s="95"/>
    </row>
    <row r="217" spans="1:37" ht="63.75" x14ac:dyDescent="0.45">
      <c r="A217" s="6">
        <f t="shared" si="80"/>
        <v>214</v>
      </c>
      <c r="B217" s="6" t="s">
        <v>402</v>
      </c>
      <c r="C217" s="6" t="s">
        <v>35</v>
      </c>
      <c r="D217" s="6" t="s">
        <v>473</v>
      </c>
      <c r="E217" s="9">
        <v>49221500</v>
      </c>
      <c r="F217" s="13" t="s">
        <v>474</v>
      </c>
      <c r="G217" s="17" t="s">
        <v>38</v>
      </c>
      <c r="H217" s="93">
        <f t="shared" si="67"/>
        <v>0.19</v>
      </c>
      <c r="I217" s="29">
        <f t="shared" si="81"/>
        <v>620000</v>
      </c>
      <c r="J217" s="71">
        <v>489406</v>
      </c>
      <c r="K217" s="72">
        <f t="shared" si="68"/>
        <v>92987.14</v>
      </c>
      <c r="L217" s="49">
        <f t="shared" si="69"/>
        <v>582393.14</v>
      </c>
      <c r="M217" s="73">
        <v>540572</v>
      </c>
      <c r="N217" s="74">
        <f t="shared" si="70"/>
        <v>102708.68000000001</v>
      </c>
      <c r="O217" s="53">
        <f t="shared" si="71"/>
        <v>643280.68000000005</v>
      </c>
      <c r="P217" s="75">
        <v>560608</v>
      </c>
      <c r="Q217" s="76">
        <f t="shared" si="72"/>
        <v>106515.52</v>
      </c>
      <c r="R217" s="57">
        <f t="shared" si="73"/>
        <v>667123.52</v>
      </c>
      <c r="S217" s="77">
        <v>489674</v>
      </c>
      <c r="T217" s="78">
        <f t="shared" si="74"/>
        <v>93038.06</v>
      </c>
      <c r="U217" s="67">
        <f t="shared" si="75"/>
        <v>582712.06000000006</v>
      </c>
      <c r="V217" s="79">
        <v>536850</v>
      </c>
      <c r="W217" s="80">
        <f t="shared" si="76"/>
        <v>102001.5</v>
      </c>
      <c r="X217" s="68">
        <f t="shared" si="77"/>
        <v>638851.5</v>
      </c>
      <c r="Y217" s="81">
        <v>488778</v>
      </c>
      <c r="Z217" s="82">
        <f t="shared" si="78"/>
        <v>92867.82</v>
      </c>
      <c r="AA217" s="69">
        <f t="shared" si="82"/>
        <v>581645.82000000007</v>
      </c>
      <c r="AB217" s="83">
        <v>541168</v>
      </c>
      <c r="AC217" s="84">
        <f t="shared" si="79"/>
        <v>102821.92</v>
      </c>
      <c r="AD217" s="70">
        <f t="shared" si="83"/>
        <v>643989.92000000004</v>
      </c>
      <c r="AE217" s="86">
        <f t="shared" si="84"/>
        <v>7</v>
      </c>
      <c r="AF217" s="85">
        <f t="shared" si="85"/>
        <v>620000</v>
      </c>
      <c r="AG217" s="4">
        <f t="shared" si="86"/>
        <v>33741.075058391354</v>
      </c>
      <c r="AH217" s="5">
        <f t="shared" si="87"/>
        <v>5.4421088803857022E-2</v>
      </c>
      <c r="AI217" s="87" t="str">
        <f t="shared" si="88"/>
        <v>SI</v>
      </c>
      <c r="AK217" s="95"/>
    </row>
    <row r="218" spans="1:37" ht="153" x14ac:dyDescent="0.45">
      <c r="A218" s="6">
        <f t="shared" si="80"/>
        <v>215</v>
      </c>
      <c r="B218" s="6" t="s">
        <v>402</v>
      </c>
      <c r="C218" s="6" t="s">
        <v>35</v>
      </c>
      <c r="D218" s="6" t="s">
        <v>475</v>
      </c>
      <c r="E218" s="9">
        <v>90101603</v>
      </c>
      <c r="F218" s="105" t="s">
        <v>476</v>
      </c>
      <c r="G218" s="17" t="s">
        <v>38</v>
      </c>
      <c r="H218" s="93">
        <f t="shared" si="67"/>
        <v>0.19</v>
      </c>
      <c r="I218" s="29">
        <f t="shared" si="81"/>
        <v>410000</v>
      </c>
      <c r="J218" s="71">
        <v>365983</v>
      </c>
      <c r="K218" s="72">
        <f t="shared" si="68"/>
        <v>69536.77</v>
      </c>
      <c r="L218" s="49">
        <f t="shared" si="69"/>
        <v>435519.77</v>
      </c>
      <c r="M218" s="73">
        <v>348151</v>
      </c>
      <c r="N218" s="74">
        <f t="shared" si="70"/>
        <v>66148.69</v>
      </c>
      <c r="O218" s="53">
        <f t="shared" si="71"/>
        <v>414299.69</v>
      </c>
      <c r="P218" s="75">
        <v>338451</v>
      </c>
      <c r="Q218" s="76">
        <f t="shared" si="72"/>
        <v>64305.69</v>
      </c>
      <c r="R218" s="57">
        <f t="shared" si="73"/>
        <v>402756.69</v>
      </c>
      <c r="S218" s="77">
        <v>377239</v>
      </c>
      <c r="T218" s="78">
        <f t="shared" si="74"/>
        <v>71675.41</v>
      </c>
      <c r="U218" s="67">
        <f t="shared" si="75"/>
        <v>448914.41000000003</v>
      </c>
      <c r="V218" s="79">
        <v>324700</v>
      </c>
      <c r="W218" s="80">
        <f t="shared" si="76"/>
        <v>61693</v>
      </c>
      <c r="X218" s="68">
        <f t="shared" si="77"/>
        <v>386393</v>
      </c>
      <c r="Y218" s="81">
        <v>318399</v>
      </c>
      <c r="Z218" s="82">
        <f t="shared" si="78"/>
        <v>60495.81</v>
      </c>
      <c r="AA218" s="69">
        <f t="shared" si="82"/>
        <v>378894.81</v>
      </c>
      <c r="AB218" s="83">
        <v>338839</v>
      </c>
      <c r="AC218" s="84">
        <f t="shared" si="79"/>
        <v>64379.41</v>
      </c>
      <c r="AD218" s="70">
        <f t="shared" si="83"/>
        <v>403218.41000000003</v>
      </c>
      <c r="AE218" s="86">
        <f t="shared" si="84"/>
        <v>7</v>
      </c>
      <c r="AF218" s="85">
        <f t="shared" si="85"/>
        <v>410000</v>
      </c>
      <c r="AG218" s="4">
        <f t="shared" si="86"/>
        <v>23321.835555474627</v>
      </c>
      <c r="AH218" s="5">
        <f t="shared" si="87"/>
        <v>5.6882525745060065E-2</v>
      </c>
      <c r="AI218" s="87" t="str">
        <f t="shared" si="88"/>
        <v>SI</v>
      </c>
      <c r="AK218" s="95"/>
    </row>
    <row r="219" spans="1:37" ht="76.5" x14ac:dyDescent="0.45">
      <c r="A219" s="6">
        <f t="shared" si="80"/>
        <v>216</v>
      </c>
      <c r="B219" s="6" t="s">
        <v>402</v>
      </c>
      <c r="C219" s="6" t="s">
        <v>35</v>
      </c>
      <c r="D219" s="6" t="s">
        <v>477</v>
      </c>
      <c r="E219" s="9">
        <v>90101603</v>
      </c>
      <c r="F219" s="13" t="s">
        <v>478</v>
      </c>
      <c r="G219" s="17" t="s">
        <v>38</v>
      </c>
      <c r="H219" s="93">
        <f t="shared" si="67"/>
        <v>0.19</v>
      </c>
      <c r="I219" s="29">
        <f t="shared" si="81"/>
        <v>29499</v>
      </c>
      <c r="J219" s="71">
        <v>24259</v>
      </c>
      <c r="K219" s="72">
        <f t="shared" si="68"/>
        <v>4609.21</v>
      </c>
      <c r="L219" s="49">
        <f t="shared" si="69"/>
        <v>28868.21</v>
      </c>
      <c r="M219" s="73">
        <v>26448</v>
      </c>
      <c r="N219" s="74">
        <f t="shared" si="70"/>
        <v>5025.12</v>
      </c>
      <c r="O219" s="53">
        <f t="shared" si="71"/>
        <v>31473.119999999999</v>
      </c>
      <c r="P219" s="75">
        <v>26324</v>
      </c>
      <c r="Q219" s="76">
        <f t="shared" si="72"/>
        <v>5001.5600000000004</v>
      </c>
      <c r="R219" s="57">
        <f t="shared" si="73"/>
        <v>31325.56</v>
      </c>
      <c r="S219" s="77">
        <v>25870</v>
      </c>
      <c r="T219" s="78">
        <f t="shared" si="74"/>
        <v>4915.3</v>
      </c>
      <c r="U219" s="67">
        <f t="shared" si="75"/>
        <v>30785.3</v>
      </c>
      <c r="V219" s="79">
        <v>23143</v>
      </c>
      <c r="W219" s="80">
        <f t="shared" si="76"/>
        <v>4397.17</v>
      </c>
      <c r="X219" s="68">
        <f t="shared" si="77"/>
        <v>27540.17</v>
      </c>
      <c r="Y219" s="81">
        <v>24533</v>
      </c>
      <c r="Z219" s="82">
        <f t="shared" si="78"/>
        <v>4661.2700000000004</v>
      </c>
      <c r="AA219" s="69">
        <f t="shared" si="82"/>
        <v>29194.27</v>
      </c>
      <c r="AB219" s="83">
        <v>22948</v>
      </c>
      <c r="AC219" s="84">
        <f t="shared" si="79"/>
        <v>4360.12</v>
      </c>
      <c r="AD219" s="70">
        <f t="shared" si="83"/>
        <v>27308.12</v>
      </c>
      <c r="AE219" s="86">
        <f t="shared" si="84"/>
        <v>7</v>
      </c>
      <c r="AF219" s="85">
        <f t="shared" si="85"/>
        <v>29499</v>
      </c>
      <c r="AG219" s="4">
        <f t="shared" si="86"/>
        <v>1604.2695267317151</v>
      </c>
      <c r="AH219" s="5">
        <f t="shared" si="87"/>
        <v>5.4383861376036992E-2</v>
      </c>
      <c r="AI219" s="87" t="str">
        <f t="shared" si="88"/>
        <v>SI</v>
      </c>
      <c r="AK219" s="95"/>
    </row>
    <row r="220" spans="1:37" ht="76.5" x14ac:dyDescent="0.45">
      <c r="A220" s="6">
        <f t="shared" si="80"/>
        <v>217</v>
      </c>
      <c r="B220" s="6" t="s">
        <v>402</v>
      </c>
      <c r="C220" s="6" t="s">
        <v>35</v>
      </c>
      <c r="D220" s="6" t="s">
        <v>479</v>
      </c>
      <c r="E220" s="9">
        <v>49221500</v>
      </c>
      <c r="F220" s="105" t="s">
        <v>480</v>
      </c>
      <c r="G220" s="17" t="s">
        <v>38</v>
      </c>
      <c r="H220" s="93">
        <f t="shared" si="67"/>
        <v>0.19</v>
      </c>
      <c r="I220" s="29">
        <f t="shared" si="81"/>
        <v>149999</v>
      </c>
      <c r="J220" s="71">
        <v>115842</v>
      </c>
      <c r="K220" s="72">
        <f t="shared" si="68"/>
        <v>22009.98</v>
      </c>
      <c r="L220" s="49">
        <f t="shared" si="69"/>
        <v>137851.98000000001</v>
      </c>
      <c r="M220" s="73">
        <v>134660</v>
      </c>
      <c r="N220" s="74">
        <f t="shared" si="70"/>
        <v>25585.4</v>
      </c>
      <c r="O220" s="53">
        <f t="shared" si="71"/>
        <v>160245.4</v>
      </c>
      <c r="P220" s="75">
        <v>123922</v>
      </c>
      <c r="Q220" s="76">
        <f t="shared" si="72"/>
        <v>23545.18</v>
      </c>
      <c r="R220" s="57">
        <f t="shared" si="73"/>
        <v>147467.18</v>
      </c>
      <c r="S220" s="77">
        <v>114480</v>
      </c>
      <c r="T220" s="78">
        <f t="shared" si="74"/>
        <v>21751.200000000001</v>
      </c>
      <c r="U220" s="67">
        <f t="shared" si="75"/>
        <v>136231.20000000001</v>
      </c>
      <c r="V220" s="79">
        <v>134228</v>
      </c>
      <c r="W220" s="80">
        <f t="shared" si="76"/>
        <v>25503.32</v>
      </c>
      <c r="X220" s="68">
        <f t="shared" si="77"/>
        <v>159731.32</v>
      </c>
      <c r="Y220" s="81">
        <v>137027</v>
      </c>
      <c r="Z220" s="82">
        <f t="shared" si="78"/>
        <v>26035.13</v>
      </c>
      <c r="AA220" s="69">
        <f t="shared" si="82"/>
        <v>163062.13</v>
      </c>
      <c r="AB220" s="83">
        <v>122190</v>
      </c>
      <c r="AC220" s="84">
        <f t="shared" si="79"/>
        <v>23216.1</v>
      </c>
      <c r="AD220" s="70">
        <f t="shared" si="83"/>
        <v>145406.1</v>
      </c>
      <c r="AE220" s="86">
        <f t="shared" si="84"/>
        <v>7</v>
      </c>
      <c r="AF220" s="85">
        <f t="shared" si="85"/>
        <v>149999</v>
      </c>
      <c r="AG220" s="4">
        <f t="shared" si="86"/>
        <v>10246.667645210317</v>
      </c>
      <c r="AH220" s="5">
        <f t="shared" si="87"/>
        <v>6.831157304522241E-2</v>
      </c>
      <c r="AI220" s="87" t="str">
        <f t="shared" si="88"/>
        <v>SI</v>
      </c>
      <c r="AK220" s="95"/>
    </row>
    <row r="221" spans="1:37" ht="38.25" x14ac:dyDescent="0.45">
      <c r="A221" s="6">
        <f t="shared" si="80"/>
        <v>218</v>
      </c>
      <c r="B221" s="6" t="s">
        <v>402</v>
      </c>
      <c r="C221" s="6" t="s">
        <v>35</v>
      </c>
      <c r="D221" s="6" t="s">
        <v>481</v>
      </c>
      <c r="E221" s="9">
        <v>49221500</v>
      </c>
      <c r="F221" s="13" t="s">
        <v>482</v>
      </c>
      <c r="G221" s="17" t="s">
        <v>38</v>
      </c>
      <c r="H221" s="93">
        <f t="shared" si="67"/>
        <v>0.19</v>
      </c>
      <c r="I221" s="29">
        <f t="shared" si="81"/>
        <v>119999</v>
      </c>
      <c r="J221" s="71">
        <v>93540</v>
      </c>
      <c r="K221" s="72">
        <f t="shared" si="68"/>
        <v>17772.599999999999</v>
      </c>
      <c r="L221" s="49">
        <f t="shared" si="69"/>
        <v>111312.6</v>
      </c>
      <c r="M221" s="73">
        <v>107418</v>
      </c>
      <c r="N221" s="74">
        <f t="shared" si="70"/>
        <v>20409.420000000002</v>
      </c>
      <c r="O221" s="53">
        <f t="shared" si="71"/>
        <v>127827.42</v>
      </c>
      <c r="P221" s="75">
        <v>101618</v>
      </c>
      <c r="Q221" s="76">
        <f t="shared" si="72"/>
        <v>19307.420000000002</v>
      </c>
      <c r="R221" s="57">
        <f t="shared" si="73"/>
        <v>120925.42</v>
      </c>
      <c r="S221" s="77">
        <v>101704</v>
      </c>
      <c r="T221" s="78">
        <f t="shared" si="74"/>
        <v>19323.760000000002</v>
      </c>
      <c r="U221" s="67">
        <f t="shared" si="75"/>
        <v>121027.76000000001</v>
      </c>
      <c r="V221" s="79">
        <v>102316</v>
      </c>
      <c r="W221" s="80">
        <f t="shared" si="76"/>
        <v>19440.04</v>
      </c>
      <c r="X221" s="68">
        <f t="shared" si="77"/>
        <v>121756.04000000001</v>
      </c>
      <c r="Y221" s="81">
        <v>101126</v>
      </c>
      <c r="Z221" s="82">
        <f t="shared" si="78"/>
        <v>19213.939999999999</v>
      </c>
      <c r="AA221" s="69">
        <f t="shared" si="82"/>
        <v>120339.94</v>
      </c>
      <c r="AB221" s="83">
        <v>98157</v>
      </c>
      <c r="AC221" s="84">
        <f t="shared" si="79"/>
        <v>18649.830000000002</v>
      </c>
      <c r="AD221" s="70">
        <f t="shared" si="83"/>
        <v>116806.83</v>
      </c>
      <c r="AE221" s="86">
        <f t="shared" si="84"/>
        <v>7</v>
      </c>
      <c r="AF221" s="85">
        <f t="shared" si="85"/>
        <v>119999</v>
      </c>
      <c r="AG221" s="4">
        <f t="shared" si="86"/>
        <v>4660.5898380569797</v>
      </c>
      <c r="AH221" s="5">
        <f t="shared" si="87"/>
        <v>3.883857230524404E-2</v>
      </c>
      <c r="AI221" s="87" t="str">
        <f t="shared" si="88"/>
        <v>SI</v>
      </c>
      <c r="AK221" s="95"/>
    </row>
    <row r="222" spans="1:37" ht="178.5" x14ac:dyDescent="0.45">
      <c r="A222" s="6">
        <f t="shared" si="80"/>
        <v>219</v>
      </c>
      <c r="B222" s="6" t="s">
        <v>402</v>
      </c>
      <c r="C222" s="6" t="s">
        <v>35</v>
      </c>
      <c r="D222" s="6" t="s">
        <v>483</v>
      </c>
      <c r="E222" s="9">
        <v>90101603</v>
      </c>
      <c r="F222" s="105" t="s">
        <v>484</v>
      </c>
      <c r="G222" s="17" t="s">
        <v>38</v>
      </c>
      <c r="H222" s="93">
        <f t="shared" si="67"/>
        <v>0.19</v>
      </c>
      <c r="I222" s="29">
        <f t="shared" si="81"/>
        <v>276499</v>
      </c>
      <c r="J222" s="71">
        <v>232411</v>
      </c>
      <c r="K222" s="72">
        <f t="shared" si="68"/>
        <v>44158.090000000004</v>
      </c>
      <c r="L222" s="49">
        <f t="shared" si="69"/>
        <v>276569.09000000003</v>
      </c>
      <c r="M222" s="73">
        <v>245128</v>
      </c>
      <c r="N222" s="74">
        <f t="shared" si="70"/>
        <v>46574.32</v>
      </c>
      <c r="O222" s="53">
        <f t="shared" si="71"/>
        <v>291702.32</v>
      </c>
      <c r="P222" s="75">
        <v>245526</v>
      </c>
      <c r="Q222" s="76">
        <f t="shared" si="72"/>
        <v>46649.94</v>
      </c>
      <c r="R222" s="57">
        <f t="shared" si="73"/>
        <v>292175.94</v>
      </c>
      <c r="S222" s="77">
        <v>231426</v>
      </c>
      <c r="T222" s="78">
        <f t="shared" si="74"/>
        <v>43970.94</v>
      </c>
      <c r="U222" s="67">
        <f t="shared" si="75"/>
        <v>275396.94</v>
      </c>
      <c r="V222" s="79">
        <v>236426</v>
      </c>
      <c r="W222" s="80">
        <f t="shared" si="76"/>
        <v>44920.94</v>
      </c>
      <c r="X222" s="68">
        <f t="shared" si="77"/>
        <v>281346.94</v>
      </c>
      <c r="Y222" s="81">
        <v>243969</v>
      </c>
      <c r="Z222" s="82">
        <f t="shared" si="78"/>
        <v>46354.11</v>
      </c>
      <c r="AA222" s="69">
        <f t="shared" si="82"/>
        <v>290323.11</v>
      </c>
      <c r="AB222" s="83">
        <v>191579</v>
      </c>
      <c r="AC222" s="84">
        <f t="shared" si="79"/>
        <v>36400.01</v>
      </c>
      <c r="AD222" s="70">
        <f t="shared" si="83"/>
        <v>227979.01</v>
      </c>
      <c r="AE222" s="86">
        <f t="shared" si="84"/>
        <v>7</v>
      </c>
      <c r="AF222" s="85">
        <f t="shared" si="85"/>
        <v>276499</v>
      </c>
      <c r="AG222" s="4">
        <f t="shared" si="86"/>
        <v>20863.244524953443</v>
      </c>
      <c r="AH222" s="5">
        <f t="shared" si="87"/>
        <v>7.5455045135618723E-2</v>
      </c>
      <c r="AI222" s="87" t="str">
        <f t="shared" si="88"/>
        <v>SI</v>
      </c>
      <c r="AK222" s="95"/>
    </row>
    <row r="223" spans="1:37" ht="38.25" x14ac:dyDescent="0.45">
      <c r="A223" s="6">
        <f t="shared" si="80"/>
        <v>220</v>
      </c>
      <c r="B223" s="6" t="s">
        <v>402</v>
      </c>
      <c r="C223" s="6" t="s">
        <v>35</v>
      </c>
      <c r="D223" s="6" t="s">
        <v>485</v>
      </c>
      <c r="E223" s="9">
        <v>49221500</v>
      </c>
      <c r="F223" s="13" t="s">
        <v>486</v>
      </c>
      <c r="G223" s="17" t="s">
        <v>38</v>
      </c>
      <c r="H223" s="93">
        <f t="shared" si="67"/>
        <v>0.19</v>
      </c>
      <c r="I223" s="29">
        <f t="shared" si="81"/>
        <v>130000</v>
      </c>
      <c r="J223" s="71">
        <v>103572</v>
      </c>
      <c r="K223" s="72">
        <f t="shared" si="68"/>
        <v>19678.68</v>
      </c>
      <c r="L223" s="49">
        <f t="shared" si="69"/>
        <v>123250.68</v>
      </c>
      <c r="M223" s="73">
        <v>102106</v>
      </c>
      <c r="N223" s="74">
        <f t="shared" si="70"/>
        <v>19400.14</v>
      </c>
      <c r="O223" s="53">
        <f t="shared" si="71"/>
        <v>121506.14</v>
      </c>
      <c r="P223" s="75">
        <v>119984</v>
      </c>
      <c r="Q223" s="76">
        <f t="shared" si="72"/>
        <v>22796.959999999999</v>
      </c>
      <c r="R223" s="57">
        <f t="shared" si="73"/>
        <v>142780.96</v>
      </c>
      <c r="S223" s="77">
        <v>119615</v>
      </c>
      <c r="T223" s="78">
        <f t="shared" si="74"/>
        <v>22726.85</v>
      </c>
      <c r="U223" s="67">
        <f t="shared" si="75"/>
        <v>142341.85</v>
      </c>
      <c r="V223" s="79">
        <v>101496</v>
      </c>
      <c r="W223" s="80">
        <f t="shared" si="76"/>
        <v>19284.240000000002</v>
      </c>
      <c r="X223" s="68">
        <f t="shared" si="77"/>
        <v>120780.24</v>
      </c>
      <c r="Y223" s="81">
        <v>100076</v>
      </c>
      <c r="Z223" s="82">
        <f t="shared" si="78"/>
        <v>19014.439999999999</v>
      </c>
      <c r="AA223" s="69">
        <f t="shared" si="82"/>
        <v>119090.44</v>
      </c>
      <c r="AB223" s="83">
        <v>117854</v>
      </c>
      <c r="AC223" s="84">
        <f t="shared" si="79"/>
        <v>22392.260000000002</v>
      </c>
      <c r="AD223" s="70">
        <f t="shared" si="83"/>
        <v>140246.26</v>
      </c>
      <c r="AE223" s="86">
        <f t="shared" si="84"/>
        <v>7</v>
      </c>
      <c r="AF223" s="85">
        <f t="shared" si="85"/>
        <v>130000</v>
      </c>
      <c r="AG223" s="4">
        <f t="shared" si="86"/>
        <v>10298.276515058236</v>
      </c>
      <c r="AH223" s="5">
        <f t="shared" si="87"/>
        <v>7.9217511654294123E-2</v>
      </c>
      <c r="AI223" s="87" t="str">
        <f t="shared" si="88"/>
        <v>SI</v>
      </c>
      <c r="AK223" s="95"/>
    </row>
    <row r="224" spans="1:37" ht="102" x14ac:dyDescent="0.45">
      <c r="A224" s="6">
        <f t="shared" si="80"/>
        <v>221</v>
      </c>
      <c r="B224" s="6" t="s">
        <v>402</v>
      </c>
      <c r="C224" s="6" t="s">
        <v>35</v>
      </c>
      <c r="D224" s="6" t="s">
        <v>487</v>
      </c>
      <c r="E224" s="9">
        <v>49221500</v>
      </c>
      <c r="F224" s="105" t="s">
        <v>488</v>
      </c>
      <c r="G224" s="17" t="s">
        <v>38</v>
      </c>
      <c r="H224" s="93">
        <f t="shared" si="67"/>
        <v>0.19</v>
      </c>
      <c r="I224" s="29">
        <f t="shared" si="81"/>
        <v>89000</v>
      </c>
      <c r="J224" s="71">
        <v>79406</v>
      </c>
      <c r="K224" s="72">
        <f t="shared" si="68"/>
        <v>15087.14</v>
      </c>
      <c r="L224" s="49">
        <f t="shared" si="69"/>
        <v>94493.14</v>
      </c>
      <c r="M224" s="73">
        <v>69863</v>
      </c>
      <c r="N224" s="74">
        <f t="shared" si="70"/>
        <v>13273.97</v>
      </c>
      <c r="O224" s="53">
        <f t="shared" si="71"/>
        <v>83136.97</v>
      </c>
      <c r="P224" s="75">
        <v>76988</v>
      </c>
      <c r="Q224" s="76">
        <f t="shared" si="72"/>
        <v>14627.72</v>
      </c>
      <c r="R224" s="57">
        <f t="shared" si="73"/>
        <v>91615.72</v>
      </c>
      <c r="S224" s="77">
        <v>70526</v>
      </c>
      <c r="T224" s="78">
        <f t="shared" si="74"/>
        <v>13399.94</v>
      </c>
      <c r="U224" s="67">
        <f t="shared" si="75"/>
        <v>83925.94</v>
      </c>
      <c r="V224" s="79">
        <v>74257</v>
      </c>
      <c r="W224" s="80">
        <f t="shared" si="76"/>
        <v>14108.83</v>
      </c>
      <c r="X224" s="68">
        <f t="shared" si="77"/>
        <v>88365.83</v>
      </c>
      <c r="Y224" s="81">
        <v>76835</v>
      </c>
      <c r="Z224" s="82">
        <f t="shared" si="78"/>
        <v>14598.65</v>
      </c>
      <c r="AA224" s="69">
        <f t="shared" si="82"/>
        <v>91433.65</v>
      </c>
      <c r="AB224" s="83">
        <v>75652</v>
      </c>
      <c r="AC224" s="84">
        <f t="shared" si="79"/>
        <v>14373.880000000001</v>
      </c>
      <c r="AD224" s="70">
        <f t="shared" si="83"/>
        <v>90025.88</v>
      </c>
      <c r="AE224" s="86">
        <f t="shared" si="84"/>
        <v>7</v>
      </c>
      <c r="AF224" s="85">
        <f t="shared" si="85"/>
        <v>89000</v>
      </c>
      <c r="AG224" s="4">
        <f t="shared" si="86"/>
        <v>3864.0289179559713</v>
      </c>
      <c r="AH224" s="5">
        <f t="shared" si="87"/>
        <v>4.3416055257932261E-2</v>
      </c>
      <c r="AI224" s="87" t="str">
        <f t="shared" si="88"/>
        <v>SI</v>
      </c>
      <c r="AK224" s="95"/>
    </row>
    <row r="225" spans="1:37" ht="51" x14ac:dyDescent="0.45">
      <c r="A225" s="6">
        <f t="shared" si="80"/>
        <v>222</v>
      </c>
      <c r="B225" s="6" t="s">
        <v>402</v>
      </c>
      <c r="C225" s="6" t="s">
        <v>35</v>
      </c>
      <c r="D225" s="6" t="s">
        <v>489</v>
      </c>
      <c r="E225" s="9">
        <v>90101603</v>
      </c>
      <c r="F225" s="13" t="s">
        <v>490</v>
      </c>
      <c r="G225" s="17" t="s">
        <v>38</v>
      </c>
      <c r="H225" s="93">
        <f t="shared" si="67"/>
        <v>0.19</v>
      </c>
      <c r="I225" s="29">
        <f t="shared" si="81"/>
        <v>598999</v>
      </c>
      <c r="J225" s="71">
        <v>518379</v>
      </c>
      <c r="K225" s="72">
        <f t="shared" si="68"/>
        <v>98492.01</v>
      </c>
      <c r="L225" s="49">
        <f t="shared" si="69"/>
        <v>616871.01</v>
      </c>
      <c r="M225" s="73">
        <v>521914</v>
      </c>
      <c r="N225" s="74">
        <f t="shared" si="70"/>
        <v>99163.66</v>
      </c>
      <c r="O225" s="53">
        <f t="shared" si="71"/>
        <v>621077.66</v>
      </c>
      <c r="P225" s="75">
        <v>468555</v>
      </c>
      <c r="Q225" s="76">
        <f t="shared" si="72"/>
        <v>89025.45</v>
      </c>
      <c r="R225" s="57">
        <f t="shared" si="73"/>
        <v>557580.44999999995</v>
      </c>
      <c r="S225" s="77">
        <v>529263</v>
      </c>
      <c r="T225" s="78">
        <f t="shared" si="74"/>
        <v>100559.97</v>
      </c>
      <c r="U225" s="67">
        <f t="shared" si="75"/>
        <v>629822.97</v>
      </c>
      <c r="V225" s="79">
        <v>553686</v>
      </c>
      <c r="W225" s="80">
        <f t="shared" si="76"/>
        <v>105200.34</v>
      </c>
      <c r="X225" s="68">
        <f t="shared" si="77"/>
        <v>658886.34</v>
      </c>
      <c r="Y225" s="81">
        <v>548229</v>
      </c>
      <c r="Z225" s="82">
        <f t="shared" si="78"/>
        <v>104163.51</v>
      </c>
      <c r="AA225" s="69">
        <f t="shared" si="82"/>
        <v>652392.51</v>
      </c>
      <c r="AB225" s="83">
        <v>383500</v>
      </c>
      <c r="AC225" s="84">
        <f t="shared" si="79"/>
        <v>72865</v>
      </c>
      <c r="AD225" s="70">
        <f t="shared" si="83"/>
        <v>456365</v>
      </c>
      <c r="AE225" s="86">
        <f t="shared" si="84"/>
        <v>7</v>
      </c>
      <c r="AF225" s="85">
        <f t="shared" si="85"/>
        <v>598999</v>
      </c>
      <c r="AG225" s="4">
        <f t="shared" si="86"/>
        <v>65742.254010492077</v>
      </c>
      <c r="AH225" s="5">
        <f t="shared" si="87"/>
        <v>0.10975352882140384</v>
      </c>
      <c r="AI225" s="87" t="str">
        <f t="shared" si="88"/>
        <v>SI</v>
      </c>
      <c r="AK225" s="95"/>
    </row>
    <row r="226" spans="1:37" ht="25.5" x14ac:dyDescent="0.45">
      <c r="A226" s="6">
        <f t="shared" si="80"/>
        <v>223</v>
      </c>
      <c r="B226" s="6" t="s">
        <v>402</v>
      </c>
      <c r="C226" s="6" t="s">
        <v>35</v>
      </c>
      <c r="D226" s="6" t="s">
        <v>491</v>
      </c>
      <c r="E226" s="9">
        <v>49221500</v>
      </c>
      <c r="F226" s="105" t="s">
        <v>492</v>
      </c>
      <c r="G226" s="17" t="s">
        <v>38</v>
      </c>
      <c r="H226" s="93">
        <f t="shared" si="67"/>
        <v>0.19</v>
      </c>
      <c r="I226" s="29">
        <f t="shared" si="81"/>
        <v>706999</v>
      </c>
      <c r="J226" s="71">
        <v>570460</v>
      </c>
      <c r="K226" s="72">
        <f t="shared" si="68"/>
        <v>108387.4</v>
      </c>
      <c r="L226" s="49">
        <f t="shared" si="69"/>
        <v>678847.4</v>
      </c>
      <c r="M226" s="73">
        <v>542142</v>
      </c>
      <c r="N226" s="74">
        <f t="shared" si="70"/>
        <v>103006.98</v>
      </c>
      <c r="O226" s="53">
        <f t="shared" si="71"/>
        <v>645148.98</v>
      </c>
      <c r="P226" s="75">
        <v>635686</v>
      </c>
      <c r="Q226" s="76">
        <f t="shared" si="72"/>
        <v>120780.34</v>
      </c>
      <c r="R226" s="57">
        <f t="shared" si="73"/>
        <v>756466.34</v>
      </c>
      <c r="S226" s="77">
        <v>584554</v>
      </c>
      <c r="T226" s="78">
        <f t="shared" si="74"/>
        <v>111065.26</v>
      </c>
      <c r="U226" s="67">
        <f t="shared" si="75"/>
        <v>695619.26</v>
      </c>
      <c r="V226" s="79">
        <v>549983</v>
      </c>
      <c r="W226" s="80">
        <f t="shared" si="76"/>
        <v>104496.77</v>
      </c>
      <c r="X226" s="68">
        <f t="shared" si="77"/>
        <v>654479.77</v>
      </c>
      <c r="Y226" s="81">
        <v>584223</v>
      </c>
      <c r="Z226" s="82">
        <f t="shared" si="78"/>
        <v>111002.37</v>
      </c>
      <c r="AA226" s="69">
        <f t="shared" si="82"/>
        <v>695225.37</v>
      </c>
      <c r="AB226" s="83">
        <v>691772</v>
      </c>
      <c r="AC226" s="84">
        <f t="shared" si="79"/>
        <v>131436.68</v>
      </c>
      <c r="AD226" s="70">
        <f t="shared" si="83"/>
        <v>823208.67999999993</v>
      </c>
      <c r="AE226" s="86">
        <f t="shared" si="84"/>
        <v>7</v>
      </c>
      <c r="AF226" s="85">
        <f t="shared" si="85"/>
        <v>706999</v>
      </c>
      <c r="AG226" s="4">
        <f t="shared" si="86"/>
        <v>58059.121805099647</v>
      </c>
      <c r="AH226" s="5">
        <f t="shared" si="87"/>
        <v>8.2120514746272119E-2</v>
      </c>
      <c r="AI226" s="87" t="str">
        <f t="shared" si="88"/>
        <v>SI</v>
      </c>
      <c r="AK226" s="95"/>
    </row>
    <row r="227" spans="1:37" ht="14.25" x14ac:dyDescent="0.45">
      <c r="A227" s="6">
        <f t="shared" si="80"/>
        <v>224</v>
      </c>
      <c r="B227" s="6" t="s">
        <v>402</v>
      </c>
      <c r="C227" s="6" t="s">
        <v>35</v>
      </c>
      <c r="D227" s="6" t="s">
        <v>493</v>
      </c>
      <c r="E227" s="9">
        <v>49221500</v>
      </c>
      <c r="F227" s="13" t="s">
        <v>494</v>
      </c>
      <c r="G227" s="17" t="s">
        <v>38</v>
      </c>
      <c r="H227" s="93">
        <f t="shared" si="67"/>
        <v>0.19</v>
      </c>
      <c r="I227" s="29">
        <f t="shared" si="81"/>
        <v>30000</v>
      </c>
      <c r="J227" s="71">
        <v>22821</v>
      </c>
      <c r="K227" s="72">
        <f t="shared" si="68"/>
        <v>4335.99</v>
      </c>
      <c r="L227" s="49">
        <f t="shared" si="69"/>
        <v>27156.989999999998</v>
      </c>
      <c r="M227" s="73">
        <v>24138</v>
      </c>
      <c r="N227" s="74">
        <f t="shared" si="70"/>
        <v>4586.22</v>
      </c>
      <c r="O227" s="53">
        <f t="shared" si="71"/>
        <v>28724.22</v>
      </c>
      <c r="P227" s="75">
        <v>24672</v>
      </c>
      <c r="Q227" s="76">
        <f t="shared" si="72"/>
        <v>4687.68</v>
      </c>
      <c r="R227" s="57">
        <f t="shared" si="73"/>
        <v>29359.68</v>
      </c>
      <c r="S227" s="77">
        <v>25589</v>
      </c>
      <c r="T227" s="78">
        <f t="shared" si="74"/>
        <v>4861.91</v>
      </c>
      <c r="U227" s="67">
        <f t="shared" si="75"/>
        <v>30450.91</v>
      </c>
      <c r="V227" s="79">
        <v>23857</v>
      </c>
      <c r="W227" s="80">
        <f t="shared" si="76"/>
        <v>4532.83</v>
      </c>
      <c r="X227" s="68">
        <f t="shared" si="77"/>
        <v>28389.83</v>
      </c>
      <c r="Y227" s="81">
        <v>23604</v>
      </c>
      <c r="Z227" s="82">
        <f t="shared" si="78"/>
        <v>4484.76</v>
      </c>
      <c r="AA227" s="69">
        <f t="shared" si="82"/>
        <v>28088.760000000002</v>
      </c>
      <c r="AB227" s="83">
        <v>31787</v>
      </c>
      <c r="AC227" s="84">
        <f t="shared" si="79"/>
        <v>6039.53</v>
      </c>
      <c r="AD227" s="70">
        <f t="shared" si="83"/>
        <v>37826.53</v>
      </c>
      <c r="AE227" s="86">
        <f t="shared" si="84"/>
        <v>7</v>
      </c>
      <c r="AF227" s="85">
        <f t="shared" si="85"/>
        <v>30000</v>
      </c>
      <c r="AG227" s="4">
        <f t="shared" si="86"/>
        <v>3334.3173696575668</v>
      </c>
      <c r="AH227" s="5">
        <f t="shared" si="87"/>
        <v>0.11114391232191889</v>
      </c>
      <c r="AI227" s="87" t="str">
        <f t="shared" si="88"/>
        <v>SI</v>
      </c>
      <c r="AK227" s="95"/>
    </row>
    <row r="228" spans="1:37" ht="89.25" x14ac:dyDescent="0.45">
      <c r="A228" s="6">
        <f t="shared" si="80"/>
        <v>225</v>
      </c>
      <c r="B228" s="6" t="s">
        <v>402</v>
      </c>
      <c r="C228" s="6" t="s">
        <v>35</v>
      </c>
      <c r="D228" s="6" t="s">
        <v>495</v>
      </c>
      <c r="E228" s="9">
        <v>49221500</v>
      </c>
      <c r="F228" s="105" t="s">
        <v>496</v>
      </c>
      <c r="G228" s="17" t="s">
        <v>38</v>
      </c>
      <c r="H228" s="93">
        <f t="shared" si="67"/>
        <v>0.19</v>
      </c>
      <c r="I228" s="29">
        <f t="shared" si="81"/>
        <v>45000</v>
      </c>
      <c r="J228" s="71">
        <v>36566</v>
      </c>
      <c r="K228" s="72">
        <f t="shared" si="68"/>
        <v>6947.54</v>
      </c>
      <c r="L228" s="49">
        <f t="shared" si="69"/>
        <v>43513.54</v>
      </c>
      <c r="M228" s="73">
        <v>39836</v>
      </c>
      <c r="N228" s="74">
        <f t="shared" si="70"/>
        <v>7568.84</v>
      </c>
      <c r="O228" s="53">
        <f t="shared" si="71"/>
        <v>47404.84</v>
      </c>
      <c r="P228" s="75">
        <v>37471</v>
      </c>
      <c r="Q228" s="76">
        <f t="shared" si="72"/>
        <v>7119.49</v>
      </c>
      <c r="R228" s="57">
        <f t="shared" si="73"/>
        <v>44590.49</v>
      </c>
      <c r="S228" s="77">
        <v>35917</v>
      </c>
      <c r="T228" s="78">
        <f t="shared" si="74"/>
        <v>6824.2300000000005</v>
      </c>
      <c r="U228" s="67">
        <f t="shared" si="75"/>
        <v>42741.23</v>
      </c>
      <c r="V228" s="79">
        <v>41404</v>
      </c>
      <c r="W228" s="80">
        <f t="shared" si="76"/>
        <v>7866.76</v>
      </c>
      <c r="X228" s="68">
        <f t="shared" si="77"/>
        <v>49270.76</v>
      </c>
      <c r="Y228" s="81">
        <v>39209</v>
      </c>
      <c r="Z228" s="82">
        <f t="shared" si="78"/>
        <v>7449.71</v>
      </c>
      <c r="AA228" s="69">
        <f t="shared" si="82"/>
        <v>46658.71</v>
      </c>
      <c r="AB228" s="83">
        <v>34300</v>
      </c>
      <c r="AC228" s="84">
        <f t="shared" si="79"/>
        <v>6517</v>
      </c>
      <c r="AD228" s="70">
        <f t="shared" si="83"/>
        <v>40817</v>
      </c>
      <c r="AE228" s="86">
        <f t="shared" si="84"/>
        <v>7</v>
      </c>
      <c r="AF228" s="85">
        <f t="shared" si="85"/>
        <v>45000</v>
      </c>
      <c r="AG228" s="4">
        <f t="shared" si="86"/>
        <v>2719.000768959067</v>
      </c>
      <c r="AH228" s="5">
        <f t="shared" si="87"/>
        <v>6.0422239310201492E-2</v>
      </c>
      <c r="AI228" s="87" t="str">
        <f t="shared" si="88"/>
        <v>SI</v>
      </c>
      <c r="AK228" s="95"/>
    </row>
    <row r="229" spans="1:37" ht="51" x14ac:dyDescent="0.45">
      <c r="A229" s="6">
        <f t="shared" si="80"/>
        <v>226</v>
      </c>
      <c r="B229" s="6" t="s">
        <v>402</v>
      </c>
      <c r="C229" s="6" t="s">
        <v>35</v>
      </c>
      <c r="D229" s="6" t="s">
        <v>497</v>
      </c>
      <c r="E229" s="9">
        <v>49221500</v>
      </c>
      <c r="F229" s="13" t="s">
        <v>498</v>
      </c>
      <c r="G229" s="17" t="s">
        <v>38</v>
      </c>
      <c r="H229" s="93">
        <f t="shared" si="67"/>
        <v>0.19</v>
      </c>
      <c r="I229" s="29">
        <f t="shared" si="81"/>
        <v>79999</v>
      </c>
      <c r="J229" s="71">
        <v>68619</v>
      </c>
      <c r="K229" s="72">
        <f t="shared" si="68"/>
        <v>13037.61</v>
      </c>
      <c r="L229" s="49">
        <f t="shared" si="69"/>
        <v>81656.61</v>
      </c>
      <c r="M229" s="73">
        <v>68594</v>
      </c>
      <c r="N229" s="74">
        <f t="shared" si="70"/>
        <v>13032.86</v>
      </c>
      <c r="O229" s="53">
        <f t="shared" si="71"/>
        <v>81626.86</v>
      </c>
      <c r="P229" s="75">
        <v>67944</v>
      </c>
      <c r="Q229" s="76">
        <f t="shared" si="72"/>
        <v>12909.36</v>
      </c>
      <c r="R229" s="57">
        <f t="shared" si="73"/>
        <v>80853.36</v>
      </c>
      <c r="S229" s="77">
        <v>73812</v>
      </c>
      <c r="T229" s="78">
        <f t="shared" si="74"/>
        <v>14024.28</v>
      </c>
      <c r="U229" s="67">
        <f t="shared" si="75"/>
        <v>87836.28</v>
      </c>
      <c r="V229" s="79">
        <v>64731</v>
      </c>
      <c r="W229" s="80">
        <f t="shared" si="76"/>
        <v>12298.89</v>
      </c>
      <c r="X229" s="68">
        <f t="shared" si="77"/>
        <v>77029.89</v>
      </c>
      <c r="Y229" s="81">
        <v>61573</v>
      </c>
      <c r="Z229" s="82">
        <f t="shared" si="78"/>
        <v>11698.87</v>
      </c>
      <c r="AA229" s="69">
        <f t="shared" si="82"/>
        <v>73271.87</v>
      </c>
      <c r="AB229" s="83">
        <v>65311</v>
      </c>
      <c r="AC229" s="84">
        <f t="shared" si="79"/>
        <v>12409.09</v>
      </c>
      <c r="AD229" s="70">
        <f t="shared" si="83"/>
        <v>77720.09</v>
      </c>
      <c r="AE229" s="86">
        <f t="shared" si="84"/>
        <v>7</v>
      </c>
      <c r="AF229" s="85">
        <f t="shared" si="85"/>
        <v>79999</v>
      </c>
      <c r="AG229" s="4">
        <f t="shared" si="86"/>
        <v>4256.3198451244252</v>
      </c>
      <c r="AH229" s="5">
        <f t="shared" si="87"/>
        <v>5.3204663122344342E-2</v>
      </c>
      <c r="AI229" s="87" t="str">
        <f t="shared" si="88"/>
        <v>SI</v>
      </c>
      <c r="AK229" s="95"/>
    </row>
    <row r="230" spans="1:37" ht="25.5" x14ac:dyDescent="0.45">
      <c r="A230" s="6">
        <f t="shared" si="80"/>
        <v>227</v>
      </c>
      <c r="B230" s="6" t="s">
        <v>402</v>
      </c>
      <c r="C230" s="6" t="s">
        <v>35</v>
      </c>
      <c r="D230" s="6" t="s">
        <v>499</v>
      </c>
      <c r="E230" s="9">
        <v>49221500</v>
      </c>
      <c r="F230" s="105" t="s">
        <v>500</v>
      </c>
      <c r="G230" s="17" t="s">
        <v>38</v>
      </c>
      <c r="H230" s="93">
        <f t="shared" si="67"/>
        <v>0.19</v>
      </c>
      <c r="I230" s="29">
        <f t="shared" si="81"/>
        <v>309999</v>
      </c>
      <c r="J230" s="71">
        <v>250759</v>
      </c>
      <c r="K230" s="72">
        <f t="shared" si="68"/>
        <v>47644.21</v>
      </c>
      <c r="L230" s="49">
        <f t="shared" si="69"/>
        <v>298403.21000000002</v>
      </c>
      <c r="M230" s="73">
        <v>280142</v>
      </c>
      <c r="N230" s="74">
        <f t="shared" si="70"/>
        <v>53226.98</v>
      </c>
      <c r="O230" s="53">
        <f t="shared" si="71"/>
        <v>333368.98</v>
      </c>
      <c r="P230" s="75">
        <v>248276</v>
      </c>
      <c r="Q230" s="76">
        <f t="shared" si="72"/>
        <v>47172.44</v>
      </c>
      <c r="R230" s="57">
        <f t="shared" si="73"/>
        <v>295448.44</v>
      </c>
      <c r="S230" s="77">
        <v>282569</v>
      </c>
      <c r="T230" s="78">
        <f t="shared" si="74"/>
        <v>53688.11</v>
      </c>
      <c r="U230" s="67">
        <f t="shared" si="75"/>
        <v>336257.11</v>
      </c>
      <c r="V230" s="79">
        <v>284305</v>
      </c>
      <c r="W230" s="80">
        <f t="shared" si="76"/>
        <v>54017.95</v>
      </c>
      <c r="X230" s="68">
        <f t="shared" si="77"/>
        <v>338322.95</v>
      </c>
      <c r="Y230" s="81">
        <v>253311</v>
      </c>
      <c r="Z230" s="82">
        <f t="shared" si="78"/>
        <v>48129.090000000004</v>
      </c>
      <c r="AA230" s="69">
        <f t="shared" si="82"/>
        <v>301440.09000000003</v>
      </c>
      <c r="AB230" s="83">
        <v>224163</v>
      </c>
      <c r="AC230" s="84">
        <f t="shared" si="79"/>
        <v>42590.97</v>
      </c>
      <c r="AD230" s="70">
        <f t="shared" si="83"/>
        <v>266753.96999999997</v>
      </c>
      <c r="AE230" s="86">
        <f t="shared" si="84"/>
        <v>7</v>
      </c>
      <c r="AF230" s="85">
        <f t="shared" si="85"/>
        <v>309999</v>
      </c>
      <c r="AG230" s="4">
        <f t="shared" si="86"/>
        <v>24863.797983827815</v>
      </c>
      <c r="AH230" s="5">
        <f t="shared" si="87"/>
        <v>8.0206058677053202E-2</v>
      </c>
      <c r="AI230" s="87" t="str">
        <f t="shared" si="88"/>
        <v>SI</v>
      </c>
      <c r="AK230" s="95"/>
    </row>
    <row r="231" spans="1:37" ht="14.25" x14ac:dyDescent="0.45">
      <c r="A231" s="6">
        <f t="shared" si="80"/>
        <v>228</v>
      </c>
      <c r="B231" s="6" t="s">
        <v>402</v>
      </c>
      <c r="C231" s="6" t="s">
        <v>35</v>
      </c>
      <c r="D231" s="6" t="s">
        <v>501</v>
      </c>
      <c r="E231" s="9">
        <v>90101603</v>
      </c>
      <c r="F231" s="13" t="s">
        <v>502</v>
      </c>
      <c r="G231" s="17" t="s">
        <v>38</v>
      </c>
      <c r="H231" s="93">
        <f t="shared" si="67"/>
        <v>0.19</v>
      </c>
      <c r="I231" s="29">
        <f t="shared" si="81"/>
        <v>33999</v>
      </c>
      <c r="J231" s="71">
        <v>29046</v>
      </c>
      <c r="K231" s="72">
        <f t="shared" si="68"/>
        <v>5518.74</v>
      </c>
      <c r="L231" s="49">
        <f t="shared" si="69"/>
        <v>34564.74</v>
      </c>
      <c r="M231" s="73">
        <v>29711</v>
      </c>
      <c r="N231" s="74">
        <f t="shared" si="70"/>
        <v>5645.09</v>
      </c>
      <c r="O231" s="53">
        <f t="shared" si="71"/>
        <v>35356.089999999997</v>
      </c>
      <c r="P231" s="75">
        <v>29165</v>
      </c>
      <c r="Q231" s="76">
        <f t="shared" si="72"/>
        <v>5541.35</v>
      </c>
      <c r="R231" s="57">
        <f t="shared" si="73"/>
        <v>34706.35</v>
      </c>
      <c r="S231" s="77">
        <v>29516</v>
      </c>
      <c r="T231" s="78">
        <f t="shared" si="74"/>
        <v>5608.04</v>
      </c>
      <c r="U231" s="67">
        <f t="shared" si="75"/>
        <v>35124.04</v>
      </c>
      <c r="V231" s="79">
        <v>25757</v>
      </c>
      <c r="W231" s="80">
        <f t="shared" si="76"/>
        <v>4893.83</v>
      </c>
      <c r="X231" s="68">
        <f t="shared" si="77"/>
        <v>30650.83</v>
      </c>
      <c r="Y231" s="81">
        <v>30003</v>
      </c>
      <c r="Z231" s="82">
        <f t="shared" si="78"/>
        <v>5700.57</v>
      </c>
      <c r="AA231" s="69">
        <f t="shared" si="82"/>
        <v>35703.57</v>
      </c>
      <c r="AB231" s="83">
        <v>26798</v>
      </c>
      <c r="AC231" s="84">
        <f t="shared" si="79"/>
        <v>5091.62</v>
      </c>
      <c r="AD231" s="70">
        <f t="shared" si="83"/>
        <v>31889.62</v>
      </c>
      <c r="AE231" s="86">
        <f t="shared" si="84"/>
        <v>7</v>
      </c>
      <c r="AF231" s="85">
        <f t="shared" si="85"/>
        <v>33999</v>
      </c>
      <c r="AG231" s="4">
        <f t="shared" si="86"/>
        <v>1792.5679322134481</v>
      </c>
      <c r="AH231" s="5">
        <f t="shared" si="87"/>
        <v>5.2724136951482342E-2</v>
      </c>
      <c r="AI231" s="87" t="str">
        <f t="shared" si="88"/>
        <v>SI</v>
      </c>
      <c r="AK231" s="95"/>
    </row>
    <row r="232" spans="1:37" ht="38.25" x14ac:dyDescent="0.45">
      <c r="A232" s="6">
        <f t="shared" si="80"/>
        <v>229</v>
      </c>
      <c r="B232" s="6" t="s">
        <v>402</v>
      </c>
      <c r="C232" s="6" t="s">
        <v>35</v>
      </c>
      <c r="D232" s="6" t="s">
        <v>503</v>
      </c>
      <c r="E232" s="9">
        <v>49221500</v>
      </c>
      <c r="F232" s="105" t="s">
        <v>504</v>
      </c>
      <c r="G232" s="17" t="s">
        <v>38</v>
      </c>
      <c r="H232" s="93">
        <f t="shared" si="67"/>
        <v>0.19</v>
      </c>
      <c r="I232" s="29">
        <f t="shared" si="81"/>
        <v>214999</v>
      </c>
      <c r="J232" s="71">
        <v>172309</v>
      </c>
      <c r="K232" s="72">
        <f t="shared" si="68"/>
        <v>32738.71</v>
      </c>
      <c r="L232" s="49">
        <f t="shared" si="69"/>
        <v>205047.71</v>
      </c>
      <c r="M232" s="73">
        <v>179311</v>
      </c>
      <c r="N232" s="74">
        <f t="shared" si="70"/>
        <v>34069.090000000004</v>
      </c>
      <c r="O232" s="53">
        <f t="shared" si="71"/>
        <v>213380.09</v>
      </c>
      <c r="P232" s="75">
        <v>183992</v>
      </c>
      <c r="Q232" s="76">
        <f t="shared" si="72"/>
        <v>34958.480000000003</v>
      </c>
      <c r="R232" s="57">
        <f t="shared" si="73"/>
        <v>218950.48</v>
      </c>
      <c r="S232" s="77">
        <v>186205</v>
      </c>
      <c r="T232" s="78">
        <f t="shared" si="74"/>
        <v>35378.949999999997</v>
      </c>
      <c r="U232" s="67">
        <f t="shared" si="75"/>
        <v>221583.95</v>
      </c>
      <c r="V232" s="79">
        <v>183777</v>
      </c>
      <c r="W232" s="80">
        <f t="shared" si="76"/>
        <v>34917.629999999997</v>
      </c>
      <c r="X232" s="68">
        <f t="shared" si="77"/>
        <v>218694.63</v>
      </c>
      <c r="Y232" s="81">
        <v>198554</v>
      </c>
      <c r="Z232" s="82">
        <f t="shared" si="78"/>
        <v>37725.26</v>
      </c>
      <c r="AA232" s="69">
        <f t="shared" si="82"/>
        <v>236279.26</v>
      </c>
      <c r="AB232" s="83">
        <v>160554</v>
      </c>
      <c r="AC232" s="84">
        <f t="shared" si="79"/>
        <v>30505.260000000002</v>
      </c>
      <c r="AD232" s="70">
        <f t="shared" si="83"/>
        <v>191059.26</v>
      </c>
      <c r="AE232" s="86">
        <f t="shared" si="84"/>
        <v>7</v>
      </c>
      <c r="AF232" s="85">
        <f t="shared" si="85"/>
        <v>214999</v>
      </c>
      <c r="AG232" s="4">
        <f t="shared" si="86"/>
        <v>13094.3995671432</v>
      </c>
      <c r="AH232" s="5">
        <f t="shared" si="87"/>
        <v>6.0904467309816329E-2</v>
      </c>
      <c r="AI232" s="87" t="str">
        <f t="shared" si="88"/>
        <v>SI</v>
      </c>
      <c r="AK232" s="95"/>
    </row>
    <row r="233" spans="1:37" ht="102" x14ac:dyDescent="0.45">
      <c r="A233" s="6">
        <f t="shared" si="80"/>
        <v>230</v>
      </c>
      <c r="B233" s="6" t="s">
        <v>402</v>
      </c>
      <c r="C233" s="6" t="s">
        <v>35</v>
      </c>
      <c r="D233" s="6" t="s">
        <v>505</v>
      </c>
      <c r="E233" s="9">
        <v>49221500</v>
      </c>
      <c r="F233" s="13" t="s">
        <v>506</v>
      </c>
      <c r="G233" s="17" t="s">
        <v>38</v>
      </c>
      <c r="H233" s="93">
        <f t="shared" si="67"/>
        <v>0.19</v>
      </c>
      <c r="I233" s="29">
        <f t="shared" si="81"/>
        <v>129999</v>
      </c>
      <c r="J233" s="71">
        <v>103626</v>
      </c>
      <c r="K233" s="72">
        <f t="shared" si="68"/>
        <v>19688.939999999999</v>
      </c>
      <c r="L233" s="49">
        <f t="shared" si="69"/>
        <v>123314.94</v>
      </c>
      <c r="M233" s="73">
        <v>115613</v>
      </c>
      <c r="N233" s="74">
        <f t="shared" si="70"/>
        <v>21966.47</v>
      </c>
      <c r="O233" s="53">
        <f t="shared" si="71"/>
        <v>137579.47</v>
      </c>
      <c r="P233" s="75">
        <v>101092</v>
      </c>
      <c r="Q233" s="76">
        <f t="shared" si="72"/>
        <v>19207.48</v>
      </c>
      <c r="R233" s="57">
        <f t="shared" si="73"/>
        <v>120299.48</v>
      </c>
      <c r="S233" s="77">
        <v>116290</v>
      </c>
      <c r="T233" s="78">
        <f t="shared" si="74"/>
        <v>22095.1</v>
      </c>
      <c r="U233" s="67">
        <f t="shared" si="75"/>
        <v>138385.1</v>
      </c>
      <c r="V233" s="79">
        <v>113056</v>
      </c>
      <c r="W233" s="80">
        <f t="shared" si="76"/>
        <v>21480.639999999999</v>
      </c>
      <c r="X233" s="68">
        <f t="shared" si="77"/>
        <v>134536.64000000001</v>
      </c>
      <c r="Y233" s="81">
        <v>102978</v>
      </c>
      <c r="Z233" s="82">
        <f t="shared" si="78"/>
        <v>19565.82</v>
      </c>
      <c r="AA233" s="69">
        <f t="shared" si="82"/>
        <v>122543.82</v>
      </c>
      <c r="AB233" s="83">
        <v>112047</v>
      </c>
      <c r="AC233" s="84">
        <f t="shared" si="79"/>
        <v>21288.93</v>
      </c>
      <c r="AD233" s="70">
        <f t="shared" si="83"/>
        <v>133335.93</v>
      </c>
      <c r="AE233" s="86">
        <f t="shared" si="84"/>
        <v>7</v>
      </c>
      <c r="AF233" s="85">
        <f t="shared" si="85"/>
        <v>129999</v>
      </c>
      <c r="AG233" s="4">
        <f t="shared" si="86"/>
        <v>7109.8777522401906</v>
      </c>
      <c r="AH233" s="5">
        <f t="shared" si="87"/>
        <v>5.4691788030986323E-2</v>
      </c>
      <c r="AI233" s="87" t="str">
        <f t="shared" si="88"/>
        <v>SI</v>
      </c>
      <c r="AK233" s="95"/>
    </row>
    <row r="234" spans="1:37" ht="25.5" x14ac:dyDescent="0.45">
      <c r="A234" s="6">
        <f t="shared" si="80"/>
        <v>231</v>
      </c>
      <c r="B234" s="6" t="s">
        <v>402</v>
      </c>
      <c r="C234" s="6" t="s">
        <v>35</v>
      </c>
      <c r="D234" s="6" t="s">
        <v>507</v>
      </c>
      <c r="E234" s="9">
        <v>49221500</v>
      </c>
      <c r="F234" s="105" t="s">
        <v>508</v>
      </c>
      <c r="G234" s="17" t="s">
        <v>38</v>
      </c>
      <c r="H234" s="93">
        <f t="shared" si="67"/>
        <v>0.19</v>
      </c>
      <c r="I234" s="29">
        <f t="shared" si="81"/>
        <v>350000</v>
      </c>
      <c r="J234" s="71">
        <v>273099</v>
      </c>
      <c r="K234" s="72">
        <f t="shared" si="68"/>
        <v>51888.81</v>
      </c>
      <c r="L234" s="49">
        <f t="shared" si="69"/>
        <v>324987.81</v>
      </c>
      <c r="M234" s="73">
        <v>269536</v>
      </c>
      <c r="N234" s="74">
        <f t="shared" si="70"/>
        <v>51211.840000000004</v>
      </c>
      <c r="O234" s="53">
        <f t="shared" si="71"/>
        <v>320747.84000000003</v>
      </c>
      <c r="P234" s="75">
        <v>273731</v>
      </c>
      <c r="Q234" s="76">
        <f t="shared" si="72"/>
        <v>52008.89</v>
      </c>
      <c r="R234" s="57">
        <f t="shared" si="73"/>
        <v>325739.89</v>
      </c>
      <c r="S234" s="77">
        <v>317042</v>
      </c>
      <c r="T234" s="78">
        <f t="shared" si="74"/>
        <v>60237.98</v>
      </c>
      <c r="U234" s="67">
        <f t="shared" si="75"/>
        <v>377279.98</v>
      </c>
      <c r="V234" s="79">
        <v>322010</v>
      </c>
      <c r="W234" s="80">
        <f t="shared" si="76"/>
        <v>61181.9</v>
      </c>
      <c r="X234" s="68">
        <f t="shared" si="77"/>
        <v>383191.9</v>
      </c>
      <c r="Y234" s="81">
        <v>288772</v>
      </c>
      <c r="Z234" s="82">
        <f t="shared" si="78"/>
        <v>54866.68</v>
      </c>
      <c r="AA234" s="69">
        <f t="shared" si="82"/>
        <v>343638.68</v>
      </c>
      <c r="AB234" s="83">
        <v>314631</v>
      </c>
      <c r="AC234" s="84">
        <f t="shared" si="79"/>
        <v>59779.89</v>
      </c>
      <c r="AD234" s="70">
        <f t="shared" si="83"/>
        <v>374410.89</v>
      </c>
      <c r="AE234" s="86">
        <f t="shared" si="84"/>
        <v>7</v>
      </c>
      <c r="AF234" s="85">
        <f t="shared" si="85"/>
        <v>350000</v>
      </c>
      <c r="AG234" s="4">
        <f t="shared" si="86"/>
        <v>25501.005376047429</v>
      </c>
      <c r="AH234" s="5">
        <f t="shared" si="87"/>
        <v>7.2860015360135519E-2</v>
      </c>
      <c r="AI234" s="87" t="str">
        <f t="shared" si="88"/>
        <v>SI</v>
      </c>
      <c r="AK234" s="95"/>
    </row>
    <row r="235" spans="1:37" ht="14.25" x14ac:dyDescent="0.45">
      <c r="A235" s="6">
        <f t="shared" si="80"/>
        <v>232</v>
      </c>
      <c r="B235" s="6" t="s">
        <v>402</v>
      </c>
      <c r="C235" s="6" t="s">
        <v>35</v>
      </c>
      <c r="D235" s="6" t="s">
        <v>509</v>
      </c>
      <c r="E235" s="9">
        <v>49221500</v>
      </c>
      <c r="F235" s="13" t="s">
        <v>510</v>
      </c>
      <c r="G235" s="17" t="s">
        <v>38</v>
      </c>
      <c r="H235" s="93">
        <f t="shared" si="67"/>
        <v>0.19</v>
      </c>
      <c r="I235" s="29">
        <f t="shared" si="81"/>
        <v>11999</v>
      </c>
      <c r="J235" s="71">
        <v>9473</v>
      </c>
      <c r="K235" s="72">
        <f t="shared" si="68"/>
        <v>1799.8700000000001</v>
      </c>
      <c r="L235" s="49">
        <f t="shared" si="69"/>
        <v>11272.87</v>
      </c>
      <c r="M235" s="73">
        <v>10789</v>
      </c>
      <c r="N235" s="74">
        <f t="shared" si="70"/>
        <v>2049.91</v>
      </c>
      <c r="O235" s="53">
        <f t="shared" si="71"/>
        <v>12838.91</v>
      </c>
      <c r="P235" s="75">
        <v>9993</v>
      </c>
      <c r="Q235" s="76">
        <f t="shared" si="72"/>
        <v>1898.67</v>
      </c>
      <c r="R235" s="57">
        <f t="shared" si="73"/>
        <v>11891.67</v>
      </c>
      <c r="S235" s="77">
        <v>10073</v>
      </c>
      <c r="T235" s="78">
        <f t="shared" si="74"/>
        <v>1913.8700000000001</v>
      </c>
      <c r="U235" s="67">
        <f t="shared" si="75"/>
        <v>11986.87</v>
      </c>
      <c r="V235" s="79">
        <v>10693</v>
      </c>
      <c r="W235" s="80">
        <f t="shared" si="76"/>
        <v>2031.67</v>
      </c>
      <c r="X235" s="68">
        <f t="shared" si="77"/>
        <v>12724.67</v>
      </c>
      <c r="Y235" s="81">
        <v>9538</v>
      </c>
      <c r="Z235" s="82">
        <f t="shared" si="78"/>
        <v>1812.22</v>
      </c>
      <c r="AA235" s="69">
        <f t="shared" si="82"/>
        <v>11350.22</v>
      </c>
      <c r="AB235" s="83">
        <v>10026</v>
      </c>
      <c r="AC235" s="84">
        <f t="shared" si="79"/>
        <v>1904.94</v>
      </c>
      <c r="AD235" s="70">
        <f t="shared" si="83"/>
        <v>11930.94</v>
      </c>
      <c r="AE235" s="86">
        <f t="shared" si="84"/>
        <v>7</v>
      </c>
      <c r="AF235" s="85">
        <f t="shared" si="85"/>
        <v>11999</v>
      </c>
      <c r="AG235" s="4">
        <f t="shared" si="86"/>
        <v>560.16880545064271</v>
      </c>
      <c r="AH235" s="5">
        <f t="shared" si="87"/>
        <v>4.6684624172901298E-2</v>
      </c>
      <c r="AI235" s="87" t="str">
        <f t="shared" si="88"/>
        <v>SI</v>
      </c>
      <c r="AK235" s="95"/>
    </row>
    <row r="236" spans="1:37" ht="216.75" x14ac:dyDescent="0.45">
      <c r="A236" s="6">
        <f t="shared" si="80"/>
        <v>233</v>
      </c>
      <c r="B236" s="6" t="s">
        <v>402</v>
      </c>
      <c r="C236" s="6" t="s">
        <v>35</v>
      </c>
      <c r="D236" s="6" t="s">
        <v>511</v>
      </c>
      <c r="E236" s="9">
        <v>49221500</v>
      </c>
      <c r="F236" s="105" t="s">
        <v>512</v>
      </c>
      <c r="G236" s="17" t="s">
        <v>38</v>
      </c>
      <c r="H236" s="93">
        <f t="shared" si="67"/>
        <v>0.19</v>
      </c>
      <c r="I236" s="29">
        <f t="shared" si="81"/>
        <v>88899</v>
      </c>
      <c r="J236" s="71">
        <v>75716</v>
      </c>
      <c r="K236" s="72">
        <f t="shared" si="68"/>
        <v>14386.04</v>
      </c>
      <c r="L236" s="49">
        <f t="shared" si="69"/>
        <v>90102.040000000008</v>
      </c>
      <c r="M236" s="73">
        <v>81200</v>
      </c>
      <c r="N236" s="74">
        <f t="shared" si="70"/>
        <v>15428</v>
      </c>
      <c r="O236" s="53">
        <f t="shared" si="71"/>
        <v>96628</v>
      </c>
      <c r="P236" s="75">
        <v>67271</v>
      </c>
      <c r="Q236" s="76">
        <f t="shared" si="72"/>
        <v>12781.49</v>
      </c>
      <c r="R236" s="57">
        <f t="shared" si="73"/>
        <v>80052.490000000005</v>
      </c>
      <c r="S236" s="77">
        <v>69811</v>
      </c>
      <c r="T236" s="78">
        <f t="shared" si="74"/>
        <v>13264.09</v>
      </c>
      <c r="U236" s="67">
        <f t="shared" si="75"/>
        <v>83075.09</v>
      </c>
      <c r="V236" s="79">
        <v>75976</v>
      </c>
      <c r="W236" s="80">
        <f t="shared" si="76"/>
        <v>14435.44</v>
      </c>
      <c r="X236" s="68">
        <f t="shared" si="77"/>
        <v>90411.44</v>
      </c>
      <c r="Y236" s="81">
        <v>76742</v>
      </c>
      <c r="Z236" s="82">
        <f t="shared" si="78"/>
        <v>14580.98</v>
      </c>
      <c r="AA236" s="69">
        <f t="shared" si="82"/>
        <v>91322.98</v>
      </c>
      <c r="AB236" s="83">
        <v>76222</v>
      </c>
      <c r="AC236" s="84">
        <f t="shared" si="79"/>
        <v>14482.18</v>
      </c>
      <c r="AD236" s="70">
        <f t="shared" si="83"/>
        <v>90704.18</v>
      </c>
      <c r="AE236" s="86">
        <f t="shared" si="84"/>
        <v>7</v>
      </c>
      <c r="AF236" s="85">
        <f t="shared" si="85"/>
        <v>88899</v>
      </c>
      <c r="AG236" s="4">
        <f t="shared" si="86"/>
        <v>5137.8878408349856</v>
      </c>
      <c r="AH236" s="5">
        <f t="shared" si="87"/>
        <v>5.7794664066356041E-2</v>
      </c>
      <c r="AI236" s="87" t="str">
        <f t="shared" si="88"/>
        <v>SI</v>
      </c>
      <c r="AK236" s="95"/>
    </row>
    <row r="237" spans="1:37" ht="63.75" x14ac:dyDescent="0.45">
      <c r="A237" s="6">
        <f t="shared" si="80"/>
        <v>234</v>
      </c>
      <c r="B237" s="6" t="s">
        <v>402</v>
      </c>
      <c r="C237" s="6" t="s">
        <v>35</v>
      </c>
      <c r="D237" s="6" t="s">
        <v>513</v>
      </c>
      <c r="E237" s="9">
        <v>49221500</v>
      </c>
      <c r="F237" s="13" t="s">
        <v>514</v>
      </c>
      <c r="G237" s="17" t="s">
        <v>38</v>
      </c>
      <c r="H237" s="93">
        <f t="shared" si="67"/>
        <v>0.19</v>
      </c>
      <c r="I237" s="29">
        <f t="shared" si="81"/>
        <v>56999</v>
      </c>
      <c r="J237" s="71">
        <v>52545</v>
      </c>
      <c r="K237" s="72">
        <f t="shared" si="68"/>
        <v>9983.5499999999993</v>
      </c>
      <c r="L237" s="49">
        <f t="shared" si="69"/>
        <v>62528.55</v>
      </c>
      <c r="M237" s="73">
        <v>45875</v>
      </c>
      <c r="N237" s="74">
        <f t="shared" si="70"/>
        <v>8716.25</v>
      </c>
      <c r="O237" s="53">
        <f t="shared" si="71"/>
        <v>54591.25</v>
      </c>
      <c r="P237" s="75">
        <v>49577</v>
      </c>
      <c r="Q237" s="76">
        <f t="shared" si="72"/>
        <v>9419.630000000001</v>
      </c>
      <c r="R237" s="57">
        <f t="shared" si="73"/>
        <v>58996.630000000005</v>
      </c>
      <c r="S237" s="77">
        <v>51270</v>
      </c>
      <c r="T237" s="78">
        <f t="shared" si="74"/>
        <v>9741.2999999999993</v>
      </c>
      <c r="U237" s="67">
        <f t="shared" si="75"/>
        <v>61011.3</v>
      </c>
      <c r="V237" s="79">
        <v>50655</v>
      </c>
      <c r="W237" s="80">
        <f t="shared" si="76"/>
        <v>9624.4500000000007</v>
      </c>
      <c r="X237" s="68">
        <f t="shared" si="77"/>
        <v>60279.45</v>
      </c>
      <c r="Y237" s="81">
        <v>43730</v>
      </c>
      <c r="Z237" s="82">
        <f t="shared" si="78"/>
        <v>8308.7000000000007</v>
      </c>
      <c r="AA237" s="69">
        <f t="shared" si="82"/>
        <v>52038.7</v>
      </c>
      <c r="AB237" s="83">
        <v>41639</v>
      </c>
      <c r="AC237" s="84">
        <f t="shared" si="79"/>
        <v>7911.41</v>
      </c>
      <c r="AD237" s="70">
        <f t="shared" si="83"/>
        <v>49550.41</v>
      </c>
      <c r="AE237" s="86">
        <f t="shared" si="84"/>
        <v>7</v>
      </c>
      <c r="AF237" s="85">
        <f t="shared" si="85"/>
        <v>56999</v>
      </c>
      <c r="AG237" s="4">
        <f t="shared" si="86"/>
        <v>4587.4001336922865</v>
      </c>
      <c r="AH237" s="5">
        <f t="shared" si="87"/>
        <v>8.0482116066813214E-2</v>
      </c>
      <c r="AI237" s="87" t="str">
        <f t="shared" si="88"/>
        <v>SI</v>
      </c>
      <c r="AK237" s="95"/>
    </row>
    <row r="238" spans="1:37" ht="89.25" x14ac:dyDescent="0.45">
      <c r="A238" s="6">
        <f t="shared" si="80"/>
        <v>235</v>
      </c>
      <c r="B238" s="6" t="s">
        <v>402</v>
      </c>
      <c r="C238" s="6" t="s">
        <v>35</v>
      </c>
      <c r="D238" s="6" t="s">
        <v>515</v>
      </c>
      <c r="E238" s="9">
        <v>49221500</v>
      </c>
      <c r="F238" s="105" t="s">
        <v>516</v>
      </c>
      <c r="G238" s="17" t="s">
        <v>38</v>
      </c>
      <c r="H238" s="93">
        <f t="shared" si="67"/>
        <v>0.19</v>
      </c>
      <c r="I238" s="29">
        <f t="shared" si="81"/>
        <v>94999</v>
      </c>
      <c r="J238" s="71">
        <v>79478</v>
      </c>
      <c r="K238" s="72">
        <f t="shared" si="68"/>
        <v>15100.82</v>
      </c>
      <c r="L238" s="49">
        <f t="shared" si="69"/>
        <v>94578.82</v>
      </c>
      <c r="M238" s="73">
        <v>74581</v>
      </c>
      <c r="N238" s="74">
        <f t="shared" si="70"/>
        <v>14170.39</v>
      </c>
      <c r="O238" s="53">
        <f t="shared" si="71"/>
        <v>88751.39</v>
      </c>
      <c r="P238" s="75">
        <v>72521</v>
      </c>
      <c r="Q238" s="76">
        <f t="shared" si="72"/>
        <v>13778.99</v>
      </c>
      <c r="R238" s="57">
        <f t="shared" si="73"/>
        <v>86299.99</v>
      </c>
      <c r="S238" s="77">
        <v>75815</v>
      </c>
      <c r="T238" s="78">
        <f t="shared" si="74"/>
        <v>14404.85</v>
      </c>
      <c r="U238" s="67">
        <f t="shared" si="75"/>
        <v>90219.85</v>
      </c>
      <c r="V238" s="79">
        <v>75342</v>
      </c>
      <c r="W238" s="80">
        <f t="shared" si="76"/>
        <v>14314.98</v>
      </c>
      <c r="X238" s="68">
        <f t="shared" si="77"/>
        <v>89656.98</v>
      </c>
      <c r="Y238" s="81">
        <v>74878</v>
      </c>
      <c r="Z238" s="82">
        <f t="shared" si="78"/>
        <v>14226.82</v>
      </c>
      <c r="AA238" s="69">
        <f t="shared" si="82"/>
        <v>89104.82</v>
      </c>
      <c r="AB238" s="83">
        <v>106205</v>
      </c>
      <c r="AC238" s="84">
        <f t="shared" si="79"/>
        <v>20178.95</v>
      </c>
      <c r="AD238" s="70">
        <f t="shared" si="83"/>
        <v>126383.95</v>
      </c>
      <c r="AE238" s="86">
        <f t="shared" si="84"/>
        <v>7</v>
      </c>
      <c r="AF238" s="85">
        <f t="shared" si="85"/>
        <v>94999</v>
      </c>
      <c r="AG238" s="4">
        <f t="shared" si="86"/>
        <v>13016.560071047896</v>
      </c>
      <c r="AH238" s="5">
        <f t="shared" si="87"/>
        <v>0.13701786409381042</v>
      </c>
      <c r="AI238" s="87" t="str">
        <f t="shared" si="88"/>
        <v>SI</v>
      </c>
      <c r="AK238" s="95"/>
    </row>
    <row r="239" spans="1:37" ht="25.5" x14ac:dyDescent="0.45">
      <c r="A239" s="6">
        <f t="shared" si="80"/>
        <v>236</v>
      </c>
      <c r="B239" s="6" t="s">
        <v>402</v>
      </c>
      <c r="C239" s="6" t="s">
        <v>35</v>
      </c>
      <c r="D239" s="6" t="s">
        <v>517</v>
      </c>
      <c r="E239" s="9">
        <v>49221500</v>
      </c>
      <c r="F239" s="13" t="s">
        <v>518</v>
      </c>
      <c r="G239" s="17" t="s">
        <v>38</v>
      </c>
      <c r="H239" s="93">
        <f t="shared" si="67"/>
        <v>0.19</v>
      </c>
      <c r="I239" s="29">
        <f t="shared" si="81"/>
        <v>5999</v>
      </c>
      <c r="J239" s="71">
        <v>5046</v>
      </c>
      <c r="K239" s="72">
        <f t="shared" si="68"/>
        <v>958.74</v>
      </c>
      <c r="L239" s="49">
        <f t="shared" si="69"/>
        <v>6004.74</v>
      </c>
      <c r="M239" s="73">
        <v>4718</v>
      </c>
      <c r="N239" s="74">
        <f t="shared" si="70"/>
        <v>896.42</v>
      </c>
      <c r="O239" s="53">
        <f t="shared" si="71"/>
        <v>5614.42</v>
      </c>
      <c r="P239" s="75">
        <v>4639</v>
      </c>
      <c r="Q239" s="76">
        <f t="shared" si="72"/>
        <v>881.41</v>
      </c>
      <c r="R239" s="57">
        <f t="shared" si="73"/>
        <v>5520.41</v>
      </c>
      <c r="S239" s="77">
        <v>5073</v>
      </c>
      <c r="T239" s="78">
        <f t="shared" si="74"/>
        <v>963.87</v>
      </c>
      <c r="U239" s="67">
        <f t="shared" si="75"/>
        <v>6036.87</v>
      </c>
      <c r="V239" s="79">
        <v>4726</v>
      </c>
      <c r="W239" s="80">
        <f t="shared" si="76"/>
        <v>897.94</v>
      </c>
      <c r="X239" s="68">
        <f t="shared" si="77"/>
        <v>5623.9400000000005</v>
      </c>
      <c r="Y239" s="81">
        <v>4731</v>
      </c>
      <c r="Z239" s="82">
        <f t="shared" si="78"/>
        <v>898.89</v>
      </c>
      <c r="AA239" s="69">
        <f t="shared" si="82"/>
        <v>5629.89</v>
      </c>
      <c r="AB239" s="83">
        <v>6357</v>
      </c>
      <c r="AC239" s="84">
        <f t="shared" si="79"/>
        <v>1207.83</v>
      </c>
      <c r="AD239" s="70">
        <f t="shared" si="83"/>
        <v>7564.83</v>
      </c>
      <c r="AE239" s="86">
        <f t="shared" si="84"/>
        <v>7</v>
      </c>
      <c r="AF239" s="85">
        <f t="shared" si="85"/>
        <v>5999</v>
      </c>
      <c r="AG239" s="4">
        <f t="shared" si="86"/>
        <v>666.2423844217634</v>
      </c>
      <c r="AH239" s="5">
        <f t="shared" si="87"/>
        <v>0.11105890722149749</v>
      </c>
      <c r="AI239" s="87" t="str">
        <f t="shared" si="88"/>
        <v>SI</v>
      </c>
      <c r="AK239" s="95"/>
    </row>
    <row r="240" spans="1:37" ht="25.5" x14ac:dyDescent="0.45">
      <c r="A240" s="6">
        <f t="shared" si="80"/>
        <v>237</v>
      </c>
      <c r="B240" s="6" t="s">
        <v>402</v>
      </c>
      <c r="C240" s="6" t="s">
        <v>35</v>
      </c>
      <c r="D240" s="6" t="s">
        <v>519</v>
      </c>
      <c r="E240" s="9">
        <v>49221500</v>
      </c>
      <c r="F240" s="105" t="s">
        <v>520</v>
      </c>
      <c r="G240" s="17" t="s">
        <v>38</v>
      </c>
      <c r="H240" s="93">
        <f t="shared" si="67"/>
        <v>0.19</v>
      </c>
      <c r="I240" s="29">
        <f t="shared" si="81"/>
        <v>8499</v>
      </c>
      <c r="J240" s="71">
        <v>7824</v>
      </c>
      <c r="K240" s="72">
        <f t="shared" si="68"/>
        <v>1486.56</v>
      </c>
      <c r="L240" s="49">
        <f t="shared" si="69"/>
        <v>9310.56</v>
      </c>
      <c r="M240" s="73">
        <v>7658</v>
      </c>
      <c r="N240" s="74">
        <f t="shared" si="70"/>
        <v>1455.02</v>
      </c>
      <c r="O240" s="53">
        <f t="shared" si="71"/>
        <v>9113.02</v>
      </c>
      <c r="P240" s="75">
        <v>7126</v>
      </c>
      <c r="Q240" s="76">
        <f t="shared" si="72"/>
        <v>1353.94</v>
      </c>
      <c r="R240" s="57">
        <f t="shared" si="73"/>
        <v>8479.94</v>
      </c>
      <c r="S240" s="77">
        <v>7407</v>
      </c>
      <c r="T240" s="78">
        <f t="shared" si="74"/>
        <v>1407.33</v>
      </c>
      <c r="U240" s="67">
        <f t="shared" si="75"/>
        <v>8814.33</v>
      </c>
      <c r="V240" s="79">
        <v>7679</v>
      </c>
      <c r="W240" s="80">
        <f t="shared" si="76"/>
        <v>1459.01</v>
      </c>
      <c r="X240" s="68">
        <f t="shared" si="77"/>
        <v>9138.01</v>
      </c>
      <c r="Y240" s="81">
        <v>7225</v>
      </c>
      <c r="Z240" s="82">
        <f t="shared" si="78"/>
        <v>1372.75</v>
      </c>
      <c r="AA240" s="69">
        <f t="shared" si="82"/>
        <v>8597.75</v>
      </c>
      <c r="AB240" s="83">
        <v>5078</v>
      </c>
      <c r="AC240" s="84">
        <f t="shared" si="79"/>
        <v>964.82</v>
      </c>
      <c r="AD240" s="70">
        <f t="shared" si="83"/>
        <v>6042.82</v>
      </c>
      <c r="AE240" s="86">
        <f t="shared" si="84"/>
        <v>7</v>
      </c>
      <c r="AF240" s="85">
        <f t="shared" si="85"/>
        <v>8499</v>
      </c>
      <c r="AG240" s="4">
        <f t="shared" si="86"/>
        <v>1041.0400253592472</v>
      </c>
      <c r="AH240" s="5">
        <f t="shared" si="87"/>
        <v>0.12248970765492967</v>
      </c>
      <c r="AI240" s="87" t="str">
        <f t="shared" si="88"/>
        <v>SI</v>
      </c>
      <c r="AK240" s="95"/>
    </row>
    <row r="241" spans="1:37" ht="14.25" x14ac:dyDescent="0.45">
      <c r="A241" s="6">
        <f t="shared" si="80"/>
        <v>238</v>
      </c>
      <c r="B241" s="6" t="s">
        <v>402</v>
      </c>
      <c r="C241" s="6" t="s">
        <v>35</v>
      </c>
      <c r="D241" s="6" t="s">
        <v>521</v>
      </c>
      <c r="E241" s="9">
        <v>49221500</v>
      </c>
      <c r="F241" s="13" t="s">
        <v>522</v>
      </c>
      <c r="G241" s="17" t="s">
        <v>38</v>
      </c>
      <c r="H241" s="93">
        <f t="shared" si="67"/>
        <v>0.19</v>
      </c>
      <c r="I241" s="29">
        <f t="shared" si="81"/>
        <v>4754</v>
      </c>
      <c r="J241" s="71">
        <v>4009</v>
      </c>
      <c r="K241" s="72">
        <f t="shared" si="68"/>
        <v>761.71</v>
      </c>
      <c r="L241" s="49">
        <f t="shared" si="69"/>
        <v>4770.71</v>
      </c>
      <c r="M241" s="73">
        <v>4366</v>
      </c>
      <c r="N241" s="74">
        <f t="shared" si="70"/>
        <v>829.54</v>
      </c>
      <c r="O241" s="53">
        <f t="shared" si="71"/>
        <v>5195.54</v>
      </c>
      <c r="P241" s="75">
        <v>3932</v>
      </c>
      <c r="Q241" s="76">
        <f t="shared" si="72"/>
        <v>747.08</v>
      </c>
      <c r="R241" s="57">
        <f t="shared" si="73"/>
        <v>4679.08</v>
      </c>
      <c r="S241" s="77">
        <v>4208</v>
      </c>
      <c r="T241" s="78">
        <f t="shared" si="74"/>
        <v>799.52</v>
      </c>
      <c r="U241" s="67">
        <f t="shared" si="75"/>
        <v>5007.5200000000004</v>
      </c>
      <c r="V241" s="79">
        <v>3869</v>
      </c>
      <c r="W241" s="80">
        <f t="shared" si="76"/>
        <v>735.11</v>
      </c>
      <c r="X241" s="68">
        <f t="shared" si="77"/>
        <v>4604.1099999999997</v>
      </c>
      <c r="Y241" s="81">
        <v>4225</v>
      </c>
      <c r="Z241" s="82">
        <f t="shared" si="78"/>
        <v>802.75</v>
      </c>
      <c r="AA241" s="69">
        <f t="shared" si="82"/>
        <v>5027.75</v>
      </c>
      <c r="AB241" s="83">
        <v>3358</v>
      </c>
      <c r="AC241" s="84">
        <f t="shared" si="79"/>
        <v>638.02</v>
      </c>
      <c r="AD241" s="70">
        <f t="shared" si="83"/>
        <v>3996.02</v>
      </c>
      <c r="AE241" s="86">
        <f t="shared" si="84"/>
        <v>7</v>
      </c>
      <c r="AF241" s="85">
        <f t="shared" si="85"/>
        <v>4754</v>
      </c>
      <c r="AG241" s="4">
        <f t="shared" si="86"/>
        <v>365.87681041574643</v>
      </c>
      <c r="AH241" s="5">
        <f t="shared" si="87"/>
        <v>7.696188691959327E-2</v>
      </c>
      <c r="AI241" s="87" t="str">
        <f t="shared" si="88"/>
        <v>SI</v>
      </c>
      <c r="AK241" s="95"/>
    </row>
    <row r="242" spans="1:37" ht="25.5" x14ac:dyDescent="0.45">
      <c r="A242" s="6">
        <f t="shared" si="80"/>
        <v>239</v>
      </c>
      <c r="B242" s="6" t="s">
        <v>402</v>
      </c>
      <c r="C242" s="6" t="s">
        <v>35</v>
      </c>
      <c r="D242" s="6" t="s">
        <v>523</v>
      </c>
      <c r="E242" s="9">
        <v>49221500</v>
      </c>
      <c r="F242" s="105" t="s">
        <v>524</v>
      </c>
      <c r="G242" s="17" t="s">
        <v>38</v>
      </c>
      <c r="H242" s="93">
        <f t="shared" si="67"/>
        <v>0.19</v>
      </c>
      <c r="I242" s="29">
        <f t="shared" si="81"/>
        <v>76000</v>
      </c>
      <c r="J242" s="71">
        <v>58678</v>
      </c>
      <c r="K242" s="72">
        <f t="shared" si="68"/>
        <v>11148.82</v>
      </c>
      <c r="L242" s="49">
        <f t="shared" si="69"/>
        <v>69826.820000000007</v>
      </c>
      <c r="M242" s="73">
        <v>61078</v>
      </c>
      <c r="N242" s="74">
        <f t="shared" si="70"/>
        <v>11604.82</v>
      </c>
      <c r="O242" s="53">
        <f t="shared" si="71"/>
        <v>72682.820000000007</v>
      </c>
      <c r="P242" s="75">
        <v>61526</v>
      </c>
      <c r="Q242" s="76">
        <f t="shared" si="72"/>
        <v>11689.94</v>
      </c>
      <c r="R242" s="57">
        <f t="shared" si="73"/>
        <v>73215.94</v>
      </c>
      <c r="S242" s="77">
        <v>62875</v>
      </c>
      <c r="T242" s="78">
        <f t="shared" si="74"/>
        <v>11946.25</v>
      </c>
      <c r="U242" s="67">
        <f t="shared" si="75"/>
        <v>74821.25</v>
      </c>
      <c r="V242" s="79">
        <v>68050</v>
      </c>
      <c r="W242" s="80">
        <f t="shared" si="76"/>
        <v>12929.5</v>
      </c>
      <c r="X242" s="68">
        <f t="shared" si="77"/>
        <v>80979.5</v>
      </c>
      <c r="Y242" s="81">
        <v>58095</v>
      </c>
      <c r="Z242" s="82">
        <f t="shared" si="78"/>
        <v>11038.05</v>
      </c>
      <c r="AA242" s="69">
        <f t="shared" si="82"/>
        <v>69133.05</v>
      </c>
      <c r="AB242" s="83">
        <v>76754</v>
      </c>
      <c r="AC242" s="84">
        <f t="shared" si="79"/>
        <v>14583.26</v>
      </c>
      <c r="AD242" s="70">
        <f t="shared" si="83"/>
        <v>91337.26</v>
      </c>
      <c r="AE242" s="86">
        <f t="shared" si="84"/>
        <v>7</v>
      </c>
      <c r="AF242" s="85">
        <f t="shared" si="85"/>
        <v>76000</v>
      </c>
      <c r="AG242" s="4">
        <f t="shared" si="86"/>
        <v>7225.295261966804</v>
      </c>
      <c r="AH242" s="5">
        <f t="shared" si="87"/>
        <v>9.5069674499563217E-2</v>
      </c>
      <c r="AI242" s="87" t="str">
        <f t="shared" si="88"/>
        <v>SI</v>
      </c>
      <c r="AK242" s="95"/>
    </row>
    <row r="243" spans="1:37" ht="38.25" x14ac:dyDescent="0.45">
      <c r="A243" s="6">
        <f t="shared" si="80"/>
        <v>240</v>
      </c>
      <c r="B243" s="6" t="s">
        <v>402</v>
      </c>
      <c r="C243" s="6" t="s">
        <v>35</v>
      </c>
      <c r="D243" s="6" t="s">
        <v>525</v>
      </c>
      <c r="E243" s="9">
        <v>49221500</v>
      </c>
      <c r="F243" s="13" t="s">
        <v>526</v>
      </c>
      <c r="G243" s="17" t="s">
        <v>38</v>
      </c>
      <c r="H243" s="93">
        <f t="shared" si="67"/>
        <v>0.19</v>
      </c>
      <c r="I243" s="29">
        <f t="shared" si="81"/>
        <v>65000</v>
      </c>
      <c r="J243" s="71">
        <v>55597</v>
      </c>
      <c r="K243" s="72">
        <f t="shared" si="68"/>
        <v>10563.43</v>
      </c>
      <c r="L243" s="49">
        <f t="shared" si="69"/>
        <v>66160.429999999993</v>
      </c>
      <c r="M243" s="73">
        <v>49536</v>
      </c>
      <c r="N243" s="74">
        <f t="shared" si="70"/>
        <v>9411.84</v>
      </c>
      <c r="O243" s="53">
        <f t="shared" si="71"/>
        <v>58947.839999999997</v>
      </c>
      <c r="P243" s="75">
        <v>51532</v>
      </c>
      <c r="Q243" s="76">
        <f t="shared" si="72"/>
        <v>9791.08</v>
      </c>
      <c r="R243" s="57">
        <f t="shared" si="73"/>
        <v>61323.08</v>
      </c>
      <c r="S243" s="77">
        <v>49339</v>
      </c>
      <c r="T243" s="78">
        <f t="shared" si="74"/>
        <v>9374.41</v>
      </c>
      <c r="U243" s="67">
        <f t="shared" si="75"/>
        <v>58713.41</v>
      </c>
      <c r="V243" s="79">
        <v>59129</v>
      </c>
      <c r="W243" s="80">
        <f t="shared" si="76"/>
        <v>11234.51</v>
      </c>
      <c r="X243" s="68">
        <f t="shared" si="77"/>
        <v>70363.509999999995</v>
      </c>
      <c r="Y243" s="81">
        <v>51540</v>
      </c>
      <c r="Z243" s="82">
        <f t="shared" si="78"/>
        <v>9792.6</v>
      </c>
      <c r="AA243" s="69">
        <f t="shared" si="82"/>
        <v>61332.6</v>
      </c>
      <c r="AB243" s="83">
        <v>65677</v>
      </c>
      <c r="AC243" s="84">
        <f t="shared" si="79"/>
        <v>12478.630000000001</v>
      </c>
      <c r="AD243" s="70">
        <f t="shared" si="83"/>
        <v>78155.63</v>
      </c>
      <c r="AE243" s="86">
        <f t="shared" si="84"/>
        <v>7</v>
      </c>
      <c r="AF243" s="85">
        <f t="shared" si="85"/>
        <v>65000</v>
      </c>
      <c r="AG243" s="4">
        <f t="shared" si="86"/>
        <v>6614.9598227049819</v>
      </c>
      <c r="AH243" s="5">
        <f t="shared" si="87"/>
        <v>0.10176861265699973</v>
      </c>
      <c r="AI243" s="87" t="str">
        <f t="shared" si="88"/>
        <v>SI</v>
      </c>
      <c r="AK243" s="95"/>
    </row>
    <row r="244" spans="1:37" ht="14.25" x14ac:dyDescent="0.45">
      <c r="A244" s="6">
        <f t="shared" si="80"/>
        <v>241</v>
      </c>
      <c r="B244" s="6" t="s">
        <v>402</v>
      </c>
      <c r="C244" s="6" t="s">
        <v>35</v>
      </c>
      <c r="D244" s="6" t="s">
        <v>527</v>
      </c>
      <c r="E244" s="9">
        <v>90101603</v>
      </c>
      <c r="F244" s="105" t="s">
        <v>528</v>
      </c>
      <c r="G244" s="17" t="s">
        <v>38</v>
      </c>
      <c r="H244" s="93">
        <f t="shared" si="67"/>
        <v>0.19</v>
      </c>
      <c r="I244" s="29">
        <f t="shared" si="81"/>
        <v>19899</v>
      </c>
      <c r="J244" s="71">
        <v>17442</v>
      </c>
      <c r="K244" s="72">
        <f t="shared" si="68"/>
        <v>3313.98</v>
      </c>
      <c r="L244" s="49">
        <f t="shared" si="69"/>
        <v>20755.98</v>
      </c>
      <c r="M244" s="73">
        <v>16433</v>
      </c>
      <c r="N244" s="74">
        <f t="shared" si="70"/>
        <v>3122.27</v>
      </c>
      <c r="O244" s="53">
        <f t="shared" si="71"/>
        <v>19555.27</v>
      </c>
      <c r="P244" s="75">
        <v>15059</v>
      </c>
      <c r="Q244" s="76">
        <f t="shared" si="72"/>
        <v>2861.21</v>
      </c>
      <c r="R244" s="57">
        <f t="shared" si="73"/>
        <v>17920.21</v>
      </c>
      <c r="S244" s="77">
        <v>15051</v>
      </c>
      <c r="T244" s="78">
        <f t="shared" si="74"/>
        <v>2859.69</v>
      </c>
      <c r="U244" s="67">
        <f t="shared" si="75"/>
        <v>17910.689999999999</v>
      </c>
      <c r="V244" s="79">
        <v>17244</v>
      </c>
      <c r="W244" s="80">
        <f t="shared" si="76"/>
        <v>3276.36</v>
      </c>
      <c r="X244" s="68">
        <f t="shared" si="77"/>
        <v>20520.36</v>
      </c>
      <c r="Y244" s="81">
        <v>15197</v>
      </c>
      <c r="Z244" s="82">
        <f t="shared" si="78"/>
        <v>2887.43</v>
      </c>
      <c r="AA244" s="69">
        <f t="shared" si="82"/>
        <v>18084.43</v>
      </c>
      <c r="AB244" s="83">
        <v>20629</v>
      </c>
      <c r="AC244" s="84">
        <f t="shared" si="79"/>
        <v>3919.51</v>
      </c>
      <c r="AD244" s="70">
        <f t="shared" si="83"/>
        <v>24548.510000000002</v>
      </c>
      <c r="AE244" s="86">
        <f t="shared" si="84"/>
        <v>7</v>
      </c>
      <c r="AF244" s="85">
        <f t="shared" si="85"/>
        <v>19899</v>
      </c>
      <c r="AG244" s="4">
        <f t="shared" si="86"/>
        <v>2204.4839522663665</v>
      </c>
      <c r="AH244" s="5">
        <f t="shared" si="87"/>
        <v>0.11078365507142904</v>
      </c>
      <c r="AI244" s="87" t="str">
        <f t="shared" si="88"/>
        <v>SI</v>
      </c>
      <c r="AK244" s="95"/>
    </row>
    <row r="245" spans="1:37" ht="38.25" x14ac:dyDescent="0.45">
      <c r="A245" s="6">
        <f t="shared" si="80"/>
        <v>242</v>
      </c>
      <c r="B245" s="6" t="s">
        <v>402</v>
      </c>
      <c r="C245" s="6" t="s">
        <v>35</v>
      </c>
      <c r="D245" s="6" t="s">
        <v>529</v>
      </c>
      <c r="E245" s="9">
        <v>49221500</v>
      </c>
      <c r="F245" s="13" t="s">
        <v>530</v>
      </c>
      <c r="G245" s="17" t="s">
        <v>38</v>
      </c>
      <c r="H245" s="93">
        <f t="shared" si="67"/>
        <v>0.19</v>
      </c>
      <c r="I245" s="29">
        <f t="shared" si="81"/>
        <v>14704</v>
      </c>
      <c r="J245" s="71">
        <v>11169</v>
      </c>
      <c r="K245" s="72">
        <f t="shared" si="68"/>
        <v>2122.11</v>
      </c>
      <c r="L245" s="49">
        <f t="shared" si="69"/>
        <v>13291.11</v>
      </c>
      <c r="M245" s="73">
        <v>11148</v>
      </c>
      <c r="N245" s="74">
        <f t="shared" si="70"/>
        <v>2118.12</v>
      </c>
      <c r="O245" s="53">
        <f t="shared" si="71"/>
        <v>13266.119999999999</v>
      </c>
      <c r="P245" s="75">
        <v>11316</v>
      </c>
      <c r="Q245" s="76">
        <f t="shared" si="72"/>
        <v>2150.04</v>
      </c>
      <c r="R245" s="57">
        <f t="shared" si="73"/>
        <v>13466.04</v>
      </c>
      <c r="S245" s="77">
        <v>12294</v>
      </c>
      <c r="T245" s="78">
        <f t="shared" si="74"/>
        <v>2335.86</v>
      </c>
      <c r="U245" s="67">
        <f t="shared" si="75"/>
        <v>14629.86</v>
      </c>
      <c r="V245" s="79">
        <v>11263</v>
      </c>
      <c r="W245" s="80">
        <f t="shared" si="76"/>
        <v>2139.9699999999998</v>
      </c>
      <c r="X245" s="68">
        <f t="shared" si="77"/>
        <v>13402.97</v>
      </c>
      <c r="Y245" s="81">
        <v>12684</v>
      </c>
      <c r="Z245" s="82">
        <f t="shared" si="78"/>
        <v>2409.96</v>
      </c>
      <c r="AA245" s="69">
        <f t="shared" si="82"/>
        <v>15093.96</v>
      </c>
      <c r="AB245" s="83">
        <v>16621</v>
      </c>
      <c r="AC245" s="84">
        <f t="shared" si="79"/>
        <v>3157.9900000000002</v>
      </c>
      <c r="AD245" s="70">
        <f t="shared" si="83"/>
        <v>19778.990000000002</v>
      </c>
      <c r="AE245" s="86">
        <f t="shared" si="84"/>
        <v>7</v>
      </c>
      <c r="AF245" s="85">
        <f t="shared" si="85"/>
        <v>14704</v>
      </c>
      <c r="AG245" s="4">
        <f t="shared" si="86"/>
        <v>2177.8780614166694</v>
      </c>
      <c r="AH245" s="5">
        <f t="shared" si="87"/>
        <v>0.14811466685369079</v>
      </c>
      <c r="AI245" s="87" t="str">
        <f t="shared" si="88"/>
        <v>SI</v>
      </c>
      <c r="AK245" s="95"/>
    </row>
    <row r="246" spans="1:37" ht="25.5" x14ac:dyDescent="0.45">
      <c r="A246" s="6">
        <f t="shared" si="80"/>
        <v>243</v>
      </c>
      <c r="B246" s="6" t="s">
        <v>402</v>
      </c>
      <c r="C246" s="6" t="s">
        <v>35</v>
      </c>
      <c r="D246" s="6" t="s">
        <v>531</v>
      </c>
      <c r="E246" s="9">
        <v>90101603</v>
      </c>
      <c r="F246" s="105" t="s">
        <v>532</v>
      </c>
      <c r="G246" s="17" t="s">
        <v>38</v>
      </c>
      <c r="H246" s="93">
        <f t="shared" si="67"/>
        <v>0.19</v>
      </c>
      <c r="I246" s="29">
        <f t="shared" si="81"/>
        <v>26999</v>
      </c>
      <c r="J246" s="71">
        <v>21920</v>
      </c>
      <c r="K246" s="72">
        <f t="shared" si="68"/>
        <v>4164.8</v>
      </c>
      <c r="L246" s="49">
        <f t="shared" si="69"/>
        <v>26084.799999999999</v>
      </c>
      <c r="M246" s="73">
        <v>21857</v>
      </c>
      <c r="N246" s="74">
        <f t="shared" si="70"/>
        <v>4152.83</v>
      </c>
      <c r="O246" s="53">
        <f t="shared" si="71"/>
        <v>26009.83</v>
      </c>
      <c r="P246" s="75">
        <v>24147</v>
      </c>
      <c r="Q246" s="76">
        <f t="shared" si="72"/>
        <v>4587.93</v>
      </c>
      <c r="R246" s="57">
        <f t="shared" si="73"/>
        <v>28734.93</v>
      </c>
      <c r="S246" s="77">
        <v>23464</v>
      </c>
      <c r="T246" s="78">
        <f t="shared" si="74"/>
        <v>4458.16</v>
      </c>
      <c r="U246" s="67">
        <f t="shared" si="75"/>
        <v>27922.16</v>
      </c>
      <c r="V246" s="79">
        <v>20878</v>
      </c>
      <c r="W246" s="80">
        <f t="shared" si="76"/>
        <v>3966.82</v>
      </c>
      <c r="X246" s="68">
        <f t="shared" si="77"/>
        <v>24844.82</v>
      </c>
      <c r="Y246" s="81">
        <v>23242</v>
      </c>
      <c r="Z246" s="82">
        <f t="shared" si="78"/>
        <v>4415.9800000000005</v>
      </c>
      <c r="AA246" s="69">
        <f t="shared" si="82"/>
        <v>27657.98</v>
      </c>
      <c r="AB246" s="83">
        <v>23312</v>
      </c>
      <c r="AC246" s="84">
        <f t="shared" si="79"/>
        <v>4429.28</v>
      </c>
      <c r="AD246" s="70">
        <f t="shared" si="83"/>
        <v>27741.279999999999</v>
      </c>
      <c r="AE246" s="86">
        <f t="shared" si="84"/>
        <v>7</v>
      </c>
      <c r="AF246" s="85">
        <f t="shared" si="85"/>
        <v>26999</v>
      </c>
      <c r="AG246" s="4">
        <f t="shared" si="86"/>
        <v>1270.8613991305267</v>
      </c>
      <c r="AH246" s="5">
        <f t="shared" si="87"/>
        <v>4.7070684067207179E-2</v>
      </c>
      <c r="AI246" s="87" t="str">
        <f t="shared" si="88"/>
        <v>SI</v>
      </c>
      <c r="AK246" s="95"/>
    </row>
    <row r="247" spans="1:37" ht="153" x14ac:dyDescent="0.45">
      <c r="A247" s="6">
        <f t="shared" si="80"/>
        <v>244</v>
      </c>
      <c r="B247" s="6" t="s">
        <v>402</v>
      </c>
      <c r="C247" s="6" t="s">
        <v>35</v>
      </c>
      <c r="D247" s="6" t="s">
        <v>533</v>
      </c>
      <c r="E247" s="9">
        <v>90101603</v>
      </c>
      <c r="F247" s="13" t="s">
        <v>534</v>
      </c>
      <c r="G247" s="17" t="s">
        <v>38</v>
      </c>
      <c r="H247" s="93">
        <f t="shared" si="67"/>
        <v>0.19</v>
      </c>
      <c r="I247" s="29">
        <f t="shared" si="81"/>
        <v>70999</v>
      </c>
      <c r="J247" s="71">
        <v>55259</v>
      </c>
      <c r="K247" s="72">
        <f t="shared" si="68"/>
        <v>10499.210000000001</v>
      </c>
      <c r="L247" s="49">
        <f t="shared" si="69"/>
        <v>65758.210000000006</v>
      </c>
      <c r="M247" s="73">
        <v>56950</v>
      </c>
      <c r="N247" s="74">
        <f t="shared" si="70"/>
        <v>10820.5</v>
      </c>
      <c r="O247" s="53">
        <f t="shared" si="71"/>
        <v>67770.5</v>
      </c>
      <c r="P247" s="75">
        <v>61151</v>
      </c>
      <c r="Q247" s="76">
        <f t="shared" si="72"/>
        <v>11618.69</v>
      </c>
      <c r="R247" s="57">
        <f t="shared" si="73"/>
        <v>72769.69</v>
      </c>
      <c r="S247" s="77">
        <v>63378</v>
      </c>
      <c r="T247" s="78">
        <f t="shared" si="74"/>
        <v>12041.82</v>
      </c>
      <c r="U247" s="67">
        <f t="shared" si="75"/>
        <v>75419.820000000007</v>
      </c>
      <c r="V247" s="79">
        <v>55297</v>
      </c>
      <c r="W247" s="80">
        <f t="shared" si="76"/>
        <v>10506.43</v>
      </c>
      <c r="X247" s="68">
        <f t="shared" si="77"/>
        <v>65803.429999999993</v>
      </c>
      <c r="Y247" s="81">
        <v>65319</v>
      </c>
      <c r="Z247" s="82">
        <f t="shared" si="78"/>
        <v>12410.61</v>
      </c>
      <c r="AA247" s="69">
        <f t="shared" si="82"/>
        <v>77729.61</v>
      </c>
      <c r="AB247" s="83">
        <v>60289</v>
      </c>
      <c r="AC247" s="84">
        <f t="shared" si="79"/>
        <v>11454.91</v>
      </c>
      <c r="AD247" s="70">
        <f t="shared" si="83"/>
        <v>71743.91</v>
      </c>
      <c r="AE247" s="86">
        <f t="shared" si="84"/>
        <v>7</v>
      </c>
      <c r="AF247" s="85">
        <f t="shared" si="85"/>
        <v>70999</v>
      </c>
      <c r="AG247" s="4">
        <f t="shared" si="86"/>
        <v>4365.7438157775596</v>
      </c>
      <c r="AH247" s="5">
        <f t="shared" si="87"/>
        <v>6.1490215577368126E-2</v>
      </c>
      <c r="AI247" s="87" t="str">
        <f t="shared" si="88"/>
        <v>SI</v>
      </c>
      <c r="AK247" s="95"/>
    </row>
    <row r="248" spans="1:37" ht="25.5" x14ac:dyDescent="0.45">
      <c r="A248" s="6">
        <f t="shared" si="80"/>
        <v>245</v>
      </c>
      <c r="B248" s="6" t="s">
        <v>402</v>
      </c>
      <c r="C248" s="6" t="s">
        <v>35</v>
      </c>
      <c r="D248" s="6" t="s">
        <v>535</v>
      </c>
      <c r="E248" s="9">
        <v>49221500</v>
      </c>
      <c r="F248" s="105" t="s">
        <v>536</v>
      </c>
      <c r="G248" s="17" t="s">
        <v>38</v>
      </c>
      <c r="H248" s="93">
        <f t="shared" si="67"/>
        <v>0.19</v>
      </c>
      <c r="I248" s="29">
        <f t="shared" si="81"/>
        <v>27800</v>
      </c>
      <c r="J248" s="71">
        <v>22531</v>
      </c>
      <c r="K248" s="72">
        <f t="shared" si="68"/>
        <v>4280.8900000000003</v>
      </c>
      <c r="L248" s="49">
        <f t="shared" si="69"/>
        <v>26811.89</v>
      </c>
      <c r="M248" s="73">
        <v>22629</v>
      </c>
      <c r="N248" s="74">
        <f t="shared" si="70"/>
        <v>4299.51</v>
      </c>
      <c r="O248" s="53">
        <f t="shared" si="71"/>
        <v>26928.510000000002</v>
      </c>
      <c r="P248" s="75">
        <v>22742</v>
      </c>
      <c r="Q248" s="76">
        <f t="shared" si="72"/>
        <v>4320.9800000000005</v>
      </c>
      <c r="R248" s="57">
        <f t="shared" si="73"/>
        <v>27062.98</v>
      </c>
      <c r="S248" s="77">
        <v>22499</v>
      </c>
      <c r="T248" s="78">
        <f t="shared" si="74"/>
        <v>4274.8100000000004</v>
      </c>
      <c r="U248" s="67">
        <f t="shared" si="75"/>
        <v>26773.81</v>
      </c>
      <c r="V248" s="79">
        <v>22406</v>
      </c>
      <c r="W248" s="80">
        <f t="shared" si="76"/>
        <v>4257.1400000000003</v>
      </c>
      <c r="X248" s="68">
        <f t="shared" si="77"/>
        <v>26663.14</v>
      </c>
      <c r="Y248" s="81">
        <v>24747</v>
      </c>
      <c r="Z248" s="82">
        <f t="shared" si="78"/>
        <v>4701.93</v>
      </c>
      <c r="AA248" s="69">
        <f t="shared" si="82"/>
        <v>29448.93</v>
      </c>
      <c r="AB248" s="83">
        <v>25973</v>
      </c>
      <c r="AC248" s="84">
        <f t="shared" si="79"/>
        <v>4934.87</v>
      </c>
      <c r="AD248" s="70">
        <f t="shared" si="83"/>
        <v>30907.87</v>
      </c>
      <c r="AE248" s="86">
        <f t="shared" si="84"/>
        <v>7</v>
      </c>
      <c r="AF248" s="85">
        <f t="shared" si="85"/>
        <v>27800</v>
      </c>
      <c r="AG248" s="4">
        <f t="shared" si="86"/>
        <v>1558.4972685892003</v>
      </c>
      <c r="AH248" s="5">
        <f t="shared" si="87"/>
        <v>5.6061052826949648E-2</v>
      </c>
      <c r="AI248" s="87" t="str">
        <f t="shared" si="88"/>
        <v>SI</v>
      </c>
      <c r="AK248" s="95"/>
    </row>
    <row r="249" spans="1:37" ht="14.25" x14ac:dyDescent="0.45">
      <c r="A249" s="6">
        <f t="shared" si="80"/>
        <v>246</v>
      </c>
      <c r="B249" s="6" t="s">
        <v>402</v>
      </c>
      <c r="C249" s="6" t="s">
        <v>35</v>
      </c>
      <c r="D249" s="6" t="s">
        <v>537</v>
      </c>
      <c r="E249" s="9">
        <v>49221500</v>
      </c>
      <c r="F249" s="13" t="s">
        <v>538</v>
      </c>
      <c r="G249" s="17" t="s">
        <v>38</v>
      </c>
      <c r="H249" s="93">
        <f t="shared" si="67"/>
        <v>0.19</v>
      </c>
      <c r="I249" s="29">
        <f t="shared" si="81"/>
        <v>194999</v>
      </c>
      <c r="J249" s="71">
        <v>154657</v>
      </c>
      <c r="K249" s="72">
        <f t="shared" si="68"/>
        <v>29384.83</v>
      </c>
      <c r="L249" s="49">
        <f t="shared" si="69"/>
        <v>184041.83000000002</v>
      </c>
      <c r="M249" s="73">
        <v>149943</v>
      </c>
      <c r="N249" s="74">
        <f t="shared" si="70"/>
        <v>28489.170000000002</v>
      </c>
      <c r="O249" s="53">
        <f t="shared" si="71"/>
        <v>178432.17</v>
      </c>
      <c r="P249" s="75">
        <v>174507</v>
      </c>
      <c r="Q249" s="76">
        <f t="shared" si="72"/>
        <v>33156.33</v>
      </c>
      <c r="R249" s="57">
        <f t="shared" si="73"/>
        <v>207663.33000000002</v>
      </c>
      <c r="S249" s="77">
        <v>158354</v>
      </c>
      <c r="T249" s="78">
        <f t="shared" si="74"/>
        <v>30087.260000000002</v>
      </c>
      <c r="U249" s="67">
        <f t="shared" si="75"/>
        <v>188441.26</v>
      </c>
      <c r="V249" s="79">
        <v>172067</v>
      </c>
      <c r="W249" s="80">
        <f t="shared" si="76"/>
        <v>32692.73</v>
      </c>
      <c r="X249" s="68">
        <f t="shared" si="77"/>
        <v>204759.73</v>
      </c>
      <c r="Y249" s="81">
        <v>166864</v>
      </c>
      <c r="Z249" s="82">
        <f t="shared" si="78"/>
        <v>31704.16</v>
      </c>
      <c r="AA249" s="69">
        <f t="shared" si="82"/>
        <v>198568.16</v>
      </c>
      <c r="AB249" s="83">
        <v>170663</v>
      </c>
      <c r="AC249" s="84">
        <f t="shared" si="79"/>
        <v>32425.97</v>
      </c>
      <c r="AD249" s="70">
        <f t="shared" si="83"/>
        <v>203088.97</v>
      </c>
      <c r="AE249" s="86">
        <f t="shared" si="84"/>
        <v>7</v>
      </c>
      <c r="AF249" s="85">
        <f t="shared" si="85"/>
        <v>194999</v>
      </c>
      <c r="AG249" s="4">
        <f t="shared" si="86"/>
        <v>10497.394274609293</v>
      </c>
      <c r="AH249" s="5">
        <f t="shared" si="87"/>
        <v>5.3833067218853906E-2</v>
      </c>
      <c r="AI249" s="87" t="str">
        <f t="shared" si="88"/>
        <v>SI</v>
      </c>
      <c r="AK249" s="95"/>
    </row>
    <row r="250" spans="1:37" ht="14.25" x14ac:dyDescent="0.45">
      <c r="A250" s="6">
        <f t="shared" si="80"/>
        <v>247</v>
      </c>
      <c r="B250" s="6" t="s">
        <v>402</v>
      </c>
      <c r="C250" s="6" t="s">
        <v>35</v>
      </c>
      <c r="D250" s="6" t="s">
        <v>537</v>
      </c>
      <c r="E250" s="9">
        <v>49221500</v>
      </c>
      <c r="F250" s="105" t="s">
        <v>539</v>
      </c>
      <c r="G250" s="17" t="s">
        <v>38</v>
      </c>
      <c r="H250" s="93">
        <f t="shared" si="67"/>
        <v>0.19</v>
      </c>
      <c r="I250" s="29">
        <f t="shared" si="81"/>
        <v>214999</v>
      </c>
      <c r="J250" s="71">
        <v>182180</v>
      </c>
      <c r="K250" s="72">
        <f t="shared" si="68"/>
        <v>34614.199999999997</v>
      </c>
      <c r="L250" s="49">
        <f t="shared" si="69"/>
        <v>216794.2</v>
      </c>
      <c r="M250" s="73">
        <v>170832</v>
      </c>
      <c r="N250" s="74">
        <f t="shared" si="70"/>
        <v>32458.080000000002</v>
      </c>
      <c r="O250" s="53">
        <f t="shared" si="71"/>
        <v>203290.08000000002</v>
      </c>
      <c r="P250" s="75">
        <v>170829</v>
      </c>
      <c r="Q250" s="76">
        <f t="shared" si="72"/>
        <v>32457.510000000002</v>
      </c>
      <c r="R250" s="57">
        <f t="shared" si="73"/>
        <v>203286.51</v>
      </c>
      <c r="S250" s="77">
        <v>198594</v>
      </c>
      <c r="T250" s="78">
        <f t="shared" si="74"/>
        <v>37732.86</v>
      </c>
      <c r="U250" s="67">
        <f t="shared" si="75"/>
        <v>236326.86</v>
      </c>
      <c r="V250" s="79">
        <v>194077</v>
      </c>
      <c r="W250" s="80">
        <f t="shared" si="76"/>
        <v>36874.629999999997</v>
      </c>
      <c r="X250" s="68">
        <f t="shared" si="77"/>
        <v>230951.63</v>
      </c>
      <c r="Y250" s="81">
        <v>189725</v>
      </c>
      <c r="Z250" s="82">
        <f t="shared" si="78"/>
        <v>36047.75</v>
      </c>
      <c r="AA250" s="69">
        <f t="shared" si="82"/>
        <v>225772.75</v>
      </c>
      <c r="AB250" s="83">
        <v>158465</v>
      </c>
      <c r="AC250" s="84">
        <f t="shared" si="79"/>
        <v>30108.35</v>
      </c>
      <c r="AD250" s="70">
        <f t="shared" si="83"/>
        <v>188573.35</v>
      </c>
      <c r="AE250" s="86">
        <f t="shared" si="84"/>
        <v>7</v>
      </c>
      <c r="AF250" s="85">
        <f t="shared" si="85"/>
        <v>214999</v>
      </c>
      <c r="AG250" s="4">
        <f t="shared" si="86"/>
        <v>16041.271123835535</v>
      </c>
      <c r="AH250" s="5">
        <f t="shared" si="87"/>
        <v>7.4610910394167118E-2</v>
      </c>
      <c r="AI250" s="87" t="str">
        <f t="shared" si="88"/>
        <v>SI</v>
      </c>
      <c r="AK250" s="95"/>
    </row>
    <row r="251" spans="1:37" ht="140.25" x14ac:dyDescent="0.45">
      <c r="A251" s="6">
        <f t="shared" si="80"/>
        <v>248</v>
      </c>
      <c r="B251" s="6" t="s">
        <v>402</v>
      </c>
      <c r="C251" s="6" t="s">
        <v>35</v>
      </c>
      <c r="D251" s="6" t="s">
        <v>540</v>
      </c>
      <c r="E251" s="9">
        <v>49221500</v>
      </c>
      <c r="F251" s="13" t="s">
        <v>541</v>
      </c>
      <c r="G251" s="17" t="s">
        <v>38</v>
      </c>
      <c r="H251" s="93">
        <f t="shared" si="67"/>
        <v>0.19</v>
      </c>
      <c r="I251" s="29">
        <f t="shared" si="81"/>
        <v>30000</v>
      </c>
      <c r="J251" s="71">
        <v>26094</v>
      </c>
      <c r="K251" s="72">
        <f t="shared" si="68"/>
        <v>4957.8599999999997</v>
      </c>
      <c r="L251" s="49">
        <f t="shared" si="69"/>
        <v>31051.86</v>
      </c>
      <c r="M251" s="73">
        <v>27023</v>
      </c>
      <c r="N251" s="74">
        <f t="shared" si="70"/>
        <v>5134.37</v>
      </c>
      <c r="O251" s="53">
        <f t="shared" si="71"/>
        <v>32157.37</v>
      </c>
      <c r="P251" s="75">
        <v>24968</v>
      </c>
      <c r="Q251" s="76">
        <f t="shared" si="72"/>
        <v>4743.92</v>
      </c>
      <c r="R251" s="57">
        <f t="shared" si="73"/>
        <v>29711.919999999998</v>
      </c>
      <c r="S251" s="77">
        <v>24696</v>
      </c>
      <c r="T251" s="78">
        <f t="shared" si="74"/>
        <v>4692.24</v>
      </c>
      <c r="U251" s="67">
        <f t="shared" si="75"/>
        <v>29388.239999999998</v>
      </c>
      <c r="V251" s="79">
        <v>27342</v>
      </c>
      <c r="W251" s="80">
        <f t="shared" si="76"/>
        <v>5194.9800000000005</v>
      </c>
      <c r="X251" s="68">
        <f t="shared" si="77"/>
        <v>32536.98</v>
      </c>
      <c r="Y251" s="81">
        <v>27250</v>
      </c>
      <c r="Z251" s="82">
        <f t="shared" si="78"/>
        <v>5177.5</v>
      </c>
      <c r="AA251" s="69">
        <f t="shared" si="82"/>
        <v>32427.5</v>
      </c>
      <c r="AB251" s="83">
        <v>19095</v>
      </c>
      <c r="AC251" s="84">
        <f t="shared" si="79"/>
        <v>3628.05</v>
      </c>
      <c r="AD251" s="70">
        <f t="shared" si="83"/>
        <v>22723.05</v>
      </c>
      <c r="AE251" s="86">
        <f t="shared" si="84"/>
        <v>7</v>
      </c>
      <c r="AF251" s="85">
        <f t="shared" si="85"/>
        <v>30000</v>
      </c>
      <c r="AG251" s="4">
        <f t="shared" si="86"/>
        <v>3196.0001537234002</v>
      </c>
      <c r="AH251" s="5">
        <f t="shared" si="87"/>
        <v>0.10653333845744667</v>
      </c>
      <c r="AI251" s="87" t="str">
        <f t="shared" si="88"/>
        <v>SI</v>
      </c>
      <c r="AK251" s="95"/>
    </row>
    <row r="252" spans="1:37" ht="102" x14ac:dyDescent="0.45">
      <c r="A252" s="6">
        <f t="shared" si="80"/>
        <v>249</v>
      </c>
      <c r="B252" s="6" t="s">
        <v>402</v>
      </c>
      <c r="C252" s="6" t="s">
        <v>35</v>
      </c>
      <c r="D252" s="6" t="s">
        <v>542</v>
      </c>
      <c r="E252" s="9">
        <v>49221500</v>
      </c>
      <c r="F252" s="105" t="s">
        <v>543</v>
      </c>
      <c r="G252" s="17" t="s">
        <v>38</v>
      </c>
      <c r="H252" s="93">
        <f t="shared" si="67"/>
        <v>0.19</v>
      </c>
      <c r="I252" s="29">
        <f t="shared" si="81"/>
        <v>92999</v>
      </c>
      <c r="J252" s="71">
        <v>84837</v>
      </c>
      <c r="K252" s="72">
        <f t="shared" si="68"/>
        <v>16119.03</v>
      </c>
      <c r="L252" s="49">
        <f t="shared" si="69"/>
        <v>100956.03</v>
      </c>
      <c r="M252" s="73">
        <v>75684</v>
      </c>
      <c r="N252" s="74">
        <f t="shared" si="70"/>
        <v>14379.960000000001</v>
      </c>
      <c r="O252" s="53">
        <f t="shared" si="71"/>
        <v>90063.96</v>
      </c>
      <c r="P252" s="75">
        <v>81516</v>
      </c>
      <c r="Q252" s="76">
        <f t="shared" si="72"/>
        <v>15488.04</v>
      </c>
      <c r="R252" s="57">
        <f t="shared" si="73"/>
        <v>97004.040000000008</v>
      </c>
      <c r="S252" s="77">
        <v>81245</v>
      </c>
      <c r="T252" s="78">
        <f t="shared" si="74"/>
        <v>15436.55</v>
      </c>
      <c r="U252" s="67">
        <f t="shared" si="75"/>
        <v>96681.55</v>
      </c>
      <c r="V252" s="79">
        <v>72102</v>
      </c>
      <c r="W252" s="80">
        <f t="shared" si="76"/>
        <v>13699.380000000001</v>
      </c>
      <c r="X252" s="68">
        <f t="shared" si="77"/>
        <v>85801.38</v>
      </c>
      <c r="Y252" s="81">
        <v>73210</v>
      </c>
      <c r="Z252" s="82">
        <f t="shared" si="78"/>
        <v>13909.9</v>
      </c>
      <c r="AA252" s="69">
        <f t="shared" si="82"/>
        <v>87119.9</v>
      </c>
      <c r="AB252" s="83">
        <v>78460</v>
      </c>
      <c r="AC252" s="84">
        <f t="shared" si="79"/>
        <v>14907.4</v>
      </c>
      <c r="AD252" s="70">
        <f t="shared" si="83"/>
        <v>93367.4</v>
      </c>
      <c r="AE252" s="86">
        <f t="shared" si="84"/>
        <v>7</v>
      </c>
      <c r="AF252" s="85">
        <f t="shared" si="85"/>
        <v>92999</v>
      </c>
      <c r="AG252" s="4">
        <f t="shared" si="86"/>
        <v>5182.8780605567026</v>
      </c>
      <c r="AH252" s="5">
        <f t="shared" si="87"/>
        <v>5.5730470871264239E-2</v>
      </c>
      <c r="AI252" s="87" t="str">
        <f t="shared" si="88"/>
        <v>SI</v>
      </c>
      <c r="AK252" s="95"/>
    </row>
    <row r="253" spans="1:37" ht="25.5" x14ac:dyDescent="0.45">
      <c r="A253" s="6">
        <f t="shared" si="80"/>
        <v>250</v>
      </c>
      <c r="B253" s="6" t="s">
        <v>402</v>
      </c>
      <c r="C253" s="6" t="s">
        <v>35</v>
      </c>
      <c r="D253" s="6" t="s">
        <v>544</v>
      </c>
      <c r="E253" s="9">
        <v>49221500</v>
      </c>
      <c r="F253" s="13" t="s">
        <v>545</v>
      </c>
      <c r="G253" s="17" t="s">
        <v>38</v>
      </c>
      <c r="H253" s="93">
        <f t="shared" si="67"/>
        <v>0.19</v>
      </c>
      <c r="I253" s="29">
        <f t="shared" si="81"/>
        <v>95819</v>
      </c>
      <c r="J253" s="71">
        <v>79303</v>
      </c>
      <c r="K253" s="72">
        <f t="shared" si="68"/>
        <v>15067.57</v>
      </c>
      <c r="L253" s="49">
        <f t="shared" si="69"/>
        <v>94370.57</v>
      </c>
      <c r="M253" s="73">
        <v>76624</v>
      </c>
      <c r="N253" s="74">
        <f t="shared" si="70"/>
        <v>14558.56</v>
      </c>
      <c r="O253" s="53">
        <f t="shared" si="71"/>
        <v>91182.56</v>
      </c>
      <c r="P253" s="75">
        <v>88405</v>
      </c>
      <c r="Q253" s="76">
        <f t="shared" si="72"/>
        <v>16796.95</v>
      </c>
      <c r="R253" s="57">
        <f t="shared" si="73"/>
        <v>105201.95</v>
      </c>
      <c r="S253" s="77">
        <v>87484</v>
      </c>
      <c r="T253" s="78">
        <f t="shared" si="74"/>
        <v>16621.96</v>
      </c>
      <c r="U253" s="67">
        <f t="shared" si="75"/>
        <v>104105.95999999999</v>
      </c>
      <c r="V253" s="79">
        <v>82236</v>
      </c>
      <c r="W253" s="80">
        <f t="shared" si="76"/>
        <v>15624.84</v>
      </c>
      <c r="X253" s="68">
        <f t="shared" si="77"/>
        <v>97860.84</v>
      </c>
      <c r="Y253" s="81">
        <v>81921</v>
      </c>
      <c r="Z253" s="82">
        <f t="shared" si="78"/>
        <v>15564.99</v>
      </c>
      <c r="AA253" s="69">
        <f t="shared" si="82"/>
        <v>97485.99</v>
      </c>
      <c r="AB253" s="83">
        <v>67670</v>
      </c>
      <c r="AC253" s="84">
        <f t="shared" si="79"/>
        <v>12857.3</v>
      </c>
      <c r="AD253" s="70">
        <f t="shared" si="83"/>
        <v>80527.3</v>
      </c>
      <c r="AE253" s="86">
        <f t="shared" si="84"/>
        <v>7</v>
      </c>
      <c r="AF253" s="85">
        <f t="shared" si="85"/>
        <v>95819</v>
      </c>
      <c r="AG253" s="4">
        <f t="shared" si="86"/>
        <v>7756.0302488321931</v>
      </c>
      <c r="AH253" s="5">
        <f t="shared" si="87"/>
        <v>8.0944596049136328E-2</v>
      </c>
      <c r="AI253" s="87" t="str">
        <f t="shared" si="88"/>
        <v>SI</v>
      </c>
      <c r="AK253" s="95"/>
    </row>
    <row r="254" spans="1:37" ht="114.75" x14ac:dyDescent="0.45">
      <c r="A254" s="6">
        <f t="shared" si="80"/>
        <v>251</v>
      </c>
      <c r="B254" s="6" t="s">
        <v>402</v>
      </c>
      <c r="C254" s="6" t="s">
        <v>35</v>
      </c>
      <c r="D254" s="6" t="s">
        <v>546</v>
      </c>
      <c r="E254" s="9">
        <v>49221500</v>
      </c>
      <c r="F254" s="105" t="s">
        <v>547</v>
      </c>
      <c r="G254" s="17" t="s">
        <v>38</v>
      </c>
      <c r="H254" s="93">
        <f t="shared" si="67"/>
        <v>0.19</v>
      </c>
      <c r="I254" s="29">
        <f t="shared" si="81"/>
        <v>59899</v>
      </c>
      <c r="J254" s="71">
        <v>48257</v>
      </c>
      <c r="K254" s="72">
        <f t="shared" si="68"/>
        <v>9168.83</v>
      </c>
      <c r="L254" s="49">
        <f t="shared" si="69"/>
        <v>57425.83</v>
      </c>
      <c r="M254" s="73">
        <v>49590</v>
      </c>
      <c r="N254" s="74">
        <f t="shared" si="70"/>
        <v>9422.1</v>
      </c>
      <c r="O254" s="53">
        <f t="shared" si="71"/>
        <v>59012.1</v>
      </c>
      <c r="P254" s="75">
        <v>45542</v>
      </c>
      <c r="Q254" s="76">
        <f t="shared" si="72"/>
        <v>8652.98</v>
      </c>
      <c r="R254" s="57">
        <f t="shared" si="73"/>
        <v>54194.979999999996</v>
      </c>
      <c r="S254" s="77">
        <v>46357</v>
      </c>
      <c r="T254" s="78">
        <f t="shared" si="74"/>
        <v>8807.83</v>
      </c>
      <c r="U254" s="67">
        <f t="shared" si="75"/>
        <v>55164.83</v>
      </c>
      <c r="V254" s="79">
        <v>45896</v>
      </c>
      <c r="W254" s="80">
        <f t="shared" si="76"/>
        <v>8720.24</v>
      </c>
      <c r="X254" s="68">
        <f t="shared" si="77"/>
        <v>54616.24</v>
      </c>
      <c r="Y254" s="81">
        <v>51740</v>
      </c>
      <c r="Z254" s="82">
        <f t="shared" si="78"/>
        <v>9830.6</v>
      </c>
      <c r="AA254" s="69">
        <f t="shared" si="82"/>
        <v>61570.6</v>
      </c>
      <c r="AB254" s="83">
        <v>64967</v>
      </c>
      <c r="AC254" s="84">
        <f t="shared" si="79"/>
        <v>12343.73</v>
      </c>
      <c r="AD254" s="70">
        <f t="shared" si="83"/>
        <v>77310.73</v>
      </c>
      <c r="AE254" s="86">
        <f t="shared" si="84"/>
        <v>7</v>
      </c>
      <c r="AF254" s="85">
        <f t="shared" si="85"/>
        <v>59899</v>
      </c>
      <c r="AG254" s="4">
        <f t="shared" si="86"/>
        <v>7518.75285836689</v>
      </c>
      <c r="AH254" s="5">
        <f t="shared" si="87"/>
        <v>0.12552384611373962</v>
      </c>
      <c r="AI254" s="87" t="str">
        <f t="shared" si="88"/>
        <v>SI</v>
      </c>
      <c r="AK254" s="95"/>
    </row>
    <row r="255" spans="1:37" ht="140.25" x14ac:dyDescent="0.45">
      <c r="A255" s="6">
        <f t="shared" si="80"/>
        <v>252</v>
      </c>
      <c r="B255" s="6" t="s">
        <v>402</v>
      </c>
      <c r="C255" s="6" t="s">
        <v>35</v>
      </c>
      <c r="D255" s="6" t="s">
        <v>548</v>
      </c>
      <c r="E255" s="9">
        <v>49221500</v>
      </c>
      <c r="F255" s="13" t="s">
        <v>549</v>
      </c>
      <c r="G255" s="17" t="s">
        <v>38</v>
      </c>
      <c r="H255" s="93">
        <f t="shared" si="67"/>
        <v>0.19</v>
      </c>
      <c r="I255" s="29">
        <f t="shared" si="81"/>
        <v>1528899</v>
      </c>
      <c r="J255" s="71">
        <v>1325255</v>
      </c>
      <c r="K255" s="72">
        <f t="shared" si="68"/>
        <v>251798.45</v>
      </c>
      <c r="L255" s="49">
        <f t="shared" si="69"/>
        <v>1577053.45</v>
      </c>
      <c r="M255" s="73">
        <v>1378609</v>
      </c>
      <c r="N255" s="74">
        <f t="shared" si="70"/>
        <v>261935.71</v>
      </c>
      <c r="O255" s="53">
        <f t="shared" si="71"/>
        <v>1640544.71</v>
      </c>
      <c r="P255" s="75">
        <v>1373376</v>
      </c>
      <c r="Q255" s="76">
        <f t="shared" si="72"/>
        <v>260941.44</v>
      </c>
      <c r="R255" s="57">
        <f t="shared" si="73"/>
        <v>1634317.44</v>
      </c>
      <c r="S255" s="77">
        <v>1196086</v>
      </c>
      <c r="T255" s="78">
        <f t="shared" si="74"/>
        <v>227256.34</v>
      </c>
      <c r="U255" s="67">
        <f t="shared" si="75"/>
        <v>1423342.34</v>
      </c>
      <c r="V255" s="79">
        <v>1365996</v>
      </c>
      <c r="W255" s="80">
        <f t="shared" si="76"/>
        <v>259539.24</v>
      </c>
      <c r="X255" s="68">
        <f t="shared" si="77"/>
        <v>1625535.24</v>
      </c>
      <c r="Y255" s="81">
        <v>1262036</v>
      </c>
      <c r="Z255" s="82">
        <f t="shared" si="78"/>
        <v>239786.84</v>
      </c>
      <c r="AA255" s="69">
        <f t="shared" si="82"/>
        <v>1501822.84</v>
      </c>
      <c r="AB255" s="83">
        <v>1092168</v>
      </c>
      <c r="AC255" s="84">
        <f t="shared" si="79"/>
        <v>207511.92</v>
      </c>
      <c r="AD255" s="70">
        <f t="shared" si="83"/>
        <v>1299679.92</v>
      </c>
      <c r="AE255" s="86">
        <f t="shared" si="84"/>
        <v>7</v>
      </c>
      <c r="AF255" s="85">
        <f t="shared" si="85"/>
        <v>1528899</v>
      </c>
      <c r="AG255" s="4">
        <f t="shared" si="86"/>
        <v>119314.67370845799</v>
      </c>
      <c r="AH255" s="5">
        <f t="shared" si="87"/>
        <v>7.8039604779948188E-2</v>
      </c>
      <c r="AI255" s="87" t="str">
        <f t="shared" si="88"/>
        <v>SI</v>
      </c>
      <c r="AK255" s="95"/>
    </row>
    <row r="256" spans="1:37" ht="51" x14ac:dyDescent="0.45">
      <c r="A256" s="6">
        <f t="shared" si="80"/>
        <v>253</v>
      </c>
      <c r="B256" s="6" t="s">
        <v>402</v>
      </c>
      <c r="C256" s="6" t="s">
        <v>35</v>
      </c>
      <c r="D256" s="6" t="s">
        <v>550</v>
      </c>
      <c r="E256" s="9">
        <v>49221500</v>
      </c>
      <c r="F256" s="105" t="s">
        <v>551</v>
      </c>
      <c r="G256" s="17" t="s">
        <v>38</v>
      </c>
      <c r="H256" s="93">
        <f t="shared" si="67"/>
        <v>0.19</v>
      </c>
      <c r="I256" s="29">
        <f t="shared" si="81"/>
        <v>31999</v>
      </c>
      <c r="J256" s="71">
        <v>27979</v>
      </c>
      <c r="K256" s="72">
        <f t="shared" si="68"/>
        <v>5316.01</v>
      </c>
      <c r="L256" s="49">
        <f t="shared" si="69"/>
        <v>33295.01</v>
      </c>
      <c r="M256" s="73">
        <v>25978</v>
      </c>
      <c r="N256" s="74">
        <f t="shared" si="70"/>
        <v>4935.82</v>
      </c>
      <c r="O256" s="53">
        <f t="shared" si="71"/>
        <v>30913.82</v>
      </c>
      <c r="P256" s="75">
        <v>26649</v>
      </c>
      <c r="Q256" s="76">
        <f t="shared" si="72"/>
        <v>5063.3100000000004</v>
      </c>
      <c r="R256" s="57">
        <f t="shared" si="73"/>
        <v>31712.31</v>
      </c>
      <c r="S256" s="77">
        <v>25669</v>
      </c>
      <c r="T256" s="78">
        <f t="shared" si="74"/>
        <v>4877.1099999999997</v>
      </c>
      <c r="U256" s="67">
        <f t="shared" si="75"/>
        <v>30546.11</v>
      </c>
      <c r="V256" s="79">
        <v>28107</v>
      </c>
      <c r="W256" s="80">
        <f t="shared" si="76"/>
        <v>5340.33</v>
      </c>
      <c r="X256" s="68">
        <f t="shared" si="77"/>
        <v>33447.33</v>
      </c>
      <c r="Y256" s="81">
        <v>24778</v>
      </c>
      <c r="Z256" s="82">
        <f t="shared" si="78"/>
        <v>4707.82</v>
      </c>
      <c r="AA256" s="69">
        <f t="shared" si="82"/>
        <v>29485.82</v>
      </c>
      <c r="AB256" s="83">
        <v>29070</v>
      </c>
      <c r="AC256" s="84">
        <f t="shared" si="79"/>
        <v>5523.3</v>
      </c>
      <c r="AD256" s="70">
        <f t="shared" si="83"/>
        <v>34593.300000000003</v>
      </c>
      <c r="AE256" s="86">
        <f t="shared" si="84"/>
        <v>7</v>
      </c>
      <c r="AF256" s="85">
        <f t="shared" si="85"/>
        <v>31999</v>
      </c>
      <c r="AG256" s="4">
        <f t="shared" si="86"/>
        <v>1698.5062337242107</v>
      </c>
      <c r="AH256" s="5">
        <f t="shared" si="87"/>
        <v>5.3079978553211372E-2</v>
      </c>
      <c r="AI256" s="87" t="str">
        <f t="shared" si="88"/>
        <v>SI</v>
      </c>
      <c r="AK256" s="95"/>
    </row>
    <row r="257" spans="1:37" ht="25.5" x14ac:dyDescent="0.45">
      <c r="A257" s="6">
        <f t="shared" si="80"/>
        <v>254</v>
      </c>
      <c r="B257" s="6" t="s">
        <v>402</v>
      </c>
      <c r="C257" s="6" t="s">
        <v>35</v>
      </c>
      <c r="D257" s="6" t="s">
        <v>552</v>
      </c>
      <c r="E257" s="9">
        <v>49221500</v>
      </c>
      <c r="F257" s="13" t="s">
        <v>553</v>
      </c>
      <c r="G257" s="17" t="s">
        <v>38</v>
      </c>
      <c r="H257" s="93">
        <f t="shared" si="67"/>
        <v>0.19</v>
      </c>
      <c r="I257" s="29">
        <f t="shared" si="81"/>
        <v>74999</v>
      </c>
      <c r="J257" s="71">
        <v>67051</v>
      </c>
      <c r="K257" s="72">
        <f t="shared" si="68"/>
        <v>12739.69</v>
      </c>
      <c r="L257" s="49">
        <f t="shared" si="69"/>
        <v>79790.69</v>
      </c>
      <c r="M257" s="73">
        <v>64686</v>
      </c>
      <c r="N257" s="74">
        <f t="shared" si="70"/>
        <v>12290.34</v>
      </c>
      <c r="O257" s="53">
        <f t="shared" si="71"/>
        <v>76976.34</v>
      </c>
      <c r="P257" s="75">
        <v>61842</v>
      </c>
      <c r="Q257" s="76">
        <f t="shared" si="72"/>
        <v>11749.98</v>
      </c>
      <c r="R257" s="57">
        <f t="shared" si="73"/>
        <v>73591.98</v>
      </c>
      <c r="S257" s="77">
        <v>65808</v>
      </c>
      <c r="T257" s="78">
        <f t="shared" si="74"/>
        <v>12503.52</v>
      </c>
      <c r="U257" s="67">
        <f t="shared" si="75"/>
        <v>78311.520000000004</v>
      </c>
      <c r="V257" s="79">
        <v>67705</v>
      </c>
      <c r="W257" s="80">
        <f t="shared" si="76"/>
        <v>12863.95</v>
      </c>
      <c r="X257" s="68">
        <f t="shared" si="77"/>
        <v>80568.95</v>
      </c>
      <c r="Y257" s="81">
        <v>57064</v>
      </c>
      <c r="Z257" s="82">
        <f t="shared" si="78"/>
        <v>10842.16</v>
      </c>
      <c r="AA257" s="69">
        <f t="shared" si="82"/>
        <v>67906.16</v>
      </c>
      <c r="AB257" s="83">
        <v>57017</v>
      </c>
      <c r="AC257" s="84">
        <f t="shared" si="79"/>
        <v>10833.23</v>
      </c>
      <c r="AD257" s="70">
        <f t="shared" si="83"/>
        <v>67850.23</v>
      </c>
      <c r="AE257" s="86">
        <f t="shared" si="84"/>
        <v>7</v>
      </c>
      <c r="AF257" s="85">
        <f t="shared" si="85"/>
        <v>74999</v>
      </c>
      <c r="AG257" s="4">
        <f t="shared" si="86"/>
        <v>4960.7069508689992</v>
      </c>
      <c r="AH257" s="5">
        <f t="shared" si="87"/>
        <v>6.614364126013679E-2</v>
      </c>
      <c r="AI257" s="87" t="str">
        <f t="shared" si="88"/>
        <v>SI</v>
      </c>
      <c r="AK257" s="95"/>
    </row>
    <row r="258" spans="1:37" ht="38.25" x14ac:dyDescent="0.45">
      <c r="A258" s="6">
        <f t="shared" si="80"/>
        <v>255</v>
      </c>
      <c r="B258" s="6" t="s">
        <v>402</v>
      </c>
      <c r="C258" s="6" t="s">
        <v>35</v>
      </c>
      <c r="D258" s="6" t="s">
        <v>554</v>
      </c>
      <c r="E258" s="9">
        <v>49221500</v>
      </c>
      <c r="F258" s="105" t="s">
        <v>555</v>
      </c>
      <c r="G258" s="17" t="s">
        <v>38</v>
      </c>
      <c r="H258" s="93">
        <f t="shared" si="67"/>
        <v>0.19</v>
      </c>
      <c r="I258" s="29">
        <f t="shared" si="81"/>
        <v>178900</v>
      </c>
      <c r="J258" s="71">
        <v>139651</v>
      </c>
      <c r="K258" s="72">
        <f t="shared" si="68"/>
        <v>26533.69</v>
      </c>
      <c r="L258" s="49">
        <f t="shared" si="69"/>
        <v>166184.69</v>
      </c>
      <c r="M258" s="73">
        <v>159770</v>
      </c>
      <c r="N258" s="74">
        <f t="shared" si="70"/>
        <v>30356.3</v>
      </c>
      <c r="O258" s="53">
        <f t="shared" si="71"/>
        <v>190126.3</v>
      </c>
      <c r="P258" s="75">
        <v>144494</v>
      </c>
      <c r="Q258" s="76">
        <f t="shared" si="72"/>
        <v>27453.86</v>
      </c>
      <c r="R258" s="57">
        <f t="shared" si="73"/>
        <v>171947.86</v>
      </c>
      <c r="S258" s="77">
        <v>147344</v>
      </c>
      <c r="T258" s="78">
        <f t="shared" si="74"/>
        <v>27995.360000000001</v>
      </c>
      <c r="U258" s="67">
        <f t="shared" si="75"/>
        <v>175339.36</v>
      </c>
      <c r="V258" s="79">
        <v>161589</v>
      </c>
      <c r="W258" s="80">
        <f t="shared" si="76"/>
        <v>30701.91</v>
      </c>
      <c r="X258" s="68">
        <f t="shared" si="77"/>
        <v>192290.91</v>
      </c>
      <c r="Y258" s="81">
        <v>144584</v>
      </c>
      <c r="Z258" s="82">
        <f t="shared" si="78"/>
        <v>27470.959999999999</v>
      </c>
      <c r="AA258" s="69">
        <f t="shared" si="82"/>
        <v>172054.96</v>
      </c>
      <c r="AB258" s="83">
        <v>154919</v>
      </c>
      <c r="AC258" s="84">
        <f t="shared" si="79"/>
        <v>29434.61</v>
      </c>
      <c r="AD258" s="70">
        <f t="shared" si="83"/>
        <v>184353.61</v>
      </c>
      <c r="AE258" s="86">
        <f t="shared" si="84"/>
        <v>7</v>
      </c>
      <c r="AF258" s="85">
        <f t="shared" si="85"/>
        <v>178900</v>
      </c>
      <c r="AG258" s="4">
        <f t="shared" si="86"/>
        <v>9293.8707327141146</v>
      </c>
      <c r="AH258" s="5">
        <f t="shared" si="87"/>
        <v>5.1950087941386891E-2</v>
      </c>
      <c r="AI258" s="87" t="str">
        <f t="shared" si="88"/>
        <v>SI</v>
      </c>
      <c r="AK258" s="95"/>
    </row>
    <row r="259" spans="1:37" ht="140.25" x14ac:dyDescent="0.45">
      <c r="A259" s="6">
        <f t="shared" si="80"/>
        <v>256</v>
      </c>
      <c r="B259" s="6" t="s">
        <v>402</v>
      </c>
      <c r="C259" s="6" t="s">
        <v>35</v>
      </c>
      <c r="D259" s="6" t="s">
        <v>556</v>
      </c>
      <c r="E259" s="9">
        <v>49221500</v>
      </c>
      <c r="F259" s="13" t="s">
        <v>557</v>
      </c>
      <c r="G259" s="17" t="s">
        <v>38</v>
      </c>
      <c r="H259" s="93">
        <f t="shared" si="67"/>
        <v>0.19</v>
      </c>
      <c r="I259" s="29">
        <f t="shared" si="81"/>
        <v>39899</v>
      </c>
      <c r="J259" s="71">
        <v>31373</v>
      </c>
      <c r="K259" s="72">
        <f t="shared" si="68"/>
        <v>5960.87</v>
      </c>
      <c r="L259" s="49">
        <f t="shared" si="69"/>
        <v>37333.870000000003</v>
      </c>
      <c r="M259" s="73">
        <v>30980</v>
      </c>
      <c r="N259" s="74">
        <f t="shared" si="70"/>
        <v>5886.2</v>
      </c>
      <c r="O259" s="53">
        <f t="shared" si="71"/>
        <v>36866.199999999997</v>
      </c>
      <c r="P259" s="75">
        <v>31483</v>
      </c>
      <c r="Q259" s="76">
        <f t="shared" si="72"/>
        <v>5981.77</v>
      </c>
      <c r="R259" s="57">
        <f t="shared" si="73"/>
        <v>37464.770000000004</v>
      </c>
      <c r="S259" s="77">
        <v>34213</v>
      </c>
      <c r="T259" s="78">
        <f t="shared" si="74"/>
        <v>6500.47</v>
      </c>
      <c r="U259" s="67">
        <f t="shared" si="75"/>
        <v>40713.47</v>
      </c>
      <c r="V259" s="79">
        <v>32036</v>
      </c>
      <c r="W259" s="80">
        <f t="shared" si="76"/>
        <v>6086.84</v>
      </c>
      <c r="X259" s="68">
        <f t="shared" si="77"/>
        <v>38122.839999999997</v>
      </c>
      <c r="Y259" s="81">
        <v>31290</v>
      </c>
      <c r="Z259" s="82">
        <f t="shared" si="78"/>
        <v>5945.1</v>
      </c>
      <c r="AA259" s="69">
        <f t="shared" si="82"/>
        <v>37235.1</v>
      </c>
      <c r="AB259" s="83">
        <v>43327</v>
      </c>
      <c r="AC259" s="84">
        <f t="shared" si="79"/>
        <v>8232.1299999999992</v>
      </c>
      <c r="AD259" s="70">
        <f t="shared" si="83"/>
        <v>51559.13</v>
      </c>
      <c r="AE259" s="86">
        <f t="shared" si="84"/>
        <v>7</v>
      </c>
      <c r="AF259" s="85">
        <f t="shared" si="85"/>
        <v>39899</v>
      </c>
      <c r="AG259" s="4">
        <f t="shared" si="86"/>
        <v>4907.3755452379764</v>
      </c>
      <c r="AH259" s="5">
        <f t="shared" si="87"/>
        <v>0.12299495088192627</v>
      </c>
      <c r="AI259" s="87" t="str">
        <f t="shared" si="88"/>
        <v>SI</v>
      </c>
      <c r="AK259" s="95"/>
    </row>
    <row r="260" spans="1:37" ht="25.5" x14ac:dyDescent="0.45">
      <c r="A260" s="6">
        <f t="shared" si="80"/>
        <v>257</v>
      </c>
      <c r="B260" s="6" t="s">
        <v>402</v>
      </c>
      <c r="C260" s="6" t="s">
        <v>35</v>
      </c>
      <c r="D260" s="6" t="s">
        <v>558</v>
      </c>
      <c r="E260" s="9">
        <v>49221500</v>
      </c>
      <c r="F260" s="105" t="s">
        <v>559</v>
      </c>
      <c r="G260" s="17" t="s">
        <v>38</v>
      </c>
      <c r="H260" s="93">
        <f t="shared" ref="H260:H323" si="89">IF(OR(ISNUMBER(SEARCH("ALIMENTACIÓN",B260)),ISNUMBER(SEARCH("ALIMENTACION",B260))),0,IF(AND(ISNUMBER(SEARCH("AMBIENTE",B260)),OR(ISNUMBER(SEARCH("Semilla",D260)),ISNUMBER(SEARCH("ESPECIE VEGETAL",D260)),ISNUMBER(SEARCH("Fertilizante",D260)),ISNUMBER(SEARCH("Humus",D260)),ISNUMBER(SEARCH("Micorrizas",D260)),ISNUMBER(SEARCH("Cascarilla",D260)),ISNUMBER(SEARCH("Turba",D260)))),0,IF(AND(ISNUMBER(SEARCH("ANIMALES",B260)),OR(ISNUMBER(SEARCH("ALIMENTO",D260)),ISNUMBER(SEARCH("Alimento",D260)))),0.05,IF(ISNUMBER(SEARCH("ANIMALES",B260)),0.19,IF(ISNUMBER(SEARCH("AMBIENTE",B260)),0.19,IF(ISNUMBER(SEARCH("CULTURA",B260)),0.19,IF(ISNUMBER(SEARCH("DEPORTE",B260)),0.19,IF(ISNUMBER(SEARCH("Bioseguridad",B260)),0.19,IF(ISNUMBER(SEARCH("DOTACIÓN",B260)),0.19,IF(ISNUMBER(SEARCH("SERVICIO",C260)),0.19,0.19))))))))))</f>
        <v>0.19</v>
      </c>
      <c r="I260" s="29">
        <f t="shared" si="81"/>
        <v>67849</v>
      </c>
      <c r="J260" s="71">
        <v>59623</v>
      </c>
      <c r="K260" s="72">
        <f t="shared" ref="K260:K323" si="90">+J260*H260</f>
        <v>11328.37</v>
      </c>
      <c r="L260" s="49">
        <f t="shared" ref="L260:L323" si="91">+J260+K260</f>
        <v>70951.37</v>
      </c>
      <c r="M260" s="73">
        <v>52462</v>
      </c>
      <c r="N260" s="74">
        <f t="shared" ref="N260:N323" si="92">+M260*H260</f>
        <v>9967.7800000000007</v>
      </c>
      <c r="O260" s="53">
        <f t="shared" ref="O260:O323" si="93">+M260+N260</f>
        <v>62429.78</v>
      </c>
      <c r="P260" s="75">
        <v>57994</v>
      </c>
      <c r="Q260" s="76">
        <f t="shared" ref="Q260:Q323" si="94">+P260*H260</f>
        <v>11018.86</v>
      </c>
      <c r="R260" s="57">
        <f t="shared" ref="R260:R323" si="95">+P260+Q260</f>
        <v>69012.86</v>
      </c>
      <c r="S260" s="77">
        <v>52200</v>
      </c>
      <c r="T260" s="78">
        <f t="shared" ref="T260:T323" si="96">+S260*H260</f>
        <v>9918</v>
      </c>
      <c r="U260" s="67">
        <f t="shared" ref="U260:U323" si="97">+T260+S260</f>
        <v>62118</v>
      </c>
      <c r="V260" s="79">
        <v>53991</v>
      </c>
      <c r="W260" s="80">
        <f t="shared" ref="W260:W323" si="98">+V260*H260</f>
        <v>10258.290000000001</v>
      </c>
      <c r="X260" s="68">
        <f t="shared" ref="X260:X323" si="99">+W260+V260</f>
        <v>64249.29</v>
      </c>
      <c r="Y260" s="81">
        <v>55147</v>
      </c>
      <c r="Z260" s="82">
        <f t="shared" ref="Z260:Z323" si="100">+Y260*H260</f>
        <v>10477.93</v>
      </c>
      <c r="AA260" s="69">
        <f t="shared" si="82"/>
        <v>65624.929999999993</v>
      </c>
      <c r="AB260" s="83">
        <v>67697</v>
      </c>
      <c r="AC260" s="84">
        <f t="shared" ref="AC260:AC323" si="101">+AB260*H260</f>
        <v>12862.43</v>
      </c>
      <c r="AD260" s="70">
        <f t="shared" si="83"/>
        <v>80559.429999999993</v>
      </c>
      <c r="AE260" s="86">
        <f t="shared" si="84"/>
        <v>7</v>
      </c>
      <c r="AF260" s="85">
        <f t="shared" si="85"/>
        <v>67849</v>
      </c>
      <c r="AG260" s="4">
        <f t="shared" si="86"/>
        <v>6007.745064830895</v>
      </c>
      <c r="AH260" s="5">
        <f t="shared" si="87"/>
        <v>8.8545815926998117E-2</v>
      </c>
      <c r="AI260" s="87" t="str">
        <f t="shared" si="88"/>
        <v>SI</v>
      </c>
      <c r="AK260" s="95"/>
    </row>
    <row r="261" spans="1:37" ht="25.5" x14ac:dyDescent="0.45">
      <c r="A261" s="6">
        <f t="shared" ref="A261:A324" si="102">1+A260</f>
        <v>258</v>
      </c>
      <c r="B261" s="6" t="s">
        <v>402</v>
      </c>
      <c r="C261" s="6" t="s">
        <v>35</v>
      </c>
      <c r="D261" s="6" t="s">
        <v>560</v>
      </c>
      <c r="E261" s="9">
        <v>49221500</v>
      </c>
      <c r="F261" s="13" t="s">
        <v>561</v>
      </c>
      <c r="G261" s="17" t="s">
        <v>38</v>
      </c>
      <c r="H261" s="93">
        <f t="shared" si="89"/>
        <v>0.19</v>
      </c>
      <c r="I261" s="29">
        <f t="shared" ref="I261:I324" si="103">+AF261</f>
        <v>399999</v>
      </c>
      <c r="J261" s="71">
        <v>356817</v>
      </c>
      <c r="K261" s="72">
        <f t="shared" si="90"/>
        <v>67795.23</v>
      </c>
      <c r="L261" s="49">
        <f t="shared" si="91"/>
        <v>424612.23</v>
      </c>
      <c r="M261" s="73">
        <v>352273</v>
      </c>
      <c r="N261" s="74">
        <f t="shared" si="92"/>
        <v>66931.87</v>
      </c>
      <c r="O261" s="53">
        <f t="shared" si="93"/>
        <v>419204.87</v>
      </c>
      <c r="P261" s="75">
        <v>360275</v>
      </c>
      <c r="Q261" s="76">
        <f t="shared" si="94"/>
        <v>68452.25</v>
      </c>
      <c r="R261" s="57">
        <f t="shared" si="95"/>
        <v>428727.25</v>
      </c>
      <c r="S261" s="77">
        <v>311270</v>
      </c>
      <c r="T261" s="78">
        <f t="shared" si="96"/>
        <v>59141.3</v>
      </c>
      <c r="U261" s="67">
        <f t="shared" si="97"/>
        <v>370411.3</v>
      </c>
      <c r="V261" s="79">
        <v>363131</v>
      </c>
      <c r="W261" s="80">
        <f t="shared" si="98"/>
        <v>68994.89</v>
      </c>
      <c r="X261" s="68">
        <f t="shared" si="99"/>
        <v>432125.89</v>
      </c>
      <c r="Y261" s="81">
        <v>309137</v>
      </c>
      <c r="Z261" s="82">
        <f t="shared" si="100"/>
        <v>58736.03</v>
      </c>
      <c r="AA261" s="69">
        <f t="shared" ref="AA261:AA324" si="104">+Z261+Y261</f>
        <v>367873.03</v>
      </c>
      <c r="AB261" s="83">
        <v>300035</v>
      </c>
      <c r="AC261" s="84">
        <f t="shared" si="101"/>
        <v>57006.65</v>
      </c>
      <c r="AD261" s="70">
        <f t="shared" ref="AD261:AD324" si="105">+AC261+AB261</f>
        <v>357041.65</v>
      </c>
      <c r="AE261" s="86">
        <f t="shared" ref="AE261:AE324" si="106">COUNT(L261,O261,R261,U261,X261,AA261,AD261)</f>
        <v>7</v>
      </c>
      <c r="AF261" s="85">
        <f t="shared" ref="AF261:AF324" si="107">ROUND(AVERAGE(L261,O261,R261,U261,X261,AA261,AD261),0)</f>
        <v>399999</v>
      </c>
      <c r="AG261" s="4">
        <f t="shared" ref="AG261:AG324" si="108">_xlfn.STDEV.P(L261,O261,R261,U261,X261,AA261,AD261)</f>
        <v>30670.995605193508</v>
      </c>
      <c r="AH261" s="5">
        <f t="shared" ref="AH261:AH324" si="109">AG261/AF261</f>
        <v>7.6677680707185544E-2</v>
      </c>
      <c r="AI261" s="87" t="str">
        <f t="shared" ref="AI261:AI324" si="110">IF(AE261&lt;2,"NO",IF(AH261&gt;0.35,"NO","SI"))</f>
        <v>SI</v>
      </c>
      <c r="AK261" s="95"/>
    </row>
    <row r="262" spans="1:37" ht="51" x14ac:dyDescent="0.45">
      <c r="A262" s="6">
        <f t="shared" si="102"/>
        <v>259</v>
      </c>
      <c r="B262" s="6" t="s">
        <v>402</v>
      </c>
      <c r="C262" s="6" t="s">
        <v>35</v>
      </c>
      <c r="D262" s="6" t="s">
        <v>562</v>
      </c>
      <c r="E262" s="9">
        <v>49221500</v>
      </c>
      <c r="F262" s="105" t="s">
        <v>563</v>
      </c>
      <c r="G262" s="17" t="s">
        <v>38</v>
      </c>
      <c r="H262" s="93">
        <f t="shared" si="89"/>
        <v>0.19</v>
      </c>
      <c r="I262" s="29">
        <f t="shared" si="103"/>
        <v>44999</v>
      </c>
      <c r="J262" s="71">
        <v>37118</v>
      </c>
      <c r="K262" s="72">
        <f t="shared" si="90"/>
        <v>7052.42</v>
      </c>
      <c r="L262" s="49">
        <f t="shared" si="91"/>
        <v>44170.42</v>
      </c>
      <c r="M262" s="73">
        <v>36979</v>
      </c>
      <c r="N262" s="74">
        <f t="shared" si="92"/>
        <v>7026.01</v>
      </c>
      <c r="O262" s="53">
        <f t="shared" si="93"/>
        <v>44005.01</v>
      </c>
      <c r="P262" s="75">
        <v>34243</v>
      </c>
      <c r="Q262" s="76">
        <f t="shared" si="94"/>
        <v>6506.17</v>
      </c>
      <c r="R262" s="57">
        <f t="shared" si="95"/>
        <v>40749.17</v>
      </c>
      <c r="S262" s="77">
        <v>38380</v>
      </c>
      <c r="T262" s="78">
        <f t="shared" si="96"/>
        <v>7292.2</v>
      </c>
      <c r="U262" s="67">
        <f t="shared" si="97"/>
        <v>45672.2</v>
      </c>
      <c r="V262" s="79">
        <v>41521</v>
      </c>
      <c r="W262" s="80">
        <f t="shared" si="98"/>
        <v>7888.99</v>
      </c>
      <c r="X262" s="68">
        <f t="shared" si="99"/>
        <v>49409.99</v>
      </c>
      <c r="Y262" s="81">
        <v>38734</v>
      </c>
      <c r="Z262" s="82">
        <f t="shared" si="100"/>
        <v>7359.46</v>
      </c>
      <c r="AA262" s="69">
        <f t="shared" si="104"/>
        <v>46093.46</v>
      </c>
      <c r="AB262" s="83">
        <v>37727</v>
      </c>
      <c r="AC262" s="84">
        <f t="shared" si="101"/>
        <v>7168.13</v>
      </c>
      <c r="AD262" s="70">
        <f t="shared" si="105"/>
        <v>44895.13</v>
      </c>
      <c r="AE262" s="86">
        <f t="shared" si="106"/>
        <v>7</v>
      </c>
      <c r="AF262" s="85">
        <f t="shared" si="107"/>
        <v>44999</v>
      </c>
      <c r="AG262" s="4">
        <f t="shared" si="108"/>
        <v>2415.8487962618847</v>
      </c>
      <c r="AH262" s="5">
        <f t="shared" si="109"/>
        <v>5.3686721844082859E-2</v>
      </c>
      <c r="AI262" s="87" t="str">
        <f t="shared" si="110"/>
        <v>SI</v>
      </c>
      <c r="AK262" s="95"/>
    </row>
    <row r="263" spans="1:37" ht="38.25" x14ac:dyDescent="0.45">
      <c r="A263" s="6">
        <f t="shared" si="102"/>
        <v>260</v>
      </c>
      <c r="B263" s="6" t="s">
        <v>402</v>
      </c>
      <c r="C263" s="6" t="s">
        <v>35</v>
      </c>
      <c r="D263" s="6" t="s">
        <v>564</v>
      </c>
      <c r="E263" s="9">
        <v>49221500</v>
      </c>
      <c r="F263" s="13" t="s">
        <v>565</v>
      </c>
      <c r="G263" s="17" t="s">
        <v>38</v>
      </c>
      <c r="H263" s="93">
        <f t="shared" si="89"/>
        <v>0.19</v>
      </c>
      <c r="I263" s="29">
        <f t="shared" si="103"/>
        <v>175000</v>
      </c>
      <c r="J263" s="71">
        <v>136589</v>
      </c>
      <c r="K263" s="72">
        <f t="shared" si="90"/>
        <v>25951.91</v>
      </c>
      <c r="L263" s="49">
        <f t="shared" si="91"/>
        <v>162540.91</v>
      </c>
      <c r="M263" s="73">
        <v>146788</v>
      </c>
      <c r="N263" s="74">
        <f t="shared" si="92"/>
        <v>27889.72</v>
      </c>
      <c r="O263" s="53">
        <f t="shared" si="93"/>
        <v>174677.72</v>
      </c>
      <c r="P263" s="75">
        <v>148535</v>
      </c>
      <c r="Q263" s="76">
        <f t="shared" si="94"/>
        <v>28221.65</v>
      </c>
      <c r="R263" s="57">
        <f t="shared" si="95"/>
        <v>176756.65</v>
      </c>
      <c r="S263" s="77">
        <v>143331</v>
      </c>
      <c r="T263" s="78">
        <f t="shared" si="96"/>
        <v>27232.89</v>
      </c>
      <c r="U263" s="67">
        <f t="shared" si="97"/>
        <v>170563.89</v>
      </c>
      <c r="V263" s="79">
        <v>154905</v>
      </c>
      <c r="W263" s="80">
        <f t="shared" si="98"/>
        <v>29431.95</v>
      </c>
      <c r="X263" s="68">
        <f t="shared" si="99"/>
        <v>184336.95</v>
      </c>
      <c r="Y263" s="81">
        <v>153183</v>
      </c>
      <c r="Z263" s="82">
        <f t="shared" si="100"/>
        <v>29104.77</v>
      </c>
      <c r="AA263" s="69">
        <f t="shared" si="104"/>
        <v>182287.77</v>
      </c>
      <c r="AB263" s="83">
        <v>146078</v>
      </c>
      <c r="AC263" s="84">
        <f t="shared" si="101"/>
        <v>27754.82</v>
      </c>
      <c r="AD263" s="70">
        <f t="shared" si="105"/>
        <v>173832.82</v>
      </c>
      <c r="AE263" s="86">
        <f t="shared" si="106"/>
        <v>7</v>
      </c>
      <c r="AF263" s="85">
        <f t="shared" si="107"/>
        <v>175000</v>
      </c>
      <c r="AG263" s="4">
        <f t="shared" si="108"/>
        <v>6758.5946728443469</v>
      </c>
      <c r="AH263" s="5">
        <f t="shared" si="109"/>
        <v>3.862054098768198E-2</v>
      </c>
      <c r="AI263" s="87" t="str">
        <f t="shared" si="110"/>
        <v>SI</v>
      </c>
      <c r="AK263" s="95"/>
    </row>
    <row r="264" spans="1:37" ht="89.25" x14ac:dyDescent="0.45">
      <c r="A264" s="6">
        <f t="shared" si="102"/>
        <v>261</v>
      </c>
      <c r="B264" s="6" t="s">
        <v>402</v>
      </c>
      <c r="C264" s="6" t="s">
        <v>35</v>
      </c>
      <c r="D264" s="6" t="s">
        <v>566</v>
      </c>
      <c r="E264" s="9">
        <v>49221500</v>
      </c>
      <c r="F264" s="105" t="s">
        <v>567</v>
      </c>
      <c r="G264" s="17" t="s">
        <v>38</v>
      </c>
      <c r="H264" s="93">
        <f t="shared" si="89"/>
        <v>0.19</v>
      </c>
      <c r="I264" s="29">
        <f t="shared" si="103"/>
        <v>19989</v>
      </c>
      <c r="J264" s="71">
        <v>18316</v>
      </c>
      <c r="K264" s="72">
        <f t="shared" si="90"/>
        <v>3480.04</v>
      </c>
      <c r="L264" s="49">
        <f t="shared" si="91"/>
        <v>21796.04</v>
      </c>
      <c r="M264" s="73">
        <v>17846</v>
      </c>
      <c r="N264" s="74">
        <f t="shared" si="92"/>
        <v>3390.7400000000002</v>
      </c>
      <c r="O264" s="53">
        <f t="shared" si="93"/>
        <v>21236.74</v>
      </c>
      <c r="P264" s="75">
        <v>15412</v>
      </c>
      <c r="Q264" s="76">
        <f t="shared" si="94"/>
        <v>2928.28</v>
      </c>
      <c r="R264" s="57">
        <f t="shared" si="95"/>
        <v>18340.28</v>
      </c>
      <c r="S264" s="77">
        <v>16187</v>
      </c>
      <c r="T264" s="78">
        <f t="shared" si="96"/>
        <v>3075.53</v>
      </c>
      <c r="U264" s="67">
        <f t="shared" si="97"/>
        <v>19262.53</v>
      </c>
      <c r="V264" s="79">
        <v>16912</v>
      </c>
      <c r="W264" s="80">
        <f t="shared" si="98"/>
        <v>3213.28</v>
      </c>
      <c r="X264" s="68">
        <f t="shared" si="99"/>
        <v>20125.28</v>
      </c>
      <c r="Y264" s="81">
        <v>15200</v>
      </c>
      <c r="Z264" s="82">
        <f t="shared" si="100"/>
        <v>2888</v>
      </c>
      <c r="AA264" s="69">
        <f t="shared" si="104"/>
        <v>18088</v>
      </c>
      <c r="AB264" s="83">
        <v>17712</v>
      </c>
      <c r="AC264" s="84">
        <f t="shared" si="101"/>
        <v>3365.28</v>
      </c>
      <c r="AD264" s="70">
        <f t="shared" si="105"/>
        <v>21077.279999999999</v>
      </c>
      <c r="AE264" s="86">
        <f t="shared" si="106"/>
        <v>7</v>
      </c>
      <c r="AF264" s="85">
        <f t="shared" si="107"/>
        <v>19989</v>
      </c>
      <c r="AG264" s="4">
        <f t="shared" si="108"/>
        <v>1356.7297945427458</v>
      </c>
      <c r="AH264" s="5">
        <f t="shared" si="109"/>
        <v>6.787382032831786E-2</v>
      </c>
      <c r="AI264" s="87" t="str">
        <f t="shared" si="110"/>
        <v>SI</v>
      </c>
      <c r="AK264" s="95"/>
    </row>
    <row r="265" spans="1:37" ht="102" x14ac:dyDescent="0.45">
      <c r="A265" s="6">
        <f t="shared" si="102"/>
        <v>262</v>
      </c>
      <c r="B265" s="6" t="s">
        <v>402</v>
      </c>
      <c r="C265" s="6" t="s">
        <v>35</v>
      </c>
      <c r="D265" s="6" t="s">
        <v>568</v>
      </c>
      <c r="E265" s="9">
        <v>49221500</v>
      </c>
      <c r="F265" s="13" t="s">
        <v>569</v>
      </c>
      <c r="G265" s="17" t="s">
        <v>38</v>
      </c>
      <c r="H265" s="93">
        <f t="shared" si="89"/>
        <v>0.19</v>
      </c>
      <c r="I265" s="29">
        <f t="shared" si="103"/>
        <v>167000</v>
      </c>
      <c r="J265" s="71">
        <v>137492</v>
      </c>
      <c r="K265" s="72">
        <f t="shared" si="90"/>
        <v>26123.48</v>
      </c>
      <c r="L265" s="49">
        <f t="shared" si="91"/>
        <v>163615.48000000001</v>
      </c>
      <c r="M265" s="73">
        <v>147464</v>
      </c>
      <c r="N265" s="74">
        <f t="shared" si="92"/>
        <v>28018.16</v>
      </c>
      <c r="O265" s="53">
        <f t="shared" si="93"/>
        <v>175482.16</v>
      </c>
      <c r="P265" s="75">
        <v>146050</v>
      </c>
      <c r="Q265" s="76">
        <f t="shared" si="94"/>
        <v>27749.5</v>
      </c>
      <c r="R265" s="57">
        <f t="shared" si="95"/>
        <v>173799.5</v>
      </c>
      <c r="S265" s="77">
        <v>154184</v>
      </c>
      <c r="T265" s="78">
        <f t="shared" si="96"/>
        <v>29294.959999999999</v>
      </c>
      <c r="U265" s="67">
        <f t="shared" si="97"/>
        <v>183478.96</v>
      </c>
      <c r="V265" s="79">
        <v>127110</v>
      </c>
      <c r="W265" s="80">
        <f t="shared" si="98"/>
        <v>24150.9</v>
      </c>
      <c r="X265" s="68">
        <f t="shared" si="99"/>
        <v>151260.9</v>
      </c>
      <c r="Y265" s="81">
        <v>151725</v>
      </c>
      <c r="Z265" s="82">
        <f t="shared" si="100"/>
        <v>28827.75</v>
      </c>
      <c r="AA265" s="69">
        <f t="shared" si="104"/>
        <v>180552.75</v>
      </c>
      <c r="AB265" s="83">
        <v>118325</v>
      </c>
      <c r="AC265" s="84">
        <f t="shared" si="101"/>
        <v>22481.75</v>
      </c>
      <c r="AD265" s="70">
        <f t="shared" si="105"/>
        <v>140806.75</v>
      </c>
      <c r="AE265" s="86">
        <f t="shared" si="106"/>
        <v>7</v>
      </c>
      <c r="AF265" s="85">
        <f t="shared" si="107"/>
        <v>167000</v>
      </c>
      <c r="AG265" s="4">
        <f t="shared" si="108"/>
        <v>14729.338953320343</v>
      </c>
      <c r="AH265" s="5">
        <f t="shared" si="109"/>
        <v>8.8199634451020012E-2</v>
      </c>
      <c r="AI265" s="87" t="str">
        <f t="shared" si="110"/>
        <v>SI</v>
      </c>
      <c r="AK265" s="95"/>
    </row>
    <row r="266" spans="1:37" ht="38.25" x14ac:dyDescent="0.45">
      <c r="A266" s="6">
        <f t="shared" si="102"/>
        <v>263</v>
      </c>
      <c r="B266" s="6" t="s">
        <v>402</v>
      </c>
      <c r="C266" s="6" t="s">
        <v>35</v>
      </c>
      <c r="D266" s="6" t="s">
        <v>570</v>
      </c>
      <c r="E266" s="9">
        <v>49221500</v>
      </c>
      <c r="F266" s="105" t="s">
        <v>571</v>
      </c>
      <c r="G266" s="17" t="s">
        <v>38</v>
      </c>
      <c r="H266" s="93">
        <f t="shared" si="89"/>
        <v>0.19</v>
      </c>
      <c r="I266" s="29">
        <f t="shared" si="103"/>
        <v>69999</v>
      </c>
      <c r="J266" s="71">
        <v>59149</v>
      </c>
      <c r="K266" s="72">
        <f t="shared" si="90"/>
        <v>11238.31</v>
      </c>
      <c r="L266" s="49">
        <f t="shared" si="91"/>
        <v>70387.31</v>
      </c>
      <c r="M266" s="73">
        <v>61427</v>
      </c>
      <c r="N266" s="74">
        <f t="shared" si="92"/>
        <v>11671.130000000001</v>
      </c>
      <c r="O266" s="53">
        <f t="shared" si="93"/>
        <v>73098.13</v>
      </c>
      <c r="P266" s="75">
        <v>59401</v>
      </c>
      <c r="Q266" s="76">
        <f t="shared" si="94"/>
        <v>11286.19</v>
      </c>
      <c r="R266" s="57">
        <f t="shared" si="95"/>
        <v>70687.19</v>
      </c>
      <c r="S266" s="77">
        <v>64137</v>
      </c>
      <c r="T266" s="78">
        <f t="shared" si="96"/>
        <v>12186.03</v>
      </c>
      <c r="U266" s="67">
        <f t="shared" si="97"/>
        <v>76323.03</v>
      </c>
      <c r="V266" s="79">
        <v>59904</v>
      </c>
      <c r="W266" s="80">
        <f t="shared" si="98"/>
        <v>11381.76</v>
      </c>
      <c r="X266" s="68">
        <f t="shared" si="99"/>
        <v>71285.759999999995</v>
      </c>
      <c r="Y266" s="81">
        <v>62725</v>
      </c>
      <c r="Z266" s="82">
        <f t="shared" si="100"/>
        <v>11917.75</v>
      </c>
      <c r="AA266" s="69">
        <f t="shared" si="104"/>
        <v>74642.75</v>
      </c>
      <c r="AB266" s="83">
        <v>45018</v>
      </c>
      <c r="AC266" s="84">
        <f t="shared" si="101"/>
        <v>8553.42</v>
      </c>
      <c r="AD266" s="70">
        <f t="shared" si="105"/>
        <v>53571.42</v>
      </c>
      <c r="AE266" s="86">
        <f t="shared" si="106"/>
        <v>7</v>
      </c>
      <c r="AF266" s="85">
        <f t="shared" si="107"/>
        <v>69999</v>
      </c>
      <c r="AG266" s="4">
        <f t="shared" si="108"/>
        <v>7003.1411461286434</v>
      </c>
      <c r="AH266" s="5">
        <f t="shared" si="109"/>
        <v>0.10004630274901989</v>
      </c>
      <c r="AI266" s="87" t="str">
        <f t="shared" si="110"/>
        <v>SI</v>
      </c>
      <c r="AK266" s="95"/>
    </row>
    <row r="267" spans="1:37" ht="25.5" x14ac:dyDescent="0.45">
      <c r="A267" s="6">
        <f t="shared" si="102"/>
        <v>264</v>
      </c>
      <c r="B267" s="6" t="s">
        <v>402</v>
      </c>
      <c r="C267" s="6" t="s">
        <v>35</v>
      </c>
      <c r="D267" s="6" t="s">
        <v>572</v>
      </c>
      <c r="E267" s="9">
        <v>49221500</v>
      </c>
      <c r="F267" s="13" t="s">
        <v>573</v>
      </c>
      <c r="G267" s="17" t="s">
        <v>38</v>
      </c>
      <c r="H267" s="93">
        <f t="shared" si="89"/>
        <v>0.19</v>
      </c>
      <c r="I267" s="29">
        <f t="shared" si="103"/>
        <v>9899</v>
      </c>
      <c r="J267" s="71">
        <v>8548</v>
      </c>
      <c r="K267" s="72">
        <f t="shared" si="90"/>
        <v>1624.1200000000001</v>
      </c>
      <c r="L267" s="49">
        <f t="shared" si="91"/>
        <v>10172.120000000001</v>
      </c>
      <c r="M267" s="73">
        <v>7932</v>
      </c>
      <c r="N267" s="74">
        <f t="shared" si="92"/>
        <v>1507.08</v>
      </c>
      <c r="O267" s="53">
        <f t="shared" si="93"/>
        <v>9439.08</v>
      </c>
      <c r="P267" s="75">
        <v>8442</v>
      </c>
      <c r="Q267" s="76">
        <f t="shared" si="94"/>
        <v>1603.98</v>
      </c>
      <c r="R267" s="57">
        <f t="shared" si="95"/>
        <v>10045.98</v>
      </c>
      <c r="S267" s="77">
        <v>7910</v>
      </c>
      <c r="T267" s="78">
        <f t="shared" si="96"/>
        <v>1502.9</v>
      </c>
      <c r="U267" s="67">
        <f t="shared" si="97"/>
        <v>9412.9</v>
      </c>
      <c r="V267" s="79">
        <v>7840</v>
      </c>
      <c r="W267" s="80">
        <f t="shared" si="98"/>
        <v>1489.6</v>
      </c>
      <c r="X267" s="68">
        <f t="shared" si="99"/>
        <v>9329.6</v>
      </c>
      <c r="Y267" s="81">
        <v>8938</v>
      </c>
      <c r="Z267" s="82">
        <f t="shared" si="100"/>
        <v>1698.22</v>
      </c>
      <c r="AA267" s="69">
        <f t="shared" si="104"/>
        <v>10636.22</v>
      </c>
      <c r="AB267" s="83">
        <v>8622</v>
      </c>
      <c r="AC267" s="84">
        <f t="shared" si="101"/>
        <v>1638.18</v>
      </c>
      <c r="AD267" s="70">
        <f t="shared" si="105"/>
        <v>10260.18</v>
      </c>
      <c r="AE267" s="86">
        <f t="shared" si="106"/>
        <v>7</v>
      </c>
      <c r="AF267" s="85">
        <f t="shared" si="107"/>
        <v>9899</v>
      </c>
      <c r="AG267" s="4">
        <f t="shared" si="108"/>
        <v>469.37292465586455</v>
      </c>
      <c r="AH267" s="5">
        <f t="shared" si="109"/>
        <v>4.7416196045647493E-2</v>
      </c>
      <c r="AI267" s="87" t="str">
        <f t="shared" si="110"/>
        <v>SI</v>
      </c>
      <c r="AK267" s="95"/>
    </row>
    <row r="268" spans="1:37" ht="25.5" x14ac:dyDescent="0.45">
      <c r="A268" s="6">
        <f t="shared" si="102"/>
        <v>265</v>
      </c>
      <c r="B268" s="6" t="s">
        <v>402</v>
      </c>
      <c r="C268" s="6" t="s">
        <v>35</v>
      </c>
      <c r="D268" s="6" t="s">
        <v>574</v>
      </c>
      <c r="E268" s="9">
        <v>49221500</v>
      </c>
      <c r="F268" s="105" t="s">
        <v>575</v>
      </c>
      <c r="G268" s="17" t="s">
        <v>38</v>
      </c>
      <c r="H268" s="93">
        <f t="shared" si="89"/>
        <v>0.19</v>
      </c>
      <c r="I268" s="29">
        <f t="shared" si="103"/>
        <v>140000</v>
      </c>
      <c r="J268" s="71">
        <v>128596</v>
      </c>
      <c r="K268" s="72">
        <f t="shared" si="90"/>
        <v>24433.24</v>
      </c>
      <c r="L268" s="49">
        <f t="shared" si="91"/>
        <v>153029.24</v>
      </c>
      <c r="M268" s="73">
        <v>126363</v>
      </c>
      <c r="N268" s="74">
        <f t="shared" si="92"/>
        <v>24008.97</v>
      </c>
      <c r="O268" s="53">
        <f t="shared" si="93"/>
        <v>150371.97</v>
      </c>
      <c r="P268" s="75">
        <v>126752</v>
      </c>
      <c r="Q268" s="76">
        <f t="shared" si="94"/>
        <v>24082.880000000001</v>
      </c>
      <c r="R268" s="57">
        <f t="shared" si="95"/>
        <v>150834.88</v>
      </c>
      <c r="S268" s="77">
        <v>118438</v>
      </c>
      <c r="T268" s="78">
        <f t="shared" si="96"/>
        <v>22503.22</v>
      </c>
      <c r="U268" s="67">
        <f t="shared" si="97"/>
        <v>140941.22</v>
      </c>
      <c r="V268" s="79">
        <v>128599</v>
      </c>
      <c r="W268" s="80">
        <f t="shared" si="98"/>
        <v>24433.81</v>
      </c>
      <c r="X268" s="68">
        <f t="shared" si="99"/>
        <v>153032.81</v>
      </c>
      <c r="Y268" s="81">
        <v>112880</v>
      </c>
      <c r="Z268" s="82">
        <f t="shared" si="100"/>
        <v>21447.200000000001</v>
      </c>
      <c r="AA268" s="69">
        <f t="shared" si="104"/>
        <v>134327.20000000001</v>
      </c>
      <c r="AB268" s="83">
        <v>81899</v>
      </c>
      <c r="AC268" s="84">
        <f t="shared" si="101"/>
        <v>15560.81</v>
      </c>
      <c r="AD268" s="70">
        <f t="shared" si="105"/>
        <v>97459.81</v>
      </c>
      <c r="AE268" s="86">
        <f t="shared" si="106"/>
        <v>7</v>
      </c>
      <c r="AF268" s="85">
        <f t="shared" si="107"/>
        <v>140000</v>
      </c>
      <c r="AG268" s="4">
        <f t="shared" si="108"/>
        <v>18544.625469995346</v>
      </c>
      <c r="AH268" s="5">
        <f t="shared" si="109"/>
        <v>0.13246161049996677</v>
      </c>
      <c r="AI268" s="87" t="str">
        <f t="shared" si="110"/>
        <v>SI</v>
      </c>
      <c r="AK268" s="95"/>
    </row>
    <row r="269" spans="1:37" ht="140.25" x14ac:dyDescent="0.45">
      <c r="A269" s="6">
        <f t="shared" si="102"/>
        <v>266</v>
      </c>
      <c r="B269" s="6" t="s">
        <v>402</v>
      </c>
      <c r="C269" s="6" t="s">
        <v>35</v>
      </c>
      <c r="D269" s="6" t="s">
        <v>576</v>
      </c>
      <c r="E269" s="9">
        <v>49221500</v>
      </c>
      <c r="F269" s="13" t="s">
        <v>577</v>
      </c>
      <c r="G269" s="17" t="s">
        <v>38</v>
      </c>
      <c r="H269" s="93">
        <f t="shared" si="89"/>
        <v>0.19</v>
      </c>
      <c r="I269" s="29">
        <f t="shared" si="103"/>
        <v>124999</v>
      </c>
      <c r="J269" s="71">
        <v>111539</v>
      </c>
      <c r="K269" s="72">
        <f t="shared" si="90"/>
        <v>21192.41</v>
      </c>
      <c r="L269" s="49">
        <f t="shared" si="91"/>
        <v>132731.41</v>
      </c>
      <c r="M269" s="73">
        <v>103709</v>
      </c>
      <c r="N269" s="74">
        <f t="shared" si="92"/>
        <v>19704.71</v>
      </c>
      <c r="O269" s="53">
        <f t="shared" si="93"/>
        <v>123413.70999999999</v>
      </c>
      <c r="P269" s="75">
        <v>106336</v>
      </c>
      <c r="Q269" s="76">
        <f t="shared" si="94"/>
        <v>20203.84</v>
      </c>
      <c r="R269" s="57">
        <f t="shared" si="95"/>
        <v>126539.84</v>
      </c>
      <c r="S269" s="77">
        <v>112152</v>
      </c>
      <c r="T269" s="78">
        <f t="shared" si="96"/>
        <v>21308.880000000001</v>
      </c>
      <c r="U269" s="67">
        <f t="shared" si="97"/>
        <v>133460.88</v>
      </c>
      <c r="V269" s="79">
        <v>115073</v>
      </c>
      <c r="W269" s="80">
        <f t="shared" si="98"/>
        <v>21863.87</v>
      </c>
      <c r="X269" s="68">
        <f t="shared" si="99"/>
        <v>136936.87</v>
      </c>
      <c r="Y269" s="81">
        <v>98721</v>
      </c>
      <c r="Z269" s="82">
        <f t="shared" si="100"/>
        <v>18756.990000000002</v>
      </c>
      <c r="AA269" s="69">
        <f t="shared" si="104"/>
        <v>117477.99</v>
      </c>
      <c r="AB269" s="83">
        <v>87761</v>
      </c>
      <c r="AC269" s="84">
        <f t="shared" si="101"/>
        <v>16674.59</v>
      </c>
      <c r="AD269" s="70">
        <f t="shared" si="105"/>
        <v>104435.59</v>
      </c>
      <c r="AE269" s="86">
        <f t="shared" si="106"/>
        <v>7</v>
      </c>
      <c r="AF269" s="85">
        <f t="shared" si="107"/>
        <v>124999</v>
      </c>
      <c r="AG269" s="4">
        <f t="shared" si="108"/>
        <v>10407.504645831295</v>
      </c>
      <c r="AH269" s="5">
        <f t="shared" si="109"/>
        <v>8.3260703252276386E-2</v>
      </c>
      <c r="AI269" s="87" t="str">
        <f t="shared" si="110"/>
        <v>SI</v>
      </c>
      <c r="AK269" s="95"/>
    </row>
    <row r="270" spans="1:37" ht="38.25" x14ac:dyDescent="0.45">
      <c r="A270" s="6">
        <f t="shared" si="102"/>
        <v>267</v>
      </c>
      <c r="B270" s="6" t="s">
        <v>402</v>
      </c>
      <c r="C270" s="6" t="s">
        <v>35</v>
      </c>
      <c r="D270" s="6" t="s">
        <v>578</v>
      </c>
      <c r="E270" s="9">
        <v>49221500</v>
      </c>
      <c r="F270" s="105" t="s">
        <v>579</v>
      </c>
      <c r="G270" s="17" t="s">
        <v>38</v>
      </c>
      <c r="H270" s="93">
        <f t="shared" si="89"/>
        <v>0.19</v>
      </c>
      <c r="I270" s="29">
        <f t="shared" si="103"/>
        <v>80000</v>
      </c>
      <c r="J270" s="71">
        <v>68468</v>
      </c>
      <c r="K270" s="72">
        <f t="shared" si="90"/>
        <v>13008.92</v>
      </c>
      <c r="L270" s="49">
        <f t="shared" si="91"/>
        <v>81476.92</v>
      </c>
      <c r="M270" s="73">
        <v>64478</v>
      </c>
      <c r="N270" s="74">
        <f t="shared" si="92"/>
        <v>12250.82</v>
      </c>
      <c r="O270" s="53">
        <f t="shared" si="93"/>
        <v>76728.820000000007</v>
      </c>
      <c r="P270" s="75">
        <v>64152</v>
      </c>
      <c r="Q270" s="76">
        <f t="shared" si="94"/>
        <v>12188.880000000001</v>
      </c>
      <c r="R270" s="57">
        <f t="shared" si="95"/>
        <v>76340.88</v>
      </c>
      <c r="S270" s="77">
        <v>64245</v>
      </c>
      <c r="T270" s="78">
        <f t="shared" si="96"/>
        <v>12206.55</v>
      </c>
      <c r="U270" s="67">
        <f t="shared" si="97"/>
        <v>76451.55</v>
      </c>
      <c r="V270" s="79">
        <v>73100</v>
      </c>
      <c r="W270" s="80">
        <f t="shared" si="98"/>
        <v>13889</v>
      </c>
      <c r="X270" s="68">
        <f t="shared" si="99"/>
        <v>86989</v>
      </c>
      <c r="Y270" s="81">
        <v>65926</v>
      </c>
      <c r="Z270" s="82">
        <f t="shared" si="100"/>
        <v>12525.94</v>
      </c>
      <c r="AA270" s="69">
        <f t="shared" si="104"/>
        <v>78451.94</v>
      </c>
      <c r="AB270" s="83">
        <v>70217</v>
      </c>
      <c r="AC270" s="84">
        <f t="shared" si="101"/>
        <v>13341.23</v>
      </c>
      <c r="AD270" s="70">
        <f t="shared" si="105"/>
        <v>83558.23</v>
      </c>
      <c r="AE270" s="86">
        <f t="shared" si="106"/>
        <v>7</v>
      </c>
      <c r="AF270" s="85">
        <f t="shared" si="107"/>
        <v>80000</v>
      </c>
      <c r="AG270" s="4">
        <f t="shared" si="108"/>
        <v>3831.563991400898</v>
      </c>
      <c r="AH270" s="5">
        <f t="shared" si="109"/>
        <v>4.7894549892511226E-2</v>
      </c>
      <c r="AI270" s="87" t="str">
        <f t="shared" si="110"/>
        <v>SI</v>
      </c>
      <c r="AK270" s="95"/>
    </row>
    <row r="271" spans="1:37" ht="25.5" x14ac:dyDescent="0.45">
      <c r="A271" s="6">
        <f t="shared" si="102"/>
        <v>268</v>
      </c>
      <c r="B271" s="6" t="s">
        <v>402</v>
      </c>
      <c r="C271" s="6" t="s">
        <v>35</v>
      </c>
      <c r="D271" s="6" t="s">
        <v>580</v>
      </c>
      <c r="E271" s="9">
        <v>49221500</v>
      </c>
      <c r="F271" s="13" t="s">
        <v>581</v>
      </c>
      <c r="G271" s="17" t="s">
        <v>38</v>
      </c>
      <c r="H271" s="93">
        <f t="shared" si="89"/>
        <v>0.19</v>
      </c>
      <c r="I271" s="29">
        <f t="shared" si="103"/>
        <v>18900</v>
      </c>
      <c r="J271" s="71">
        <v>16695</v>
      </c>
      <c r="K271" s="72">
        <f t="shared" si="90"/>
        <v>3172.05</v>
      </c>
      <c r="L271" s="49">
        <f t="shared" si="91"/>
        <v>19867.05</v>
      </c>
      <c r="M271" s="73">
        <v>14701</v>
      </c>
      <c r="N271" s="74">
        <f t="shared" si="92"/>
        <v>2793.19</v>
      </c>
      <c r="O271" s="53">
        <f t="shared" si="93"/>
        <v>17494.189999999999</v>
      </c>
      <c r="P271" s="75">
        <v>17073</v>
      </c>
      <c r="Q271" s="76">
        <f t="shared" si="94"/>
        <v>3243.87</v>
      </c>
      <c r="R271" s="57">
        <f t="shared" si="95"/>
        <v>20316.87</v>
      </c>
      <c r="S271" s="77">
        <v>17356</v>
      </c>
      <c r="T271" s="78">
        <f t="shared" si="96"/>
        <v>3297.64</v>
      </c>
      <c r="U271" s="67">
        <f t="shared" si="97"/>
        <v>20653.64</v>
      </c>
      <c r="V271" s="79">
        <v>16394</v>
      </c>
      <c r="W271" s="80">
        <f t="shared" si="98"/>
        <v>3114.86</v>
      </c>
      <c r="X271" s="68">
        <f t="shared" si="99"/>
        <v>19508.86</v>
      </c>
      <c r="Y271" s="81">
        <v>16984</v>
      </c>
      <c r="Z271" s="82">
        <f t="shared" si="100"/>
        <v>3226.96</v>
      </c>
      <c r="AA271" s="69">
        <f t="shared" si="104"/>
        <v>20210.96</v>
      </c>
      <c r="AB271" s="83">
        <v>11971</v>
      </c>
      <c r="AC271" s="84">
        <f t="shared" si="101"/>
        <v>2274.4900000000002</v>
      </c>
      <c r="AD271" s="70">
        <f t="shared" si="105"/>
        <v>14245.49</v>
      </c>
      <c r="AE271" s="86">
        <f t="shared" si="106"/>
        <v>7</v>
      </c>
      <c r="AF271" s="85">
        <f t="shared" si="107"/>
        <v>18900</v>
      </c>
      <c r="AG271" s="4">
        <f t="shared" si="108"/>
        <v>2129.6562442798086</v>
      </c>
      <c r="AH271" s="5">
        <f t="shared" si="109"/>
        <v>0.11268022456506924</v>
      </c>
      <c r="AI271" s="87" t="str">
        <f t="shared" si="110"/>
        <v>SI</v>
      </c>
      <c r="AK271" s="95"/>
    </row>
    <row r="272" spans="1:37" ht="89.25" x14ac:dyDescent="0.45">
      <c r="A272" s="6">
        <f t="shared" si="102"/>
        <v>269</v>
      </c>
      <c r="B272" s="6" t="s">
        <v>402</v>
      </c>
      <c r="C272" s="6" t="s">
        <v>35</v>
      </c>
      <c r="D272" s="6" t="s">
        <v>582</v>
      </c>
      <c r="E272" s="9">
        <v>49221500</v>
      </c>
      <c r="F272" s="105" t="s">
        <v>583</v>
      </c>
      <c r="G272" s="17" t="s">
        <v>38</v>
      </c>
      <c r="H272" s="93">
        <f t="shared" si="89"/>
        <v>0.19</v>
      </c>
      <c r="I272" s="29">
        <f t="shared" si="103"/>
        <v>45899</v>
      </c>
      <c r="J272" s="71">
        <v>38872</v>
      </c>
      <c r="K272" s="72">
        <f t="shared" si="90"/>
        <v>7385.68</v>
      </c>
      <c r="L272" s="49">
        <f t="shared" si="91"/>
        <v>46257.68</v>
      </c>
      <c r="M272" s="73">
        <v>41471</v>
      </c>
      <c r="N272" s="74">
        <f t="shared" si="92"/>
        <v>7879.49</v>
      </c>
      <c r="O272" s="53">
        <f t="shared" si="93"/>
        <v>49350.49</v>
      </c>
      <c r="P272" s="75">
        <v>39071</v>
      </c>
      <c r="Q272" s="76">
        <f t="shared" si="94"/>
        <v>7423.49</v>
      </c>
      <c r="R272" s="57">
        <f t="shared" si="95"/>
        <v>46494.49</v>
      </c>
      <c r="S272" s="77">
        <v>40056</v>
      </c>
      <c r="T272" s="78">
        <f t="shared" si="96"/>
        <v>7610.64</v>
      </c>
      <c r="U272" s="67">
        <f t="shared" si="97"/>
        <v>47666.64</v>
      </c>
      <c r="V272" s="79">
        <v>36973</v>
      </c>
      <c r="W272" s="80">
        <f t="shared" si="98"/>
        <v>7024.87</v>
      </c>
      <c r="X272" s="68">
        <f t="shared" si="99"/>
        <v>43997.87</v>
      </c>
      <c r="Y272" s="81">
        <v>35341</v>
      </c>
      <c r="Z272" s="82">
        <f t="shared" si="100"/>
        <v>6714.79</v>
      </c>
      <c r="AA272" s="69">
        <f t="shared" si="104"/>
        <v>42055.79</v>
      </c>
      <c r="AB272" s="83">
        <v>38213</v>
      </c>
      <c r="AC272" s="84">
        <f t="shared" si="101"/>
        <v>7260.47</v>
      </c>
      <c r="AD272" s="70">
        <f t="shared" si="105"/>
        <v>45473.47</v>
      </c>
      <c r="AE272" s="86">
        <f t="shared" si="106"/>
        <v>7</v>
      </c>
      <c r="AF272" s="85">
        <f t="shared" si="107"/>
        <v>45899</v>
      </c>
      <c r="AG272" s="4">
        <f t="shared" si="108"/>
        <v>2206.6855091290181</v>
      </c>
      <c r="AH272" s="5">
        <f t="shared" si="109"/>
        <v>4.8076984446916451E-2</v>
      </c>
      <c r="AI272" s="87" t="str">
        <f t="shared" si="110"/>
        <v>SI</v>
      </c>
      <c r="AK272" s="95"/>
    </row>
    <row r="273" spans="1:37" ht="140.25" x14ac:dyDescent="0.45">
      <c r="A273" s="6">
        <f t="shared" si="102"/>
        <v>270</v>
      </c>
      <c r="B273" s="6" t="s">
        <v>402</v>
      </c>
      <c r="C273" s="6" t="s">
        <v>35</v>
      </c>
      <c r="D273" s="6" t="s">
        <v>584</v>
      </c>
      <c r="E273" s="9">
        <v>49221500</v>
      </c>
      <c r="F273" s="13" t="s">
        <v>585</v>
      </c>
      <c r="G273" s="17" t="s">
        <v>38</v>
      </c>
      <c r="H273" s="93">
        <f t="shared" si="89"/>
        <v>0.19</v>
      </c>
      <c r="I273" s="29">
        <f t="shared" si="103"/>
        <v>79999</v>
      </c>
      <c r="J273" s="71">
        <v>63156</v>
      </c>
      <c r="K273" s="72">
        <f t="shared" si="90"/>
        <v>11999.64</v>
      </c>
      <c r="L273" s="49">
        <f t="shared" si="91"/>
        <v>75155.64</v>
      </c>
      <c r="M273" s="73">
        <v>68973</v>
      </c>
      <c r="N273" s="74">
        <f t="shared" si="92"/>
        <v>13104.87</v>
      </c>
      <c r="O273" s="53">
        <f t="shared" si="93"/>
        <v>82077.87</v>
      </c>
      <c r="P273" s="75">
        <v>64809</v>
      </c>
      <c r="Q273" s="76">
        <f t="shared" si="94"/>
        <v>12313.710000000001</v>
      </c>
      <c r="R273" s="57">
        <f t="shared" si="95"/>
        <v>77122.710000000006</v>
      </c>
      <c r="S273" s="77">
        <v>69005</v>
      </c>
      <c r="T273" s="78">
        <f t="shared" si="96"/>
        <v>13110.95</v>
      </c>
      <c r="U273" s="67">
        <f t="shared" si="97"/>
        <v>82115.95</v>
      </c>
      <c r="V273" s="79">
        <v>71669</v>
      </c>
      <c r="W273" s="80">
        <f t="shared" si="98"/>
        <v>13617.11</v>
      </c>
      <c r="X273" s="68">
        <f t="shared" si="99"/>
        <v>85286.11</v>
      </c>
      <c r="Y273" s="81">
        <v>62605</v>
      </c>
      <c r="Z273" s="82">
        <f t="shared" si="100"/>
        <v>11894.95</v>
      </c>
      <c r="AA273" s="69">
        <f t="shared" si="104"/>
        <v>74499.95</v>
      </c>
      <c r="AB273" s="83">
        <v>70368</v>
      </c>
      <c r="AC273" s="84">
        <f t="shared" si="101"/>
        <v>13369.92</v>
      </c>
      <c r="AD273" s="70">
        <f t="shared" si="105"/>
        <v>83737.919999999998</v>
      </c>
      <c r="AE273" s="86">
        <f t="shared" si="106"/>
        <v>7</v>
      </c>
      <c r="AF273" s="85">
        <f t="shared" si="107"/>
        <v>79999</v>
      </c>
      <c r="AG273" s="4">
        <f t="shared" si="108"/>
        <v>4012.6044701415558</v>
      </c>
      <c r="AH273" s="5">
        <f t="shared" si="109"/>
        <v>5.0158182854055121E-2</v>
      </c>
      <c r="AI273" s="87" t="str">
        <f t="shared" si="110"/>
        <v>SI</v>
      </c>
      <c r="AK273" s="95"/>
    </row>
    <row r="274" spans="1:37" ht="51" x14ac:dyDescent="0.45">
      <c r="A274" s="6">
        <f t="shared" si="102"/>
        <v>271</v>
      </c>
      <c r="B274" s="6" t="s">
        <v>402</v>
      </c>
      <c r="C274" s="6" t="s">
        <v>35</v>
      </c>
      <c r="D274" s="6" t="s">
        <v>586</v>
      </c>
      <c r="E274" s="9">
        <v>49221500</v>
      </c>
      <c r="F274" s="105" t="s">
        <v>587</v>
      </c>
      <c r="G274" s="17" t="s">
        <v>38</v>
      </c>
      <c r="H274" s="93">
        <f t="shared" si="89"/>
        <v>0.19</v>
      </c>
      <c r="I274" s="29">
        <f t="shared" si="103"/>
        <v>44999</v>
      </c>
      <c r="J274" s="71">
        <v>40965</v>
      </c>
      <c r="K274" s="72">
        <f t="shared" si="90"/>
        <v>7783.35</v>
      </c>
      <c r="L274" s="49">
        <f t="shared" si="91"/>
        <v>48748.35</v>
      </c>
      <c r="M274" s="73">
        <v>39478</v>
      </c>
      <c r="N274" s="74">
        <f t="shared" si="92"/>
        <v>7500.82</v>
      </c>
      <c r="O274" s="53">
        <f t="shared" si="93"/>
        <v>46978.82</v>
      </c>
      <c r="P274" s="75">
        <v>37169</v>
      </c>
      <c r="Q274" s="76">
        <f t="shared" si="94"/>
        <v>7062.11</v>
      </c>
      <c r="R274" s="57">
        <f t="shared" si="95"/>
        <v>44231.11</v>
      </c>
      <c r="S274" s="77">
        <v>35242</v>
      </c>
      <c r="T274" s="78">
        <f t="shared" si="96"/>
        <v>6695.9800000000005</v>
      </c>
      <c r="U274" s="67">
        <f t="shared" si="97"/>
        <v>41937.980000000003</v>
      </c>
      <c r="V274" s="79">
        <v>38055</v>
      </c>
      <c r="W274" s="80">
        <f t="shared" si="98"/>
        <v>7230.45</v>
      </c>
      <c r="X274" s="68">
        <f t="shared" si="99"/>
        <v>45285.45</v>
      </c>
      <c r="Y274" s="81">
        <v>36375</v>
      </c>
      <c r="Z274" s="82">
        <f t="shared" si="100"/>
        <v>6911.25</v>
      </c>
      <c r="AA274" s="69">
        <f t="shared" si="104"/>
        <v>43286.25</v>
      </c>
      <c r="AB274" s="83">
        <v>37417</v>
      </c>
      <c r="AC274" s="84">
        <f t="shared" si="101"/>
        <v>7109.2300000000005</v>
      </c>
      <c r="AD274" s="70">
        <f t="shared" si="105"/>
        <v>44526.23</v>
      </c>
      <c r="AE274" s="86">
        <f t="shared" si="106"/>
        <v>7</v>
      </c>
      <c r="AF274" s="85">
        <f t="shared" si="107"/>
        <v>44999</v>
      </c>
      <c r="AG274" s="4">
        <f t="shared" si="108"/>
        <v>2110.3787264375073</v>
      </c>
      <c r="AH274" s="5">
        <f t="shared" si="109"/>
        <v>4.6898347217438331E-2</v>
      </c>
      <c r="AI274" s="87" t="str">
        <f t="shared" si="110"/>
        <v>SI</v>
      </c>
      <c r="AK274" s="95"/>
    </row>
    <row r="275" spans="1:37" ht="89.25" x14ac:dyDescent="0.45">
      <c r="A275" s="6">
        <f t="shared" si="102"/>
        <v>272</v>
      </c>
      <c r="B275" s="6" t="s">
        <v>402</v>
      </c>
      <c r="C275" s="6" t="s">
        <v>35</v>
      </c>
      <c r="D275" s="6" t="s">
        <v>588</v>
      </c>
      <c r="E275" s="9">
        <v>49221500</v>
      </c>
      <c r="F275" s="13" t="s">
        <v>589</v>
      </c>
      <c r="G275" s="17" t="s">
        <v>38</v>
      </c>
      <c r="H275" s="93">
        <f t="shared" si="89"/>
        <v>0.19</v>
      </c>
      <c r="I275" s="29">
        <f t="shared" si="103"/>
        <v>42899</v>
      </c>
      <c r="J275" s="71">
        <v>36558</v>
      </c>
      <c r="K275" s="72">
        <f t="shared" si="90"/>
        <v>6946.02</v>
      </c>
      <c r="L275" s="49">
        <f t="shared" si="91"/>
        <v>43504.020000000004</v>
      </c>
      <c r="M275" s="73">
        <v>39385</v>
      </c>
      <c r="N275" s="74">
        <f t="shared" si="92"/>
        <v>7483.15</v>
      </c>
      <c r="O275" s="53">
        <f t="shared" si="93"/>
        <v>46868.15</v>
      </c>
      <c r="P275" s="75">
        <v>37136</v>
      </c>
      <c r="Q275" s="76">
        <f t="shared" si="94"/>
        <v>7055.84</v>
      </c>
      <c r="R275" s="57">
        <f t="shared" si="95"/>
        <v>44191.839999999997</v>
      </c>
      <c r="S275" s="77">
        <v>35934</v>
      </c>
      <c r="T275" s="78">
        <f t="shared" si="96"/>
        <v>6827.46</v>
      </c>
      <c r="U275" s="67">
        <f t="shared" si="97"/>
        <v>42761.46</v>
      </c>
      <c r="V275" s="79">
        <v>35724</v>
      </c>
      <c r="W275" s="80">
        <f t="shared" si="98"/>
        <v>6787.56</v>
      </c>
      <c r="X275" s="68">
        <f t="shared" si="99"/>
        <v>42511.56</v>
      </c>
      <c r="Y275" s="81">
        <v>38239</v>
      </c>
      <c r="Z275" s="82">
        <f t="shared" si="100"/>
        <v>7265.41</v>
      </c>
      <c r="AA275" s="69">
        <f t="shared" si="104"/>
        <v>45504.41</v>
      </c>
      <c r="AB275" s="83">
        <v>29373</v>
      </c>
      <c r="AC275" s="84">
        <f t="shared" si="101"/>
        <v>5580.87</v>
      </c>
      <c r="AD275" s="70">
        <f t="shared" si="105"/>
        <v>34953.870000000003</v>
      </c>
      <c r="AE275" s="86">
        <f t="shared" si="106"/>
        <v>7</v>
      </c>
      <c r="AF275" s="85">
        <f t="shared" si="107"/>
        <v>42899</v>
      </c>
      <c r="AG275" s="4">
        <f t="shared" si="108"/>
        <v>3543.0800647459264</v>
      </c>
      <c r="AH275" s="5">
        <f t="shared" si="109"/>
        <v>8.2591204101399252E-2</v>
      </c>
      <c r="AI275" s="87" t="str">
        <f t="shared" si="110"/>
        <v>SI</v>
      </c>
      <c r="AK275" s="95"/>
    </row>
    <row r="276" spans="1:37" s="40" customFormat="1" ht="114.75" x14ac:dyDescent="0.45">
      <c r="A276" s="6">
        <f t="shared" si="102"/>
        <v>273</v>
      </c>
      <c r="B276" s="6" t="s">
        <v>402</v>
      </c>
      <c r="C276" s="6" t="s">
        <v>35</v>
      </c>
      <c r="D276" s="6" t="s">
        <v>590</v>
      </c>
      <c r="E276" s="9">
        <v>90101603</v>
      </c>
      <c r="F276" s="105" t="s">
        <v>591</v>
      </c>
      <c r="G276" s="17" t="s">
        <v>38</v>
      </c>
      <c r="H276" s="93">
        <f t="shared" si="89"/>
        <v>0.19</v>
      </c>
      <c r="I276" s="29">
        <f t="shared" si="103"/>
        <v>86998</v>
      </c>
      <c r="J276" s="71">
        <v>73914</v>
      </c>
      <c r="K276" s="72">
        <f t="shared" si="90"/>
        <v>14043.66</v>
      </c>
      <c r="L276" s="49">
        <f t="shared" si="91"/>
        <v>87957.66</v>
      </c>
      <c r="M276" s="73">
        <v>75942</v>
      </c>
      <c r="N276" s="74">
        <f t="shared" si="92"/>
        <v>14428.98</v>
      </c>
      <c r="O276" s="53">
        <f t="shared" si="93"/>
        <v>90370.98</v>
      </c>
      <c r="P276" s="75">
        <v>78415</v>
      </c>
      <c r="Q276" s="76">
        <f t="shared" si="94"/>
        <v>14898.85</v>
      </c>
      <c r="R276" s="57">
        <f t="shared" si="95"/>
        <v>93313.85</v>
      </c>
      <c r="S276" s="77">
        <v>69336</v>
      </c>
      <c r="T276" s="78">
        <f t="shared" si="96"/>
        <v>13173.84</v>
      </c>
      <c r="U276" s="67">
        <f t="shared" si="97"/>
        <v>82509.84</v>
      </c>
      <c r="V276" s="79">
        <v>73235</v>
      </c>
      <c r="W276" s="80">
        <f t="shared" si="98"/>
        <v>13914.65</v>
      </c>
      <c r="X276" s="68">
        <f t="shared" si="99"/>
        <v>87149.65</v>
      </c>
      <c r="Y276" s="81">
        <v>67947</v>
      </c>
      <c r="Z276" s="82">
        <f t="shared" si="100"/>
        <v>12909.93</v>
      </c>
      <c r="AA276" s="69">
        <f t="shared" si="104"/>
        <v>80856.929999999993</v>
      </c>
      <c r="AB276" s="83">
        <v>72966</v>
      </c>
      <c r="AC276" s="84">
        <f t="shared" si="101"/>
        <v>13863.54</v>
      </c>
      <c r="AD276" s="70">
        <f t="shared" si="105"/>
        <v>86829.540000000008</v>
      </c>
      <c r="AE276" s="86">
        <f t="shared" si="106"/>
        <v>7</v>
      </c>
      <c r="AF276" s="85">
        <f t="shared" si="107"/>
        <v>86998</v>
      </c>
      <c r="AG276" s="4">
        <f t="shared" si="108"/>
        <v>3965.8470395112345</v>
      </c>
      <c r="AH276" s="5">
        <f t="shared" si="109"/>
        <v>4.5585496672466433E-2</v>
      </c>
      <c r="AI276" s="87" t="str">
        <f t="shared" si="110"/>
        <v>SI</v>
      </c>
      <c r="AK276" s="95"/>
    </row>
    <row r="277" spans="1:37" s="40" customFormat="1" ht="25.5" x14ac:dyDescent="0.45">
      <c r="A277" s="6">
        <f t="shared" si="102"/>
        <v>274</v>
      </c>
      <c r="B277" s="6" t="s">
        <v>402</v>
      </c>
      <c r="C277" s="6" t="s">
        <v>35</v>
      </c>
      <c r="D277" s="6" t="s">
        <v>592</v>
      </c>
      <c r="E277" s="9">
        <v>49221500</v>
      </c>
      <c r="F277" s="13" t="s">
        <v>593</v>
      </c>
      <c r="G277" s="17" t="s">
        <v>38</v>
      </c>
      <c r="H277" s="93">
        <f t="shared" si="89"/>
        <v>0.19</v>
      </c>
      <c r="I277" s="29">
        <f t="shared" si="103"/>
        <v>189999</v>
      </c>
      <c r="J277" s="71">
        <v>159263</v>
      </c>
      <c r="K277" s="72">
        <f t="shared" si="90"/>
        <v>30259.97</v>
      </c>
      <c r="L277" s="49">
        <f t="shared" si="91"/>
        <v>189522.97</v>
      </c>
      <c r="M277" s="73">
        <v>157454</v>
      </c>
      <c r="N277" s="74">
        <f t="shared" si="92"/>
        <v>29916.260000000002</v>
      </c>
      <c r="O277" s="53">
        <f t="shared" si="93"/>
        <v>187370.26</v>
      </c>
      <c r="P277" s="75">
        <v>164244</v>
      </c>
      <c r="Q277" s="76">
        <f t="shared" si="94"/>
        <v>31206.36</v>
      </c>
      <c r="R277" s="57">
        <f t="shared" si="95"/>
        <v>195450.36</v>
      </c>
      <c r="S277" s="77">
        <v>144308</v>
      </c>
      <c r="T277" s="78">
        <f t="shared" si="96"/>
        <v>27418.52</v>
      </c>
      <c r="U277" s="67">
        <f t="shared" si="97"/>
        <v>171726.52</v>
      </c>
      <c r="V277" s="79">
        <v>158631</v>
      </c>
      <c r="W277" s="80">
        <f t="shared" si="98"/>
        <v>30139.89</v>
      </c>
      <c r="X277" s="68">
        <f t="shared" si="99"/>
        <v>188770.89</v>
      </c>
      <c r="Y277" s="81">
        <v>156025</v>
      </c>
      <c r="Z277" s="82">
        <f t="shared" si="100"/>
        <v>29644.75</v>
      </c>
      <c r="AA277" s="69">
        <f t="shared" si="104"/>
        <v>185669.75</v>
      </c>
      <c r="AB277" s="83">
        <v>177719</v>
      </c>
      <c r="AC277" s="84">
        <f t="shared" si="101"/>
        <v>33766.61</v>
      </c>
      <c r="AD277" s="70">
        <f t="shared" si="105"/>
        <v>211485.61</v>
      </c>
      <c r="AE277" s="86">
        <f t="shared" si="106"/>
        <v>7</v>
      </c>
      <c r="AF277" s="85">
        <f t="shared" si="107"/>
        <v>189999</v>
      </c>
      <c r="AG277" s="4">
        <f t="shared" si="108"/>
        <v>11036.710153990633</v>
      </c>
      <c r="AH277" s="5">
        <f t="shared" si="109"/>
        <v>5.8088253906550202E-2</v>
      </c>
      <c r="AI277" s="87" t="str">
        <f t="shared" si="110"/>
        <v>SI</v>
      </c>
      <c r="AK277" s="95"/>
    </row>
    <row r="278" spans="1:37" s="40" customFormat="1" ht="51" x14ac:dyDescent="0.45">
      <c r="A278" s="6">
        <f t="shared" si="102"/>
        <v>275</v>
      </c>
      <c r="B278" s="6" t="s">
        <v>402</v>
      </c>
      <c r="C278" s="6" t="s">
        <v>35</v>
      </c>
      <c r="D278" s="6" t="s">
        <v>594</v>
      </c>
      <c r="E278" s="9">
        <v>49221500</v>
      </c>
      <c r="F278" s="105" t="s">
        <v>595</v>
      </c>
      <c r="G278" s="17" t="s">
        <v>38</v>
      </c>
      <c r="H278" s="93">
        <f t="shared" si="89"/>
        <v>0.19</v>
      </c>
      <c r="I278" s="29">
        <f t="shared" si="103"/>
        <v>49899</v>
      </c>
      <c r="J278" s="71">
        <v>42997</v>
      </c>
      <c r="K278" s="72">
        <f t="shared" si="90"/>
        <v>8169.43</v>
      </c>
      <c r="L278" s="49">
        <f t="shared" si="91"/>
        <v>51166.43</v>
      </c>
      <c r="M278" s="73">
        <v>38335</v>
      </c>
      <c r="N278" s="74">
        <f t="shared" si="92"/>
        <v>7283.65</v>
      </c>
      <c r="O278" s="53">
        <f t="shared" si="93"/>
        <v>45618.65</v>
      </c>
      <c r="P278" s="75">
        <v>41010</v>
      </c>
      <c r="Q278" s="76">
        <f t="shared" si="94"/>
        <v>7791.9</v>
      </c>
      <c r="R278" s="57">
        <f t="shared" si="95"/>
        <v>48801.9</v>
      </c>
      <c r="S278" s="77">
        <v>40392</v>
      </c>
      <c r="T278" s="78">
        <f t="shared" si="96"/>
        <v>7674.4800000000005</v>
      </c>
      <c r="U278" s="67">
        <f t="shared" si="97"/>
        <v>48066.48</v>
      </c>
      <c r="V278" s="79">
        <v>41622</v>
      </c>
      <c r="W278" s="80">
        <f t="shared" si="98"/>
        <v>7908.18</v>
      </c>
      <c r="X278" s="68">
        <f t="shared" si="99"/>
        <v>49530.18</v>
      </c>
      <c r="Y278" s="81">
        <v>45664</v>
      </c>
      <c r="Z278" s="82">
        <f t="shared" si="100"/>
        <v>8676.16</v>
      </c>
      <c r="AA278" s="69">
        <f t="shared" si="104"/>
        <v>54340.160000000003</v>
      </c>
      <c r="AB278" s="83">
        <v>43505</v>
      </c>
      <c r="AC278" s="84">
        <f t="shared" si="101"/>
        <v>8265.9500000000007</v>
      </c>
      <c r="AD278" s="70">
        <f t="shared" si="105"/>
        <v>51770.95</v>
      </c>
      <c r="AE278" s="86">
        <f t="shared" si="106"/>
        <v>7</v>
      </c>
      <c r="AF278" s="85">
        <f t="shared" si="107"/>
        <v>49899</v>
      </c>
      <c r="AG278" s="4">
        <f t="shared" si="108"/>
        <v>2614.6198737866275</v>
      </c>
      <c r="AH278" s="5">
        <f t="shared" si="109"/>
        <v>5.2398241924419879E-2</v>
      </c>
      <c r="AI278" s="87" t="str">
        <f t="shared" si="110"/>
        <v>SI</v>
      </c>
      <c r="AK278" s="95"/>
    </row>
    <row r="279" spans="1:37" ht="25.5" x14ac:dyDescent="0.45">
      <c r="A279" s="6">
        <f t="shared" si="102"/>
        <v>276</v>
      </c>
      <c r="B279" s="6" t="s">
        <v>402</v>
      </c>
      <c r="C279" s="6" t="s">
        <v>35</v>
      </c>
      <c r="D279" s="6" t="s">
        <v>596</v>
      </c>
      <c r="E279" s="9">
        <v>90101603</v>
      </c>
      <c r="F279" s="13" t="s">
        <v>597</v>
      </c>
      <c r="G279" s="17" t="s">
        <v>38</v>
      </c>
      <c r="H279" s="93">
        <f t="shared" si="89"/>
        <v>0.19</v>
      </c>
      <c r="I279" s="29">
        <f t="shared" si="103"/>
        <v>27499</v>
      </c>
      <c r="J279" s="71">
        <v>24100</v>
      </c>
      <c r="K279" s="72">
        <f t="shared" si="90"/>
        <v>4579</v>
      </c>
      <c r="L279" s="49">
        <f t="shared" si="91"/>
        <v>28679</v>
      </c>
      <c r="M279" s="73">
        <v>21894</v>
      </c>
      <c r="N279" s="74">
        <f t="shared" si="92"/>
        <v>4159.8599999999997</v>
      </c>
      <c r="O279" s="53">
        <f t="shared" si="93"/>
        <v>26053.86</v>
      </c>
      <c r="P279" s="75">
        <v>25064</v>
      </c>
      <c r="Q279" s="76">
        <f t="shared" si="94"/>
        <v>4762.16</v>
      </c>
      <c r="R279" s="57">
        <f t="shared" si="95"/>
        <v>29826.16</v>
      </c>
      <c r="S279" s="77">
        <v>24190</v>
      </c>
      <c r="T279" s="78">
        <f t="shared" si="96"/>
        <v>4596.1000000000004</v>
      </c>
      <c r="U279" s="67">
        <f t="shared" si="97"/>
        <v>28786.1</v>
      </c>
      <c r="V279" s="79">
        <v>24614</v>
      </c>
      <c r="W279" s="80">
        <f t="shared" si="98"/>
        <v>4676.66</v>
      </c>
      <c r="X279" s="68">
        <f t="shared" si="99"/>
        <v>29290.66</v>
      </c>
      <c r="Y279" s="81">
        <v>23661</v>
      </c>
      <c r="Z279" s="82">
        <f t="shared" si="100"/>
        <v>4495.59</v>
      </c>
      <c r="AA279" s="69">
        <f t="shared" si="104"/>
        <v>28156.59</v>
      </c>
      <c r="AB279" s="83">
        <v>18238</v>
      </c>
      <c r="AC279" s="84">
        <f t="shared" si="101"/>
        <v>3465.2200000000003</v>
      </c>
      <c r="AD279" s="70">
        <f t="shared" si="105"/>
        <v>21703.22</v>
      </c>
      <c r="AE279" s="86">
        <f t="shared" si="106"/>
        <v>7</v>
      </c>
      <c r="AF279" s="85">
        <f t="shared" si="107"/>
        <v>27499</v>
      </c>
      <c r="AG279" s="4">
        <f t="shared" si="108"/>
        <v>2612.789005449923</v>
      </c>
      <c r="AH279" s="5">
        <f t="shared" si="109"/>
        <v>9.5013964342336929E-2</v>
      </c>
      <c r="AI279" s="87" t="str">
        <f t="shared" si="110"/>
        <v>SI</v>
      </c>
      <c r="AK279" s="95"/>
    </row>
    <row r="280" spans="1:37" ht="140.25" x14ac:dyDescent="0.45">
      <c r="A280" s="6">
        <f t="shared" si="102"/>
        <v>277</v>
      </c>
      <c r="B280" s="6" t="s">
        <v>402</v>
      </c>
      <c r="C280" s="6" t="s">
        <v>35</v>
      </c>
      <c r="D280" s="6" t="s">
        <v>598</v>
      </c>
      <c r="E280" s="9">
        <v>90101603</v>
      </c>
      <c r="F280" s="105" t="s">
        <v>599</v>
      </c>
      <c r="G280" s="17" t="s">
        <v>38</v>
      </c>
      <c r="H280" s="93">
        <f t="shared" si="89"/>
        <v>0.19</v>
      </c>
      <c r="I280" s="29">
        <f t="shared" si="103"/>
        <v>86999</v>
      </c>
      <c r="J280" s="71">
        <v>65841</v>
      </c>
      <c r="K280" s="72">
        <f t="shared" si="90"/>
        <v>12509.79</v>
      </c>
      <c r="L280" s="49">
        <f t="shared" si="91"/>
        <v>78350.790000000008</v>
      </c>
      <c r="M280" s="73">
        <v>78255</v>
      </c>
      <c r="N280" s="74">
        <f t="shared" si="92"/>
        <v>14868.45</v>
      </c>
      <c r="O280" s="53">
        <f t="shared" si="93"/>
        <v>93123.45</v>
      </c>
      <c r="P280" s="75">
        <v>66667</v>
      </c>
      <c r="Q280" s="76">
        <f t="shared" si="94"/>
        <v>12666.73</v>
      </c>
      <c r="R280" s="57">
        <f t="shared" si="95"/>
        <v>79333.73</v>
      </c>
      <c r="S280" s="77">
        <v>73759</v>
      </c>
      <c r="T280" s="78">
        <f t="shared" si="96"/>
        <v>14014.210000000001</v>
      </c>
      <c r="U280" s="67">
        <f t="shared" si="97"/>
        <v>87773.21</v>
      </c>
      <c r="V280" s="79">
        <v>78526</v>
      </c>
      <c r="W280" s="80">
        <f t="shared" si="98"/>
        <v>14919.94</v>
      </c>
      <c r="X280" s="68">
        <f t="shared" si="99"/>
        <v>93445.94</v>
      </c>
      <c r="Y280" s="81">
        <v>67171</v>
      </c>
      <c r="Z280" s="82">
        <f t="shared" si="100"/>
        <v>12762.49</v>
      </c>
      <c r="AA280" s="69">
        <f t="shared" si="104"/>
        <v>79933.490000000005</v>
      </c>
      <c r="AB280" s="83">
        <v>81542</v>
      </c>
      <c r="AC280" s="84">
        <f t="shared" si="101"/>
        <v>15492.98</v>
      </c>
      <c r="AD280" s="70">
        <f t="shared" si="105"/>
        <v>97034.98</v>
      </c>
      <c r="AE280" s="86">
        <f t="shared" si="106"/>
        <v>7</v>
      </c>
      <c r="AF280" s="85">
        <f t="shared" si="107"/>
        <v>86999</v>
      </c>
      <c r="AG280" s="4">
        <f t="shared" si="108"/>
        <v>7209.7310216262549</v>
      </c>
      <c r="AH280" s="5">
        <f t="shared" si="109"/>
        <v>8.2871424058049578E-2</v>
      </c>
      <c r="AI280" s="87" t="str">
        <f t="shared" si="110"/>
        <v>SI</v>
      </c>
      <c r="AK280" s="95"/>
    </row>
    <row r="281" spans="1:37" ht="114.75" x14ac:dyDescent="0.45">
      <c r="A281" s="6">
        <f t="shared" si="102"/>
        <v>278</v>
      </c>
      <c r="B281" s="6" t="s">
        <v>402</v>
      </c>
      <c r="C281" s="6" t="s">
        <v>35</v>
      </c>
      <c r="D281" s="6" t="s">
        <v>600</v>
      </c>
      <c r="E281" s="9">
        <v>49221500</v>
      </c>
      <c r="F281" s="13" t="s">
        <v>601</v>
      </c>
      <c r="G281" s="17" t="s">
        <v>38</v>
      </c>
      <c r="H281" s="93">
        <f t="shared" si="89"/>
        <v>0.19</v>
      </c>
      <c r="I281" s="29">
        <f t="shared" si="103"/>
        <v>26000</v>
      </c>
      <c r="J281" s="71">
        <v>22515</v>
      </c>
      <c r="K281" s="72">
        <f t="shared" si="90"/>
        <v>4277.8500000000004</v>
      </c>
      <c r="L281" s="49">
        <f t="shared" si="91"/>
        <v>26792.85</v>
      </c>
      <c r="M281" s="73">
        <v>20611</v>
      </c>
      <c r="N281" s="74">
        <f t="shared" si="92"/>
        <v>3916.09</v>
      </c>
      <c r="O281" s="53">
        <f t="shared" si="93"/>
        <v>24527.09</v>
      </c>
      <c r="P281" s="75">
        <v>23793</v>
      </c>
      <c r="Q281" s="76">
        <f t="shared" si="94"/>
        <v>4520.67</v>
      </c>
      <c r="R281" s="57">
        <f t="shared" si="95"/>
        <v>28313.67</v>
      </c>
      <c r="S281" s="77">
        <v>20760</v>
      </c>
      <c r="T281" s="78">
        <f t="shared" si="96"/>
        <v>3944.4</v>
      </c>
      <c r="U281" s="67">
        <f t="shared" si="97"/>
        <v>24704.400000000001</v>
      </c>
      <c r="V281" s="79">
        <v>20415</v>
      </c>
      <c r="W281" s="80">
        <f t="shared" si="98"/>
        <v>3878.85</v>
      </c>
      <c r="X281" s="68">
        <f t="shared" si="99"/>
        <v>24293.85</v>
      </c>
      <c r="Y281" s="81">
        <v>21614</v>
      </c>
      <c r="Z281" s="82">
        <f t="shared" si="100"/>
        <v>4106.66</v>
      </c>
      <c r="AA281" s="69">
        <f t="shared" si="104"/>
        <v>25720.66</v>
      </c>
      <c r="AB281" s="83">
        <v>23231</v>
      </c>
      <c r="AC281" s="84">
        <f t="shared" si="101"/>
        <v>4413.8900000000003</v>
      </c>
      <c r="AD281" s="70">
        <f t="shared" si="105"/>
        <v>27644.89</v>
      </c>
      <c r="AE281" s="86">
        <f t="shared" si="106"/>
        <v>7</v>
      </c>
      <c r="AF281" s="85">
        <f t="shared" si="107"/>
        <v>26000</v>
      </c>
      <c r="AG281" s="4">
        <f t="shared" si="108"/>
        <v>1489.2166699980223</v>
      </c>
      <c r="AH281" s="5">
        <f t="shared" si="109"/>
        <v>5.7277564230693169E-2</v>
      </c>
      <c r="AI281" s="87" t="str">
        <f t="shared" si="110"/>
        <v>SI</v>
      </c>
      <c r="AK281" s="95"/>
    </row>
    <row r="282" spans="1:37" ht="127.5" x14ac:dyDescent="0.45">
      <c r="A282" s="6">
        <f t="shared" si="102"/>
        <v>279</v>
      </c>
      <c r="B282" s="6" t="s">
        <v>402</v>
      </c>
      <c r="C282" s="6" t="s">
        <v>35</v>
      </c>
      <c r="D282" s="6" t="s">
        <v>602</v>
      </c>
      <c r="E282" s="9">
        <v>49221500</v>
      </c>
      <c r="F282" s="105" t="s">
        <v>603</v>
      </c>
      <c r="G282" s="17" t="s">
        <v>38</v>
      </c>
      <c r="H282" s="93">
        <f t="shared" si="89"/>
        <v>0.19</v>
      </c>
      <c r="I282" s="29">
        <f t="shared" si="103"/>
        <v>15000</v>
      </c>
      <c r="J282" s="71">
        <v>11376</v>
      </c>
      <c r="K282" s="72">
        <f t="shared" si="90"/>
        <v>2161.44</v>
      </c>
      <c r="L282" s="49">
        <f t="shared" si="91"/>
        <v>13537.44</v>
      </c>
      <c r="M282" s="73">
        <v>13193</v>
      </c>
      <c r="N282" s="74">
        <f t="shared" si="92"/>
        <v>2506.67</v>
      </c>
      <c r="O282" s="53">
        <f t="shared" si="93"/>
        <v>15699.67</v>
      </c>
      <c r="P282" s="75">
        <v>12872</v>
      </c>
      <c r="Q282" s="76">
        <f t="shared" si="94"/>
        <v>2445.6799999999998</v>
      </c>
      <c r="R282" s="57">
        <f t="shared" si="95"/>
        <v>15317.68</v>
      </c>
      <c r="S282" s="77">
        <v>12754</v>
      </c>
      <c r="T282" s="78">
        <f t="shared" si="96"/>
        <v>2423.2600000000002</v>
      </c>
      <c r="U282" s="67">
        <f t="shared" si="97"/>
        <v>15177.26</v>
      </c>
      <c r="V282" s="79">
        <v>11999</v>
      </c>
      <c r="W282" s="80">
        <f t="shared" si="98"/>
        <v>2279.81</v>
      </c>
      <c r="X282" s="68">
        <f t="shared" si="99"/>
        <v>14278.81</v>
      </c>
      <c r="Y282" s="81">
        <v>12735</v>
      </c>
      <c r="Z282" s="82">
        <f t="shared" si="100"/>
        <v>2419.65</v>
      </c>
      <c r="AA282" s="69">
        <f t="shared" si="104"/>
        <v>15154.65</v>
      </c>
      <c r="AB282" s="83">
        <v>13304</v>
      </c>
      <c r="AC282" s="84">
        <f t="shared" si="101"/>
        <v>2527.7600000000002</v>
      </c>
      <c r="AD282" s="70">
        <f t="shared" si="105"/>
        <v>15831.76</v>
      </c>
      <c r="AE282" s="86">
        <f t="shared" si="106"/>
        <v>7</v>
      </c>
      <c r="AF282" s="85">
        <f t="shared" si="107"/>
        <v>15000</v>
      </c>
      <c r="AG282" s="4">
        <f t="shared" si="108"/>
        <v>755.62810429469869</v>
      </c>
      <c r="AH282" s="5">
        <f t="shared" si="109"/>
        <v>5.0375206952979909E-2</v>
      </c>
      <c r="AI282" s="87" t="str">
        <f t="shared" si="110"/>
        <v>SI</v>
      </c>
      <c r="AK282" s="95"/>
    </row>
    <row r="283" spans="1:37" ht="14.25" x14ac:dyDescent="0.45">
      <c r="A283" s="6">
        <f t="shared" si="102"/>
        <v>280</v>
      </c>
      <c r="B283" s="6" t="s">
        <v>402</v>
      </c>
      <c r="C283" s="6" t="s">
        <v>35</v>
      </c>
      <c r="D283" s="6" t="s">
        <v>604</v>
      </c>
      <c r="E283" s="9">
        <v>49221500</v>
      </c>
      <c r="F283" s="13" t="s">
        <v>605</v>
      </c>
      <c r="G283" s="17" t="s">
        <v>38</v>
      </c>
      <c r="H283" s="93">
        <f t="shared" si="89"/>
        <v>0.19</v>
      </c>
      <c r="I283" s="29">
        <f t="shared" si="103"/>
        <v>150000</v>
      </c>
      <c r="J283" s="71">
        <v>127384</v>
      </c>
      <c r="K283" s="72">
        <f t="shared" si="90"/>
        <v>24202.959999999999</v>
      </c>
      <c r="L283" s="49">
        <f t="shared" si="91"/>
        <v>151586.96</v>
      </c>
      <c r="M283" s="73">
        <v>129168</v>
      </c>
      <c r="N283" s="74">
        <f t="shared" si="92"/>
        <v>24541.920000000002</v>
      </c>
      <c r="O283" s="53">
        <f t="shared" si="93"/>
        <v>153709.92000000001</v>
      </c>
      <c r="P283" s="75">
        <v>131957</v>
      </c>
      <c r="Q283" s="76">
        <f t="shared" si="94"/>
        <v>25071.83</v>
      </c>
      <c r="R283" s="57">
        <f t="shared" si="95"/>
        <v>157028.83000000002</v>
      </c>
      <c r="S283" s="77">
        <v>132866</v>
      </c>
      <c r="T283" s="78">
        <f t="shared" si="96"/>
        <v>25244.54</v>
      </c>
      <c r="U283" s="67">
        <f t="shared" si="97"/>
        <v>158110.54</v>
      </c>
      <c r="V283" s="79">
        <v>114759</v>
      </c>
      <c r="W283" s="80">
        <f t="shared" si="98"/>
        <v>21804.21</v>
      </c>
      <c r="X283" s="68">
        <f t="shared" si="99"/>
        <v>136563.21</v>
      </c>
      <c r="Y283" s="81">
        <v>115788</v>
      </c>
      <c r="Z283" s="82">
        <f t="shared" si="100"/>
        <v>21999.72</v>
      </c>
      <c r="AA283" s="69">
        <f t="shared" si="104"/>
        <v>137787.72</v>
      </c>
      <c r="AB283" s="83">
        <v>130429</v>
      </c>
      <c r="AC283" s="84">
        <f t="shared" si="101"/>
        <v>24781.510000000002</v>
      </c>
      <c r="AD283" s="70">
        <f t="shared" si="105"/>
        <v>155210.51</v>
      </c>
      <c r="AE283" s="86">
        <f t="shared" si="106"/>
        <v>7</v>
      </c>
      <c r="AF283" s="85">
        <f t="shared" si="107"/>
        <v>150000</v>
      </c>
      <c r="AG283" s="4">
        <f t="shared" si="108"/>
        <v>8352.1064982673743</v>
      </c>
      <c r="AH283" s="5">
        <f t="shared" si="109"/>
        <v>5.5680709988449165E-2</v>
      </c>
      <c r="AI283" s="87" t="str">
        <f t="shared" si="110"/>
        <v>SI</v>
      </c>
      <c r="AK283" s="95"/>
    </row>
    <row r="284" spans="1:37" ht="14.25" x14ac:dyDescent="0.45">
      <c r="A284" s="6">
        <f t="shared" si="102"/>
        <v>281</v>
      </c>
      <c r="B284" s="6" t="s">
        <v>402</v>
      </c>
      <c r="C284" s="6" t="s">
        <v>35</v>
      </c>
      <c r="D284" s="6" t="s">
        <v>604</v>
      </c>
      <c r="E284" s="9">
        <v>49221500</v>
      </c>
      <c r="F284" s="105" t="s">
        <v>606</v>
      </c>
      <c r="G284" s="17" t="s">
        <v>38</v>
      </c>
      <c r="H284" s="93">
        <f t="shared" si="89"/>
        <v>0.19</v>
      </c>
      <c r="I284" s="29">
        <f t="shared" si="103"/>
        <v>119999</v>
      </c>
      <c r="J284" s="71">
        <v>98936</v>
      </c>
      <c r="K284" s="72">
        <f t="shared" si="90"/>
        <v>18797.84</v>
      </c>
      <c r="L284" s="49">
        <f t="shared" si="91"/>
        <v>117733.84</v>
      </c>
      <c r="M284" s="73">
        <v>98578</v>
      </c>
      <c r="N284" s="74">
        <f t="shared" si="92"/>
        <v>18729.82</v>
      </c>
      <c r="O284" s="53">
        <f t="shared" si="93"/>
        <v>117307.82</v>
      </c>
      <c r="P284" s="75">
        <v>92766</v>
      </c>
      <c r="Q284" s="76">
        <f t="shared" si="94"/>
        <v>17625.54</v>
      </c>
      <c r="R284" s="57">
        <f t="shared" si="95"/>
        <v>110391.54000000001</v>
      </c>
      <c r="S284" s="77">
        <v>94028</v>
      </c>
      <c r="T284" s="78">
        <f t="shared" si="96"/>
        <v>17865.32</v>
      </c>
      <c r="U284" s="67">
        <f t="shared" si="97"/>
        <v>111893.32</v>
      </c>
      <c r="V284" s="79">
        <v>109940</v>
      </c>
      <c r="W284" s="80">
        <f t="shared" si="98"/>
        <v>20888.599999999999</v>
      </c>
      <c r="X284" s="68">
        <f t="shared" si="99"/>
        <v>130828.6</v>
      </c>
      <c r="Y284" s="81">
        <v>106081</v>
      </c>
      <c r="Z284" s="82">
        <f t="shared" si="100"/>
        <v>20155.39</v>
      </c>
      <c r="AA284" s="69">
        <f t="shared" si="104"/>
        <v>126236.39</v>
      </c>
      <c r="AB284" s="83">
        <v>105550</v>
      </c>
      <c r="AC284" s="84">
        <f t="shared" si="101"/>
        <v>20054.5</v>
      </c>
      <c r="AD284" s="70">
        <f t="shared" si="105"/>
        <v>125604.5</v>
      </c>
      <c r="AE284" s="86">
        <f t="shared" si="106"/>
        <v>7</v>
      </c>
      <c r="AF284" s="85">
        <f t="shared" si="107"/>
        <v>119999</v>
      </c>
      <c r="AG284" s="4">
        <f t="shared" si="108"/>
        <v>7151.2799519666387</v>
      </c>
      <c r="AH284" s="5">
        <f t="shared" si="109"/>
        <v>5.9594496220523825E-2</v>
      </c>
      <c r="AI284" s="87" t="str">
        <f t="shared" si="110"/>
        <v>SI</v>
      </c>
      <c r="AK284" s="95"/>
    </row>
    <row r="285" spans="1:37" ht="267.75" x14ac:dyDescent="0.45">
      <c r="A285" s="6">
        <f t="shared" si="102"/>
        <v>282</v>
      </c>
      <c r="B285" s="6" t="s">
        <v>402</v>
      </c>
      <c r="C285" s="6" t="s">
        <v>35</v>
      </c>
      <c r="D285" s="6" t="s">
        <v>607</v>
      </c>
      <c r="E285" s="9">
        <v>90101603</v>
      </c>
      <c r="F285" s="13" t="s">
        <v>608</v>
      </c>
      <c r="G285" s="17" t="s">
        <v>38</v>
      </c>
      <c r="H285" s="93">
        <f t="shared" si="89"/>
        <v>0.19</v>
      </c>
      <c r="I285" s="29">
        <f t="shared" si="103"/>
        <v>356000</v>
      </c>
      <c r="J285" s="71">
        <v>319118</v>
      </c>
      <c r="K285" s="72">
        <f t="shared" si="90"/>
        <v>60632.42</v>
      </c>
      <c r="L285" s="49">
        <f t="shared" si="91"/>
        <v>379750.42</v>
      </c>
      <c r="M285" s="73">
        <v>277205</v>
      </c>
      <c r="N285" s="74">
        <f t="shared" si="92"/>
        <v>52668.95</v>
      </c>
      <c r="O285" s="53">
        <f t="shared" si="93"/>
        <v>329873.95</v>
      </c>
      <c r="P285" s="75">
        <v>284178</v>
      </c>
      <c r="Q285" s="76">
        <f t="shared" si="94"/>
        <v>53993.82</v>
      </c>
      <c r="R285" s="57">
        <f t="shared" si="95"/>
        <v>338171.82</v>
      </c>
      <c r="S285" s="77">
        <v>325868</v>
      </c>
      <c r="T285" s="78">
        <f t="shared" si="96"/>
        <v>61914.92</v>
      </c>
      <c r="U285" s="67">
        <f t="shared" si="97"/>
        <v>387782.92</v>
      </c>
      <c r="V285" s="79">
        <v>321748</v>
      </c>
      <c r="W285" s="80">
        <f t="shared" si="98"/>
        <v>61132.12</v>
      </c>
      <c r="X285" s="68">
        <f t="shared" si="99"/>
        <v>382880.12</v>
      </c>
      <c r="Y285" s="81">
        <v>271315</v>
      </c>
      <c r="Z285" s="82">
        <f t="shared" si="100"/>
        <v>51549.85</v>
      </c>
      <c r="AA285" s="69">
        <f t="shared" si="104"/>
        <v>322864.84999999998</v>
      </c>
      <c r="AB285" s="83">
        <v>294683</v>
      </c>
      <c r="AC285" s="84">
        <f t="shared" si="101"/>
        <v>55989.770000000004</v>
      </c>
      <c r="AD285" s="70">
        <f t="shared" si="105"/>
        <v>350672.77</v>
      </c>
      <c r="AE285" s="86">
        <f t="shared" si="106"/>
        <v>7</v>
      </c>
      <c r="AF285" s="85">
        <f t="shared" si="107"/>
        <v>356000</v>
      </c>
      <c r="AG285" s="4">
        <f t="shared" si="108"/>
        <v>25138.216039130541</v>
      </c>
      <c r="AH285" s="5">
        <f t="shared" si="109"/>
        <v>7.0612966402052085E-2</v>
      </c>
      <c r="AI285" s="87" t="str">
        <f t="shared" si="110"/>
        <v>SI</v>
      </c>
      <c r="AK285" s="95"/>
    </row>
    <row r="286" spans="1:37" ht="127.5" x14ac:dyDescent="0.45">
      <c r="A286" s="6">
        <f t="shared" si="102"/>
        <v>283</v>
      </c>
      <c r="B286" s="6" t="s">
        <v>402</v>
      </c>
      <c r="C286" s="6" t="s">
        <v>35</v>
      </c>
      <c r="D286" s="6" t="s">
        <v>609</v>
      </c>
      <c r="E286" s="9">
        <v>49221500</v>
      </c>
      <c r="F286" s="105" t="s">
        <v>610</v>
      </c>
      <c r="G286" s="17" t="s">
        <v>38</v>
      </c>
      <c r="H286" s="93">
        <f t="shared" si="89"/>
        <v>0.19</v>
      </c>
      <c r="I286" s="29">
        <f t="shared" si="103"/>
        <v>36899</v>
      </c>
      <c r="J286" s="71">
        <v>29710</v>
      </c>
      <c r="K286" s="72">
        <f t="shared" si="90"/>
        <v>5644.9</v>
      </c>
      <c r="L286" s="49">
        <f t="shared" si="91"/>
        <v>35354.9</v>
      </c>
      <c r="M286" s="73">
        <v>31731</v>
      </c>
      <c r="N286" s="74">
        <f t="shared" si="92"/>
        <v>6028.89</v>
      </c>
      <c r="O286" s="53">
        <f t="shared" si="93"/>
        <v>37759.89</v>
      </c>
      <c r="P286" s="75">
        <v>30794</v>
      </c>
      <c r="Q286" s="76">
        <f t="shared" si="94"/>
        <v>5850.86</v>
      </c>
      <c r="R286" s="57">
        <f t="shared" si="95"/>
        <v>36644.86</v>
      </c>
      <c r="S286" s="77">
        <v>33189</v>
      </c>
      <c r="T286" s="78">
        <f t="shared" si="96"/>
        <v>6305.91</v>
      </c>
      <c r="U286" s="67">
        <f t="shared" si="97"/>
        <v>39494.910000000003</v>
      </c>
      <c r="V286" s="79">
        <v>32037</v>
      </c>
      <c r="W286" s="80">
        <f t="shared" si="98"/>
        <v>6087.03</v>
      </c>
      <c r="X286" s="68">
        <f t="shared" si="99"/>
        <v>38124.03</v>
      </c>
      <c r="Y286" s="81">
        <v>28514</v>
      </c>
      <c r="Z286" s="82">
        <f t="shared" si="100"/>
        <v>5417.66</v>
      </c>
      <c r="AA286" s="69">
        <f t="shared" si="104"/>
        <v>33931.660000000003</v>
      </c>
      <c r="AB286" s="83">
        <v>31080</v>
      </c>
      <c r="AC286" s="84">
        <f t="shared" si="101"/>
        <v>5905.2</v>
      </c>
      <c r="AD286" s="70">
        <f t="shared" si="105"/>
        <v>36985.199999999997</v>
      </c>
      <c r="AE286" s="86">
        <f t="shared" si="106"/>
        <v>7</v>
      </c>
      <c r="AF286" s="85">
        <f t="shared" si="107"/>
        <v>36899</v>
      </c>
      <c r="AG286" s="4">
        <f t="shared" si="108"/>
        <v>1700.5019019101387</v>
      </c>
      <c r="AH286" s="5">
        <f t="shared" si="109"/>
        <v>4.6085311306814244E-2</v>
      </c>
      <c r="AI286" s="87" t="str">
        <f t="shared" si="110"/>
        <v>SI</v>
      </c>
      <c r="AK286" s="95"/>
    </row>
    <row r="287" spans="1:37" ht="25.5" x14ac:dyDescent="0.45">
      <c r="A287" s="6">
        <f t="shared" si="102"/>
        <v>284</v>
      </c>
      <c r="B287" s="6" t="s">
        <v>402</v>
      </c>
      <c r="C287" s="6" t="s">
        <v>35</v>
      </c>
      <c r="D287" s="6" t="s">
        <v>611</v>
      </c>
      <c r="E287" s="9">
        <v>49221500</v>
      </c>
      <c r="F287" s="13" t="s">
        <v>612</v>
      </c>
      <c r="G287" s="17" t="s">
        <v>38</v>
      </c>
      <c r="H287" s="93">
        <f t="shared" si="89"/>
        <v>0.19</v>
      </c>
      <c r="I287" s="29">
        <f t="shared" si="103"/>
        <v>160000</v>
      </c>
      <c r="J287" s="71">
        <v>147026</v>
      </c>
      <c r="K287" s="72">
        <f t="shared" si="90"/>
        <v>27934.94</v>
      </c>
      <c r="L287" s="49">
        <f t="shared" si="91"/>
        <v>174960.94</v>
      </c>
      <c r="M287" s="73">
        <v>143896</v>
      </c>
      <c r="N287" s="74">
        <f t="shared" si="92"/>
        <v>27340.240000000002</v>
      </c>
      <c r="O287" s="53">
        <f t="shared" si="93"/>
        <v>171236.24</v>
      </c>
      <c r="P287" s="75">
        <v>147273</v>
      </c>
      <c r="Q287" s="76">
        <f t="shared" si="94"/>
        <v>27981.87</v>
      </c>
      <c r="R287" s="57">
        <f t="shared" si="95"/>
        <v>175254.87</v>
      </c>
      <c r="S287" s="77">
        <v>133753</v>
      </c>
      <c r="T287" s="78">
        <f t="shared" si="96"/>
        <v>25413.07</v>
      </c>
      <c r="U287" s="67">
        <f t="shared" si="97"/>
        <v>159166.07</v>
      </c>
      <c r="V287" s="79">
        <v>125074</v>
      </c>
      <c r="W287" s="80">
        <f t="shared" si="98"/>
        <v>23764.06</v>
      </c>
      <c r="X287" s="68">
        <f t="shared" si="99"/>
        <v>148838.06</v>
      </c>
      <c r="Y287" s="81">
        <v>121347</v>
      </c>
      <c r="Z287" s="82">
        <f t="shared" si="100"/>
        <v>23055.93</v>
      </c>
      <c r="AA287" s="69">
        <f t="shared" si="104"/>
        <v>144402.93</v>
      </c>
      <c r="AB287" s="83">
        <v>122805</v>
      </c>
      <c r="AC287" s="84">
        <f t="shared" si="101"/>
        <v>23332.95</v>
      </c>
      <c r="AD287" s="70">
        <f t="shared" si="105"/>
        <v>146137.95000000001</v>
      </c>
      <c r="AE287" s="86">
        <f t="shared" si="106"/>
        <v>7</v>
      </c>
      <c r="AF287" s="85">
        <f t="shared" si="107"/>
        <v>160000</v>
      </c>
      <c r="AG287" s="4">
        <f t="shared" si="108"/>
        <v>12781.142577469353</v>
      </c>
      <c r="AH287" s="5">
        <f t="shared" si="109"/>
        <v>7.9882141109183458E-2</v>
      </c>
      <c r="AI287" s="87" t="str">
        <f t="shared" si="110"/>
        <v>SI</v>
      </c>
      <c r="AK287" s="95"/>
    </row>
    <row r="288" spans="1:37" ht="25.5" x14ac:dyDescent="0.45">
      <c r="A288" s="6">
        <f t="shared" si="102"/>
        <v>285</v>
      </c>
      <c r="B288" s="6" t="s">
        <v>402</v>
      </c>
      <c r="C288" s="6" t="s">
        <v>35</v>
      </c>
      <c r="D288" s="6" t="s">
        <v>611</v>
      </c>
      <c r="E288" s="9">
        <v>49221500</v>
      </c>
      <c r="F288" s="105" t="s">
        <v>613</v>
      </c>
      <c r="G288" s="17" t="s">
        <v>38</v>
      </c>
      <c r="H288" s="93">
        <f t="shared" si="89"/>
        <v>0.19</v>
      </c>
      <c r="I288" s="29">
        <f t="shared" si="103"/>
        <v>230000</v>
      </c>
      <c r="J288" s="71">
        <v>175200</v>
      </c>
      <c r="K288" s="72">
        <f t="shared" si="90"/>
        <v>33288</v>
      </c>
      <c r="L288" s="49">
        <f t="shared" si="91"/>
        <v>208488</v>
      </c>
      <c r="M288" s="73">
        <v>203994</v>
      </c>
      <c r="N288" s="74">
        <f t="shared" si="92"/>
        <v>38758.86</v>
      </c>
      <c r="O288" s="53">
        <f t="shared" si="93"/>
        <v>242752.86</v>
      </c>
      <c r="P288" s="75">
        <v>208264</v>
      </c>
      <c r="Q288" s="76">
        <f t="shared" si="94"/>
        <v>39570.160000000003</v>
      </c>
      <c r="R288" s="57">
        <f t="shared" si="95"/>
        <v>247834.16</v>
      </c>
      <c r="S288" s="77">
        <v>191088</v>
      </c>
      <c r="T288" s="78">
        <f t="shared" si="96"/>
        <v>36306.720000000001</v>
      </c>
      <c r="U288" s="67">
        <f t="shared" si="97"/>
        <v>227394.72</v>
      </c>
      <c r="V288" s="79">
        <v>192255</v>
      </c>
      <c r="W288" s="80">
        <f t="shared" si="98"/>
        <v>36528.449999999997</v>
      </c>
      <c r="X288" s="68">
        <f t="shared" si="99"/>
        <v>228783.45</v>
      </c>
      <c r="Y288" s="81">
        <v>196105</v>
      </c>
      <c r="Z288" s="82">
        <f t="shared" si="100"/>
        <v>37259.949999999997</v>
      </c>
      <c r="AA288" s="69">
        <f t="shared" si="104"/>
        <v>233364.95</v>
      </c>
      <c r="AB288" s="83">
        <v>186033</v>
      </c>
      <c r="AC288" s="84">
        <f t="shared" si="101"/>
        <v>35346.269999999997</v>
      </c>
      <c r="AD288" s="70">
        <f t="shared" si="105"/>
        <v>221379.27</v>
      </c>
      <c r="AE288" s="86">
        <f t="shared" si="106"/>
        <v>7</v>
      </c>
      <c r="AF288" s="85">
        <f t="shared" si="107"/>
        <v>230000</v>
      </c>
      <c r="AG288" s="4">
        <f t="shared" si="108"/>
        <v>12173.543891472194</v>
      </c>
      <c r="AH288" s="5">
        <f t="shared" si="109"/>
        <v>5.2928451702053021E-2</v>
      </c>
      <c r="AI288" s="87" t="str">
        <f t="shared" si="110"/>
        <v>SI</v>
      </c>
      <c r="AK288" s="95"/>
    </row>
    <row r="289" spans="1:37" ht="38.25" x14ac:dyDescent="0.45">
      <c r="A289" s="6">
        <f t="shared" si="102"/>
        <v>286</v>
      </c>
      <c r="B289" s="6" t="s">
        <v>402</v>
      </c>
      <c r="C289" s="6" t="s">
        <v>35</v>
      </c>
      <c r="D289" s="6" t="s">
        <v>614</v>
      </c>
      <c r="E289" s="9">
        <v>49221500</v>
      </c>
      <c r="F289" s="13" t="s">
        <v>615</v>
      </c>
      <c r="G289" s="17" t="s">
        <v>38</v>
      </c>
      <c r="H289" s="93">
        <f t="shared" si="89"/>
        <v>0.19</v>
      </c>
      <c r="I289" s="29">
        <f t="shared" si="103"/>
        <v>346249</v>
      </c>
      <c r="J289" s="71">
        <v>297910</v>
      </c>
      <c r="K289" s="72">
        <f t="shared" si="90"/>
        <v>56602.9</v>
      </c>
      <c r="L289" s="49">
        <f t="shared" si="91"/>
        <v>354512.9</v>
      </c>
      <c r="M289" s="73">
        <v>293719</v>
      </c>
      <c r="N289" s="74">
        <f t="shared" si="92"/>
        <v>55806.61</v>
      </c>
      <c r="O289" s="53">
        <f t="shared" si="93"/>
        <v>349525.61</v>
      </c>
      <c r="P289" s="75">
        <v>286636</v>
      </c>
      <c r="Q289" s="76">
        <f t="shared" si="94"/>
        <v>54460.840000000004</v>
      </c>
      <c r="R289" s="57">
        <f t="shared" si="95"/>
        <v>341096.84</v>
      </c>
      <c r="S289" s="77">
        <v>288167</v>
      </c>
      <c r="T289" s="78">
        <f t="shared" si="96"/>
        <v>54751.73</v>
      </c>
      <c r="U289" s="67">
        <f t="shared" si="97"/>
        <v>342918.73</v>
      </c>
      <c r="V289" s="79">
        <v>312411</v>
      </c>
      <c r="W289" s="80">
        <f t="shared" si="98"/>
        <v>59358.090000000004</v>
      </c>
      <c r="X289" s="68">
        <f t="shared" si="99"/>
        <v>371769.09</v>
      </c>
      <c r="Y289" s="81">
        <v>277873</v>
      </c>
      <c r="Z289" s="82">
        <f t="shared" si="100"/>
        <v>52795.87</v>
      </c>
      <c r="AA289" s="69">
        <f t="shared" si="104"/>
        <v>330668.87</v>
      </c>
      <c r="AB289" s="83">
        <v>280040</v>
      </c>
      <c r="AC289" s="84">
        <f t="shared" si="101"/>
        <v>53207.6</v>
      </c>
      <c r="AD289" s="70">
        <f t="shared" si="105"/>
        <v>333247.59999999998</v>
      </c>
      <c r="AE289" s="86">
        <f t="shared" si="106"/>
        <v>7</v>
      </c>
      <c r="AF289" s="85">
        <f t="shared" si="107"/>
        <v>346249</v>
      </c>
      <c r="AG289" s="4">
        <f t="shared" si="108"/>
        <v>12981.94081909174</v>
      </c>
      <c r="AH289" s="5">
        <f t="shared" si="109"/>
        <v>3.74930781578914E-2</v>
      </c>
      <c r="AI289" s="87" t="str">
        <f t="shared" si="110"/>
        <v>SI</v>
      </c>
      <c r="AK289" s="95"/>
    </row>
    <row r="290" spans="1:37" ht="38.25" x14ac:dyDescent="0.45">
      <c r="A290" s="6">
        <f t="shared" si="102"/>
        <v>287</v>
      </c>
      <c r="B290" s="6" t="s">
        <v>402</v>
      </c>
      <c r="C290" s="6" t="s">
        <v>35</v>
      </c>
      <c r="D290" s="6" t="s">
        <v>616</v>
      </c>
      <c r="E290" s="9">
        <v>49221500</v>
      </c>
      <c r="F290" s="105" t="s">
        <v>617</v>
      </c>
      <c r="G290" s="17" t="s">
        <v>38</v>
      </c>
      <c r="H290" s="93">
        <f t="shared" si="89"/>
        <v>0.19</v>
      </c>
      <c r="I290" s="29">
        <f t="shared" si="103"/>
        <v>104999</v>
      </c>
      <c r="J290" s="71">
        <v>79880</v>
      </c>
      <c r="K290" s="72">
        <f t="shared" si="90"/>
        <v>15177.2</v>
      </c>
      <c r="L290" s="49">
        <f t="shared" si="91"/>
        <v>95057.2</v>
      </c>
      <c r="M290" s="73">
        <v>80080</v>
      </c>
      <c r="N290" s="74">
        <f t="shared" si="92"/>
        <v>15215.2</v>
      </c>
      <c r="O290" s="53">
        <f t="shared" si="93"/>
        <v>95295.2</v>
      </c>
      <c r="P290" s="75">
        <v>80184</v>
      </c>
      <c r="Q290" s="76">
        <f t="shared" si="94"/>
        <v>15234.960000000001</v>
      </c>
      <c r="R290" s="57">
        <f t="shared" si="95"/>
        <v>95418.96</v>
      </c>
      <c r="S290" s="77">
        <v>85389</v>
      </c>
      <c r="T290" s="78">
        <f t="shared" si="96"/>
        <v>16223.91</v>
      </c>
      <c r="U290" s="67">
        <f t="shared" si="97"/>
        <v>101612.91</v>
      </c>
      <c r="V290" s="79">
        <v>80967</v>
      </c>
      <c r="W290" s="80">
        <f t="shared" si="98"/>
        <v>15383.73</v>
      </c>
      <c r="X290" s="68">
        <f t="shared" si="99"/>
        <v>96350.73</v>
      </c>
      <c r="Y290" s="81">
        <v>85231</v>
      </c>
      <c r="Z290" s="82">
        <f t="shared" si="100"/>
        <v>16193.89</v>
      </c>
      <c r="AA290" s="69">
        <f t="shared" si="104"/>
        <v>101424.89</v>
      </c>
      <c r="AB290" s="83">
        <v>125913</v>
      </c>
      <c r="AC290" s="84">
        <f t="shared" si="101"/>
        <v>23923.47</v>
      </c>
      <c r="AD290" s="70">
        <f t="shared" si="105"/>
        <v>149836.47</v>
      </c>
      <c r="AE290" s="86">
        <f t="shared" si="106"/>
        <v>7</v>
      </c>
      <c r="AF290" s="85">
        <f t="shared" si="107"/>
        <v>104999</v>
      </c>
      <c r="AG290" s="4">
        <f t="shared" si="108"/>
        <v>18494.058676245215</v>
      </c>
      <c r="AH290" s="5">
        <f t="shared" si="109"/>
        <v>0.17613556963633192</v>
      </c>
      <c r="AI290" s="87" t="str">
        <f t="shared" si="110"/>
        <v>SI</v>
      </c>
      <c r="AK290" s="95"/>
    </row>
    <row r="291" spans="1:37" ht="127.5" x14ac:dyDescent="0.45">
      <c r="A291" s="6">
        <f t="shared" si="102"/>
        <v>288</v>
      </c>
      <c r="B291" s="6" t="s">
        <v>402</v>
      </c>
      <c r="C291" s="6" t="s">
        <v>35</v>
      </c>
      <c r="D291" s="6" t="s">
        <v>618</v>
      </c>
      <c r="E291" s="9">
        <v>90101603</v>
      </c>
      <c r="F291" s="13" t="s">
        <v>619</v>
      </c>
      <c r="G291" s="17" t="s">
        <v>38</v>
      </c>
      <c r="H291" s="93">
        <f t="shared" si="89"/>
        <v>0.19</v>
      </c>
      <c r="I291" s="29">
        <f t="shared" si="103"/>
        <v>116998</v>
      </c>
      <c r="J291" s="71">
        <v>96354</v>
      </c>
      <c r="K291" s="72">
        <f t="shared" si="90"/>
        <v>18307.259999999998</v>
      </c>
      <c r="L291" s="49">
        <f t="shared" si="91"/>
        <v>114661.26</v>
      </c>
      <c r="M291" s="73">
        <v>107184</v>
      </c>
      <c r="N291" s="74">
        <f t="shared" si="92"/>
        <v>20364.96</v>
      </c>
      <c r="O291" s="53">
        <f t="shared" si="93"/>
        <v>127548.95999999999</v>
      </c>
      <c r="P291" s="75">
        <v>101121</v>
      </c>
      <c r="Q291" s="76">
        <f t="shared" si="94"/>
        <v>19212.990000000002</v>
      </c>
      <c r="R291" s="57">
        <f t="shared" si="95"/>
        <v>120333.99</v>
      </c>
      <c r="S291" s="77">
        <v>100980</v>
      </c>
      <c r="T291" s="78">
        <f t="shared" si="96"/>
        <v>19186.2</v>
      </c>
      <c r="U291" s="67">
        <f t="shared" si="97"/>
        <v>120166.2</v>
      </c>
      <c r="V291" s="79">
        <v>97241</v>
      </c>
      <c r="W291" s="80">
        <f t="shared" si="98"/>
        <v>18475.79</v>
      </c>
      <c r="X291" s="68">
        <f t="shared" si="99"/>
        <v>115716.79000000001</v>
      </c>
      <c r="Y291" s="81">
        <v>99261</v>
      </c>
      <c r="Z291" s="82">
        <f t="shared" si="100"/>
        <v>18859.59</v>
      </c>
      <c r="AA291" s="69">
        <f t="shared" si="104"/>
        <v>118120.59</v>
      </c>
      <c r="AB291" s="83">
        <v>86084</v>
      </c>
      <c r="AC291" s="84">
        <f t="shared" si="101"/>
        <v>16355.960000000001</v>
      </c>
      <c r="AD291" s="70">
        <f t="shared" si="105"/>
        <v>102439.96</v>
      </c>
      <c r="AE291" s="86">
        <f t="shared" si="106"/>
        <v>7</v>
      </c>
      <c r="AF291" s="85">
        <f t="shared" si="107"/>
        <v>116998</v>
      </c>
      <c r="AG291" s="4">
        <f t="shared" si="108"/>
        <v>7099.1716503265334</v>
      </c>
      <c r="AH291" s="5">
        <f t="shared" si="109"/>
        <v>6.0677717997970337E-2</v>
      </c>
      <c r="AI291" s="87" t="str">
        <f t="shared" si="110"/>
        <v>SI</v>
      </c>
      <c r="AK291" s="95"/>
    </row>
    <row r="292" spans="1:37" ht="25.5" x14ac:dyDescent="0.45">
      <c r="A292" s="6">
        <f t="shared" si="102"/>
        <v>289</v>
      </c>
      <c r="B292" s="6" t="s">
        <v>402</v>
      </c>
      <c r="C292" s="6" t="s">
        <v>35</v>
      </c>
      <c r="D292" s="6" t="s">
        <v>620</v>
      </c>
      <c r="E292" s="9">
        <v>49221500</v>
      </c>
      <c r="F292" s="105" t="s">
        <v>621</v>
      </c>
      <c r="G292" s="17" t="s">
        <v>38</v>
      </c>
      <c r="H292" s="93">
        <f t="shared" si="89"/>
        <v>0.19</v>
      </c>
      <c r="I292" s="29">
        <f t="shared" si="103"/>
        <v>28899</v>
      </c>
      <c r="J292" s="71">
        <v>25063</v>
      </c>
      <c r="K292" s="72">
        <f t="shared" si="90"/>
        <v>4761.97</v>
      </c>
      <c r="L292" s="49">
        <f t="shared" si="91"/>
        <v>29824.97</v>
      </c>
      <c r="M292" s="73">
        <v>23610</v>
      </c>
      <c r="N292" s="74">
        <f t="shared" si="92"/>
        <v>4485.8999999999996</v>
      </c>
      <c r="O292" s="53">
        <f t="shared" si="93"/>
        <v>28095.9</v>
      </c>
      <c r="P292" s="75">
        <v>23684</v>
      </c>
      <c r="Q292" s="76">
        <f t="shared" si="94"/>
        <v>4499.96</v>
      </c>
      <c r="R292" s="57">
        <f t="shared" si="95"/>
        <v>28183.96</v>
      </c>
      <c r="S292" s="77">
        <v>25385</v>
      </c>
      <c r="T292" s="78">
        <f t="shared" si="96"/>
        <v>4823.1499999999996</v>
      </c>
      <c r="U292" s="67">
        <f t="shared" si="97"/>
        <v>30208.15</v>
      </c>
      <c r="V292" s="79">
        <v>26678</v>
      </c>
      <c r="W292" s="80">
        <f t="shared" si="98"/>
        <v>5068.82</v>
      </c>
      <c r="X292" s="68">
        <f t="shared" si="99"/>
        <v>31746.82</v>
      </c>
      <c r="Y292" s="81">
        <v>22442</v>
      </c>
      <c r="Z292" s="82">
        <f t="shared" si="100"/>
        <v>4263.9800000000005</v>
      </c>
      <c r="AA292" s="69">
        <f t="shared" si="104"/>
        <v>26705.98</v>
      </c>
      <c r="AB292" s="83">
        <v>23134</v>
      </c>
      <c r="AC292" s="84">
        <f t="shared" si="101"/>
        <v>4395.46</v>
      </c>
      <c r="AD292" s="70">
        <f t="shared" si="105"/>
        <v>27529.46</v>
      </c>
      <c r="AE292" s="86">
        <f t="shared" si="106"/>
        <v>7</v>
      </c>
      <c r="AF292" s="85">
        <f t="shared" si="107"/>
        <v>28899</v>
      </c>
      <c r="AG292" s="4">
        <f t="shared" si="108"/>
        <v>1626.6793758451604</v>
      </c>
      <c r="AH292" s="5">
        <f t="shared" si="109"/>
        <v>5.6288431289842566E-2</v>
      </c>
      <c r="AI292" s="87" t="str">
        <f t="shared" si="110"/>
        <v>SI</v>
      </c>
      <c r="AK292" s="95"/>
    </row>
    <row r="293" spans="1:37" ht="76.5" x14ac:dyDescent="0.45">
      <c r="A293" s="6">
        <f t="shared" si="102"/>
        <v>290</v>
      </c>
      <c r="B293" s="6" t="s">
        <v>402</v>
      </c>
      <c r="C293" s="6" t="s">
        <v>35</v>
      </c>
      <c r="D293" s="6" t="s">
        <v>622</v>
      </c>
      <c r="E293" s="9">
        <v>90101603</v>
      </c>
      <c r="F293" s="13" t="s">
        <v>623</v>
      </c>
      <c r="G293" s="17" t="s">
        <v>38</v>
      </c>
      <c r="H293" s="93">
        <f t="shared" si="89"/>
        <v>0.19</v>
      </c>
      <c r="I293" s="29">
        <f t="shared" si="103"/>
        <v>57300</v>
      </c>
      <c r="J293" s="71">
        <v>47297</v>
      </c>
      <c r="K293" s="72">
        <f t="shared" si="90"/>
        <v>8986.43</v>
      </c>
      <c r="L293" s="49">
        <f t="shared" si="91"/>
        <v>56283.43</v>
      </c>
      <c r="M293" s="73">
        <v>52861</v>
      </c>
      <c r="N293" s="74">
        <f t="shared" si="92"/>
        <v>10043.59</v>
      </c>
      <c r="O293" s="53">
        <f t="shared" si="93"/>
        <v>62904.59</v>
      </c>
      <c r="P293" s="75">
        <v>50649</v>
      </c>
      <c r="Q293" s="76">
        <f t="shared" si="94"/>
        <v>9623.31</v>
      </c>
      <c r="R293" s="57">
        <f t="shared" si="95"/>
        <v>60272.31</v>
      </c>
      <c r="S293" s="77">
        <v>43847</v>
      </c>
      <c r="T293" s="78">
        <f t="shared" si="96"/>
        <v>8330.93</v>
      </c>
      <c r="U293" s="67">
        <f t="shared" si="97"/>
        <v>52177.93</v>
      </c>
      <c r="V293" s="79">
        <v>49677</v>
      </c>
      <c r="W293" s="80">
        <f t="shared" si="98"/>
        <v>9438.630000000001</v>
      </c>
      <c r="X293" s="68">
        <f t="shared" si="99"/>
        <v>59115.630000000005</v>
      </c>
      <c r="Y293" s="81">
        <v>52956</v>
      </c>
      <c r="Z293" s="82">
        <f t="shared" si="100"/>
        <v>10061.64</v>
      </c>
      <c r="AA293" s="69">
        <f t="shared" si="104"/>
        <v>63017.64</v>
      </c>
      <c r="AB293" s="83">
        <v>39769</v>
      </c>
      <c r="AC293" s="84">
        <f t="shared" si="101"/>
        <v>7556.11</v>
      </c>
      <c r="AD293" s="70">
        <f t="shared" si="105"/>
        <v>47325.11</v>
      </c>
      <c r="AE293" s="86">
        <f t="shared" si="106"/>
        <v>7</v>
      </c>
      <c r="AF293" s="85">
        <f t="shared" si="107"/>
        <v>57300</v>
      </c>
      <c r="AG293" s="4">
        <f t="shared" si="108"/>
        <v>5385.1836395242826</v>
      </c>
      <c r="AH293" s="5">
        <f t="shared" si="109"/>
        <v>9.3982262469882769E-2</v>
      </c>
      <c r="AI293" s="87" t="str">
        <f t="shared" si="110"/>
        <v>SI</v>
      </c>
      <c r="AK293" s="95"/>
    </row>
    <row r="294" spans="1:37" ht="38.25" x14ac:dyDescent="0.45">
      <c r="A294" s="6">
        <f t="shared" si="102"/>
        <v>291</v>
      </c>
      <c r="B294" s="6" t="s">
        <v>402</v>
      </c>
      <c r="C294" s="6" t="s">
        <v>35</v>
      </c>
      <c r="D294" s="6" t="s">
        <v>624</v>
      </c>
      <c r="E294" s="9">
        <v>49221500</v>
      </c>
      <c r="F294" s="105" t="s">
        <v>625</v>
      </c>
      <c r="G294" s="17" t="s">
        <v>38</v>
      </c>
      <c r="H294" s="93">
        <f t="shared" si="89"/>
        <v>0.19</v>
      </c>
      <c r="I294" s="29">
        <f t="shared" si="103"/>
        <v>85000</v>
      </c>
      <c r="J294" s="71">
        <v>71442</v>
      </c>
      <c r="K294" s="72">
        <f t="shared" si="90"/>
        <v>13573.98</v>
      </c>
      <c r="L294" s="49">
        <f t="shared" si="91"/>
        <v>85015.98</v>
      </c>
      <c r="M294" s="73">
        <v>77194</v>
      </c>
      <c r="N294" s="74">
        <f t="shared" si="92"/>
        <v>14666.86</v>
      </c>
      <c r="O294" s="53">
        <f t="shared" si="93"/>
        <v>91860.86</v>
      </c>
      <c r="P294" s="75">
        <v>74705</v>
      </c>
      <c r="Q294" s="76">
        <f t="shared" si="94"/>
        <v>14193.95</v>
      </c>
      <c r="R294" s="57">
        <f t="shared" si="95"/>
        <v>88898.95</v>
      </c>
      <c r="S294" s="77">
        <v>70363</v>
      </c>
      <c r="T294" s="78">
        <f t="shared" si="96"/>
        <v>13368.97</v>
      </c>
      <c r="U294" s="67">
        <f t="shared" si="97"/>
        <v>83731.97</v>
      </c>
      <c r="V294" s="79">
        <v>66481</v>
      </c>
      <c r="W294" s="80">
        <f t="shared" si="98"/>
        <v>12631.39</v>
      </c>
      <c r="X294" s="68">
        <f t="shared" si="99"/>
        <v>79112.39</v>
      </c>
      <c r="Y294" s="81">
        <v>69976</v>
      </c>
      <c r="Z294" s="82">
        <f t="shared" si="100"/>
        <v>13295.44</v>
      </c>
      <c r="AA294" s="69">
        <f t="shared" si="104"/>
        <v>83271.44</v>
      </c>
      <c r="AB294" s="83">
        <v>69837</v>
      </c>
      <c r="AC294" s="84">
        <f t="shared" si="101"/>
        <v>13269.03</v>
      </c>
      <c r="AD294" s="70">
        <f t="shared" si="105"/>
        <v>83106.03</v>
      </c>
      <c r="AE294" s="86">
        <f t="shared" si="106"/>
        <v>7</v>
      </c>
      <c r="AF294" s="85">
        <f t="shared" si="107"/>
        <v>85000</v>
      </c>
      <c r="AG294" s="4">
        <f t="shared" si="108"/>
        <v>3875.2024688266288</v>
      </c>
      <c r="AH294" s="5">
        <f t="shared" si="109"/>
        <v>4.5590617280313279E-2</v>
      </c>
      <c r="AI294" s="87" t="str">
        <f t="shared" si="110"/>
        <v>SI</v>
      </c>
      <c r="AK294" s="95"/>
    </row>
    <row r="295" spans="1:37" ht="63.75" x14ac:dyDescent="0.45">
      <c r="A295" s="6">
        <f t="shared" si="102"/>
        <v>292</v>
      </c>
      <c r="B295" s="6" t="s">
        <v>402</v>
      </c>
      <c r="C295" s="6" t="s">
        <v>35</v>
      </c>
      <c r="D295" s="6" t="s">
        <v>626</v>
      </c>
      <c r="E295" s="9">
        <v>49221500</v>
      </c>
      <c r="F295" s="13" t="s">
        <v>627</v>
      </c>
      <c r="G295" s="17" t="s">
        <v>38</v>
      </c>
      <c r="H295" s="93">
        <f t="shared" si="89"/>
        <v>0.19</v>
      </c>
      <c r="I295" s="29">
        <f t="shared" si="103"/>
        <v>229999</v>
      </c>
      <c r="J295" s="71">
        <v>190775</v>
      </c>
      <c r="K295" s="72">
        <f t="shared" si="90"/>
        <v>36247.25</v>
      </c>
      <c r="L295" s="49">
        <f t="shared" si="91"/>
        <v>227022.25</v>
      </c>
      <c r="M295" s="73">
        <v>205263</v>
      </c>
      <c r="N295" s="74">
        <f t="shared" si="92"/>
        <v>38999.97</v>
      </c>
      <c r="O295" s="53">
        <f t="shared" si="93"/>
        <v>244262.97</v>
      </c>
      <c r="P295" s="75">
        <v>203265</v>
      </c>
      <c r="Q295" s="76">
        <f t="shared" si="94"/>
        <v>38620.35</v>
      </c>
      <c r="R295" s="57">
        <f t="shared" si="95"/>
        <v>241885.35</v>
      </c>
      <c r="S295" s="77">
        <v>207311</v>
      </c>
      <c r="T295" s="78">
        <f t="shared" si="96"/>
        <v>39389.090000000004</v>
      </c>
      <c r="U295" s="67">
        <f t="shared" si="97"/>
        <v>246700.09</v>
      </c>
      <c r="V295" s="79">
        <v>174881</v>
      </c>
      <c r="W295" s="80">
        <f t="shared" si="98"/>
        <v>33227.39</v>
      </c>
      <c r="X295" s="68">
        <f t="shared" si="99"/>
        <v>208108.39</v>
      </c>
      <c r="Y295" s="81">
        <v>202159</v>
      </c>
      <c r="Z295" s="82">
        <f t="shared" si="100"/>
        <v>38410.21</v>
      </c>
      <c r="AA295" s="69">
        <f t="shared" si="104"/>
        <v>240569.21</v>
      </c>
      <c r="AB295" s="83">
        <v>169283</v>
      </c>
      <c r="AC295" s="84">
        <f t="shared" si="101"/>
        <v>32163.77</v>
      </c>
      <c r="AD295" s="70">
        <f t="shared" si="105"/>
        <v>201446.77</v>
      </c>
      <c r="AE295" s="86">
        <f t="shared" si="106"/>
        <v>7</v>
      </c>
      <c r="AF295" s="85">
        <f t="shared" si="107"/>
        <v>229999</v>
      </c>
      <c r="AG295" s="4">
        <f t="shared" si="108"/>
        <v>17065.803682194401</v>
      </c>
      <c r="AH295" s="5">
        <f t="shared" si="109"/>
        <v>7.4199469050710662E-2</v>
      </c>
      <c r="AI295" s="87" t="str">
        <f t="shared" si="110"/>
        <v>SI</v>
      </c>
      <c r="AK295" s="95"/>
    </row>
    <row r="296" spans="1:37" ht="14.25" x14ac:dyDescent="0.45">
      <c r="A296" s="6">
        <f t="shared" si="102"/>
        <v>293</v>
      </c>
      <c r="B296" s="6" t="s">
        <v>402</v>
      </c>
      <c r="C296" s="6" t="s">
        <v>35</v>
      </c>
      <c r="D296" s="6" t="s">
        <v>628</v>
      </c>
      <c r="E296" s="9">
        <v>49221500</v>
      </c>
      <c r="F296" s="105" t="s">
        <v>629</v>
      </c>
      <c r="G296" s="17" t="s">
        <v>38</v>
      </c>
      <c r="H296" s="93">
        <f t="shared" si="89"/>
        <v>0.19</v>
      </c>
      <c r="I296" s="29">
        <f t="shared" si="103"/>
        <v>169999</v>
      </c>
      <c r="J296" s="71">
        <v>143792</v>
      </c>
      <c r="K296" s="72">
        <f t="shared" si="90"/>
        <v>27320.48</v>
      </c>
      <c r="L296" s="49">
        <f t="shared" si="91"/>
        <v>171112.48</v>
      </c>
      <c r="M296" s="73">
        <v>152805</v>
      </c>
      <c r="N296" s="74">
        <f t="shared" si="92"/>
        <v>29032.95</v>
      </c>
      <c r="O296" s="53">
        <f t="shared" si="93"/>
        <v>181837.95</v>
      </c>
      <c r="P296" s="75">
        <v>142097</v>
      </c>
      <c r="Q296" s="76">
        <f t="shared" si="94"/>
        <v>26998.43</v>
      </c>
      <c r="R296" s="57">
        <f t="shared" si="95"/>
        <v>169095.43</v>
      </c>
      <c r="S296" s="77">
        <v>138314</v>
      </c>
      <c r="T296" s="78">
        <f t="shared" si="96"/>
        <v>26279.66</v>
      </c>
      <c r="U296" s="67">
        <f t="shared" si="97"/>
        <v>164593.66</v>
      </c>
      <c r="V296" s="79">
        <v>147984</v>
      </c>
      <c r="W296" s="80">
        <f t="shared" si="98"/>
        <v>28116.959999999999</v>
      </c>
      <c r="X296" s="68">
        <f t="shared" si="99"/>
        <v>176100.96</v>
      </c>
      <c r="Y296" s="81">
        <v>144372</v>
      </c>
      <c r="Z296" s="82">
        <f t="shared" si="100"/>
        <v>27430.68</v>
      </c>
      <c r="AA296" s="69">
        <f t="shared" si="104"/>
        <v>171802.68</v>
      </c>
      <c r="AB296" s="83">
        <v>130633</v>
      </c>
      <c r="AC296" s="84">
        <f t="shared" si="101"/>
        <v>24820.27</v>
      </c>
      <c r="AD296" s="70">
        <f t="shared" si="105"/>
        <v>155453.26999999999</v>
      </c>
      <c r="AE296" s="86">
        <f t="shared" si="106"/>
        <v>7</v>
      </c>
      <c r="AF296" s="85">
        <f t="shared" si="107"/>
        <v>169999</v>
      </c>
      <c r="AG296" s="4">
        <f t="shared" si="108"/>
        <v>7778.1759798040093</v>
      </c>
      <c r="AH296" s="5">
        <f t="shared" si="109"/>
        <v>4.5754245494408846E-2</v>
      </c>
      <c r="AI296" s="87" t="str">
        <f t="shared" si="110"/>
        <v>SI</v>
      </c>
      <c r="AK296" s="95"/>
    </row>
    <row r="297" spans="1:37" ht="25.5" x14ac:dyDescent="0.45">
      <c r="A297" s="6">
        <f t="shared" si="102"/>
        <v>294</v>
      </c>
      <c r="B297" s="6" t="s">
        <v>402</v>
      </c>
      <c r="C297" s="6" t="s">
        <v>35</v>
      </c>
      <c r="D297" s="6" t="s">
        <v>630</v>
      </c>
      <c r="E297" s="9">
        <v>49221500</v>
      </c>
      <c r="F297" s="13" t="s">
        <v>631</v>
      </c>
      <c r="G297" s="17" t="s">
        <v>38</v>
      </c>
      <c r="H297" s="93">
        <f t="shared" si="89"/>
        <v>0.19</v>
      </c>
      <c r="I297" s="29">
        <f t="shared" si="103"/>
        <v>149999</v>
      </c>
      <c r="J297" s="71">
        <v>136916</v>
      </c>
      <c r="K297" s="72">
        <f t="shared" si="90"/>
        <v>26014.04</v>
      </c>
      <c r="L297" s="49">
        <f t="shared" si="91"/>
        <v>162930.04</v>
      </c>
      <c r="M297" s="73">
        <v>127594</v>
      </c>
      <c r="N297" s="74">
        <f t="shared" si="92"/>
        <v>24242.86</v>
      </c>
      <c r="O297" s="53">
        <f t="shared" si="93"/>
        <v>151836.85999999999</v>
      </c>
      <c r="P297" s="75">
        <v>137268</v>
      </c>
      <c r="Q297" s="76">
        <f t="shared" si="94"/>
        <v>26080.920000000002</v>
      </c>
      <c r="R297" s="57">
        <f t="shared" si="95"/>
        <v>163348.92000000001</v>
      </c>
      <c r="S297" s="77">
        <v>128773</v>
      </c>
      <c r="T297" s="78">
        <f t="shared" si="96"/>
        <v>24466.87</v>
      </c>
      <c r="U297" s="67">
        <f t="shared" si="97"/>
        <v>153239.87</v>
      </c>
      <c r="V297" s="79">
        <v>134226</v>
      </c>
      <c r="W297" s="80">
        <f t="shared" si="98"/>
        <v>25502.94</v>
      </c>
      <c r="X297" s="68">
        <f t="shared" si="99"/>
        <v>159728.94</v>
      </c>
      <c r="Y297" s="81">
        <v>137401</v>
      </c>
      <c r="Z297" s="82">
        <f t="shared" si="100"/>
        <v>26106.19</v>
      </c>
      <c r="AA297" s="69">
        <f t="shared" si="104"/>
        <v>163507.19</v>
      </c>
      <c r="AB297" s="83">
        <v>80170</v>
      </c>
      <c r="AC297" s="84">
        <f t="shared" si="101"/>
        <v>15232.3</v>
      </c>
      <c r="AD297" s="70">
        <f t="shared" si="105"/>
        <v>95402.3</v>
      </c>
      <c r="AE297" s="86">
        <f t="shared" si="106"/>
        <v>7</v>
      </c>
      <c r="AF297" s="85">
        <f t="shared" si="107"/>
        <v>149999</v>
      </c>
      <c r="AG297" s="4">
        <f t="shared" si="108"/>
        <v>22732.153777084026</v>
      </c>
      <c r="AH297" s="5">
        <f t="shared" si="109"/>
        <v>0.151548702171908</v>
      </c>
      <c r="AI297" s="87" t="str">
        <f t="shared" si="110"/>
        <v>SI</v>
      </c>
      <c r="AK297" s="95"/>
    </row>
    <row r="298" spans="1:37" ht="63.75" x14ac:dyDescent="0.45">
      <c r="A298" s="6">
        <f t="shared" si="102"/>
        <v>295</v>
      </c>
      <c r="B298" s="6" t="s">
        <v>402</v>
      </c>
      <c r="C298" s="6" t="s">
        <v>35</v>
      </c>
      <c r="D298" s="6" t="s">
        <v>632</v>
      </c>
      <c r="E298" s="9">
        <v>49221500</v>
      </c>
      <c r="F298" s="105" t="s">
        <v>633</v>
      </c>
      <c r="G298" s="17" t="s">
        <v>38</v>
      </c>
      <c r="H298" s="93">
        <f t="shared" si="89"/>
        <v>0.19</v>
      </c>
      <c r="I298" s="29">
        <f t="shared" si="103"/>
        <v>179999</v>
      </c>
      <c r="J298" s="71">
        <v>159064</v>
      </c>
      <c r="K298" s="72">
        <f t="shared" si="90"/>
        <v>30222.16</v>
      </c>
      <c r="L298" s="49">
        <f t="shared" si="91"/>
        <v>189286.16</v>
      </c>
      <c r="M298" s="73">
        <v>143711</v>
      </c>
      <c r="N298" s="74">
        <f t="shared" si="92"/>
        <v>27305.09</v>
      </c>
      <c r="O298" s="53">
        <f t="shared" si="93"/>
        <v>171016.09</v>
      </c>
      <c r="P298" s="75">
        <v>159875</v>
      </c>
      <c r="Q298" s="76">
        <f t="shared" si="94"/>
        <v>30376.25</v>
      </c>
      <c r="R298" s="57">
        <f t="shared" si="95"/>
        <v>190251.25</v>
      </c>
      <c r="S298" s="77">
        <v>139124</v>
      </c>
      <c r="T298" s="78">
        <f t="shared" si="96"/>
        <v>26433.56</v>
      </c>
      <c r="U298" s="67">
        <f t="shared" si="97"/>
        <v>165557.56</v>
      </c>
      <c r="V298" s="79">
        <v>137173</v>
      </c>
      <c r="W298" s="80">
        <f t="shared" si="98"/>
        <v>26062.87</v>
      </c>
      <c r="X298" s="68">
        <f t="shared" si="99"/>
        <v>163235.87</v>
      </c>
      <c r="Y298" s="81">
        <v>150667</v>
      </c>
      <c r="Z298" s="82">
        <f t="shared" si="100"/>
        <v>28626.73</v>
      </c>
      <c r="AA298" s="69">
        <f t="shared" si="104"/>
        <v>179293.73</v>
      </c>
      <c r="AB298" s="83">
        <v>169206</v>
      </c>
      <c r="AC298" s="84">
        <f t="shared" si="101"/>
        <v>32149.14</v>
      </c>
      <c r="AD298" s="70">
        <f t="shared" si="105"/>
        <v>201355.14</v>
      </c>
      <c r="AE298" s="86">
        <f t="shared" si="106"/>
        <v>7</v>
      </c>
      <c r="AF298" s="85">
        <f t="shared" si="107"/>
        <v>179999</v>
      </c>
      <c r="AG298" s="4">
        <f t="shared" si="108"/>
        <v>13191.948193712713</v>
      </c>
      <c r="AH298" s="5">
        <f t="shared" si="109"/>
        <v>7.328900823733861E-2</v>
      </c>
      <c r="AI298" s="87" t="str">
        <f t="shared" si="110"/>
        <v>SI</v>
      </c>
      <c r="AK298" s="95"/>
    </row>
    <row r="299" spans="1:37" ht="89.25" x14ac:dyDescent="0.45">
      <c r="A299" s="6">
        <f t="shared" si="102"/>
        <v>296</v>
      </c>
      <c r="B299" s="6" t="s">
        <v>402</v>
      </c>
      <c r="C299" s="6" t="s">
        <v>35</v>
      </c>
      <c r="D299" s="6" t="s">
        <v>634</v>
      </c>
      <c r="E299" s="9">
        <v>49221500</v>
      </c>
      <c r="F299" s="13" t="s">
        <v>635</v>
      </c>
      <c r="G299" s="17" t="s">
        <v>38</v>
      </c>
      <c r="H299" s="93">
        <f t="shared" si="89"/>
        <v>0.19</v>
      </c>
      <c r="I299" s="29">
        <f t="shared" si="103"/>
        <v>209999</v>
      </c>
      <c r="J299" s="71">
        <v>185715</v>
      </c>
      <c r="K299" s="72">
        <f t="shared" si="90"/>
        <v>35285.85</v>
      </c>
      <c r="L299" s="49">
        <f t="shared" si="91"/>
        <v>221000.85</v>
      </c>
      <c r="M299" s="73">
        <v>164900</v>
      </c>
      <c r="N299" s="74">
        <f t="shared" si="92"/>
        <v>31331</v>
      </c>
      <c r="O299" s="53">
        <f t="shared" si="93"/>
        <v>196231</v>
      </c>
      <c r="P299" s="75">
        <v>176564</v>
      </c>
      <c r="Q299" s="76">
        <f t="shared" si="94"/>
        <v>33547.160000000003</v>
      </c>
      <c r="R299" s="57">
        <f t="shared" si="95"/>
        <v>210111.16</v>
      </c>
      <c r="S299" s="77">
        <v>159170</v>
      </c>
      <c r="T299" s="78">
        <f t="shared" si="96"/>
        <v>30242.3</v>
      </c>
      <c r="U299" s="67">
        <f t="shared" si="97"/>
        <v>189412.3</v>
      </c>
      <c r="V299" s="79">
        <v>161025</v>
      </c>
      <c r="W299" s="80">
        <f t="shared" si="98"/>
        <v>30594.75</v>
      </c>
      <c r="X299" s="68">
        <f t="shared" si="99"/>
        <v>191619.75</v>
      </c>
      <c r="Y299" s="81">
        <v>189878</v>
      </c>
      <c r="Z299" s="82">
        <f t="shared" si="100"/>
        <v>36076.82</v>
      </c>
      <c r="AA299" s="69">
        <f t="shared" si="104"/>
        <v>225954.82</v>
      </c>
      <c r="AB299" s="83">
        <v>198039</v>
      </c>
      <c r="AC299" s="84">
        <f t="shared" si="101"/>
        <v>37627.410000000003</v>
      </c>
      <c r="AD299" s="70">
        <f t="shared" si="105"/>
        <v>235666.41</v>
      </c>
      <c r="AE299" s="86">
        <f t="shared" si="106"/>
        <v>7</v>
      </c>
      <c r="AF299" s="85">
        <f t="shared" si="107"/>
        <v>209999</v>
      </c>
      <c r="AG299" s="4">
        <f t="shared" si="108"/>
        <v>16842.22703790684</v>
      </c>
      <c r="AH299" s="5">
        <f t="shared" si="109"/>
        <v>8.020146304461849E-2</v>
      </c>
      <c r="AI299" s="87" t="str">
        <f t="shared" si="110"/>
        <v>SI</v>
      </c>
      <c r="AK299" s="95"/>
    </row>
    <row r="300" spans="1:37" ht="89.25" x14ac:dyDescent="0.45">
      <c r="A300" s="6">
        <f t="shared" si="102"/>
        <v>297</v>
      </c>
      <c r="B300" s="6" t="s">
        <v>402</v>
      </c>
      <c r="C300" s="6" t="s">
        <v>35</v>
      </c>
      <c r="D300" s="6" t="s">
        <v>636</v>
      </c>
      <c r="E300" s="9">
        <v>49101700</v>
      </c>
      <c r="F300" s="105" t="s">
        <v>637</v>
      </c>
      <c r="G300" s="17" t="s">
        <v>38</v>
      </c>
      <c r="H300" s="93">
        <f t="shared" si="89"/>
        <v>0.19</v>
      </c>
      <c r="I300" s="29">
        <f t="shared" si="103"/>
        <v>19999</v>
      </c>
      <c r="J300" s="71">
        <v>16379</v>
      </c>
      <c r="K300" s="72">
        <f t="shared" si="90"/>
        <v>3112.01</v>
      </c>
      <c r="L300" s="49">
        <f t="shared" si="91"/>
        <v>19491.010000000002</v>
      </c>
      <c r="M300" s="73">
        <v>16728</v>
      </c>
      <c r="N300" s="74">
        <f t="shared" si="92"/>
        <v>3178.32</v>
      </c>
      <c r="O300" s="53">
        <f t="shared" si="93"/>
        <v>19906.32</v>
      </c>
      <c r="P300" s="75">
        <v>17903</v>
      </c>
      <c r="Q300" s="76">
        <f t="shared" si="94"/>
        <v>3401.57</v>
      </c>
      <c r="R300" s="57">
        <f t="shared" si="95"/>
        <v>21304.57</v>
      </c>
      <c r="S300" s="77">
        <v>16799</v>
      </c>
      <c r="T300" s="78">
        <f t="shared" si="96"/>
        <v>3191.81</v>
      </c>
      <c r="U300" s="67">
        <f t="shared" si="97"/>
        <v>19990.810000000001</v>
      </c>
      <c r="V300" s="79">
        <v>16916</v>
      </c>
      <c r="W300" s="80">
        <f t="shared" si="98"/>
        <v>3214.04</v>
      </c>
      <c r="X300" s="68">
        <f t="shared" si="99"/>
        <v>20130.04</v>
      </c>
      <c r="Y300" s="81">
        <v>16878</v>
      </c>
      <c r="Z300" s="82">
        <f t="shared" si="100"/>
        <v>3206.82</v>
      </c>
      <c r="AA300" s="69">
        <f t="shared" si="104"/>
        <v>20084.82</v>
      </c>
      <c r="AB300" s="83">
        <v>16040</v>
      </c>
      <c r="AC300" s="84">
        <f t="shared" si="101"/>
        <v>3047.6</v>
      </c>
      <c r="AD300" s="70">
        <f t="shared" si="105"/>
        <v>19087.599999999999</v>
      </c>
      <c r="AE300" s="86">
        <f t="shared" si="106"/>
        <v>7</v>
      </c>
      <c r="AF300" s="85">
        <f t="shared" si="107"/>
        <v>19999</v>
      </c>
      <c r="AG300" s="4">
        <f t="shared" si="108"/>
        <v>635.43116574496094</v>
      </c>
      <c r="AH300" s="5">
        <f t="shared" si="109"/>
        <v>3.1773146944595279E-2</v>
      </c>
      <c r="AI300" s="87" t="str">
        <f t="shared" si="110"/>
        <v>SI</v>
      </c>
      <c r="AK300" s="95"/>
    </row>
    <row r="301" spans="1:37" ht="38.25" x14ac:dyDescent="0.45">
      <c r="A301" s="6">
        <f t="shared" si="102"/>
        <v>298</v>
      </c>
      <c r="B301" s="6" t="s">
        <v>402</v>
      </c>
      <c r="C301" s="6" t="s">
        <v>35</v>
      </c>
      <c r="D301" s="6" t="s">
        <v>406</v>
      </c>
      <c r="E301" s="9">
        <v>49221500</v>
      </c>
      <c r="F301" s="13" t="s">
        <v>638</v>
      </c>
      <c r="G301" s="17" t="s">
        <v>38</v>
      </c>
      <c r="H301" s="93">
        <f t="shared" si="89"/>
        <v>0.19</v>
      </c>
      <c r="I301" s="29">
        <f t="shared" si="103"/>
        <v>1099899</v>
      </c>
      <c r="J301" s="71">
        <v>946573</v>
      </c>
      <c r="K301" s="72">
        <f t="shared" si="90"/>
        <v>179848.87</v>
      </c>
      <c r="L301" s="49">
        <f t="shared" si="91"/>
        <v>1126421.8700000001</v>
      </c>
      <c r="M301" s="73">
        <v>850534</v>
      </c>
      <c r="N301" s="74">
        <f t="shared" si="92"/>
        <v>161601.46</v>
      </c>
      <c r="O301" s="53">
        <f t="shared" si="93"/>
        <v>1012135.46</v>
      </c>
      <c r="P301" s="75">
        <v>859450</v>
      </c>
      <c r="Q301" s="76">
        <f t="shared" si="94"/>
        <v>163295.5</v>
      </c>
      <c r="R301" s="57">
        <f t="shared" si="95"/>
        <v>1022745.5</v>
      </c>
      <c r="S301" s="77">
        <v>890737</v>
      </c>
      <c r="T301" s="78">
        <f t="shared" si="96"/>
        <v>169240.03</v>
      </c>
      <c r="U301" s="67">
        <f t="shared" si="97"/>
        <v>1059977.03</v>
      </c>
      <c r="V301" s="79">
        <v>989251</v>
      </c>
      <c r="W301" s="80">
        <f t="shared" si="98"/>
        <v>187957.69</v>
      </c>
      <c r="X301" s="68">
        <f t="shared" si="99"/>
        <v>1177208.69</v>
      </c>
      <c r="Y301" s="81">
        <v>978680</v>
      </c>
      <c r="Z301" s="82">
        <f t="shared" si="100"/>
        <v>185949.2</v>
      </c>
      <c r="AA301" s="69">
        <f t="shared" si="104"/>
        <v>1164629.2</v>
      </c>
      <c r="AB301" s="83">
        <v>954772</v>
      </c>
      <c r="AC301" s="84">
        <f t="shared" si="101"/>
        <v>181406.68</v>
      </c>
      <c r="AD301" s="70">
        <f t="shared" si="105"/>
        <v>1136178.68</v>
      </c>
      <c r="AE301" s="86">
        <f t="shared" si="106"/>
        <v>7</v>
      </c>
      <c r="AF301" s="85">
        <f t="shared" si="107"/>
        <v>1099899</v>
      </c>
      <c r="AG301" s="4">
        <f t="shared" si="108"/>
        <v>62604.575342219185</v>
      </c>
      <c r="AH301" s="5">
        <f t="shared" si="109"/>
        <v>5.6918476462128963E-2</v>
      </c>
      <c r="AI301" s="87" t="str">
        <f t="shared" si="110"/>
        <v>SI</v>
      </c>
      <c r="AK301" s="95"/>
    </row>
    <row r="302" spans="1:37" ht="38.25" x14ac:dyDescent="0.45">
      <c r="A302" s="6">
        <f t="shared" si="102"/>
        <v>299</v>
      </c>
      <c r="B302" s="6" t="s">
        <v>402</v>
      </c>
      <c r="C302" s="6" t="s">
        <v>35</v>
      </c>
      <c r="D302" s="6" t="s">
        <v>639</v>
      </c>
      <c r="E302" s="9">
        <v>49221500</v>
      </c>
      <c r="F302" s="105" t="s">
        <v>640</v>
      </c>
      <c r="G302" s="17" t="s">
        <v>38</v>
      </c>
      <c r="H302" s="93">
        <f t="shared" si="89"/>
        <v>0.19</v>
      </c>
      <c r="I302" s="29">
        <f t="shared" si="103"/>
        <v>379999</v>
      </c>
      <c r="J302" s="71">
        <v>302989</v>
      </c>
      <c r="K302" s="72">
        <f t="shared" si="90"/>
        <v>57567.91</v>
      </c>
      <c r="L302" s="49">
        <f t="shared" si="91"/>
        <v>360556.91000000003</v>
      </c>
      <c r="M302" s="73">
        <v>328204</v>
      </c>
      <c r="N302" s="74">
        <f t="shared" si="92"/>
        <v>62358.76</v>
      </c>
      <c r="O302" s="53">
        <f t="shared" si="93"/>
        <v>390562.76</v>
      </c>
      <c r="P302" s="75">
        <v>307773</v>
      </c>
      <c r="Q302" s="76">
        <f t="shared" si="94"/>
        <v>58476.87</v>
      </c>
      <c r="R302" s="57">
        <f t="shared" si="95"/>
        <v>366249.87</v>
      </c>
      <c r="S302" s="77">
        <v>324225</v>
      </c>
      <c r="T302" s="78">
        <f t="shared" si="96"/>
        <v>61602.75</v>
      </c>
      <c r="U302" s="67">
        <f t="shared" si="97"/>
        <v>385827.75</v>
      </c>
      <c r="V302" s="79">
        <v>327689</v>
      </c>
      <c r="W302" s="80">
        <f t="shared" si="98"/>
        <v>62260.91</v>
      </c>
      <c r="X302" s="68">
        <f t="shared" si="99"/>
        <v>389949.91000000003</v>
      </c>
      <c r="Y302" s="81">
        <v>314577</v>
      </c>
      <c r="Z302" s="82">
        <f t="shared" si="100"/>
        <v>59769.63</v>
      </c>
      <c r="AA302" s="69">
        <f t="shared" si="104"/>
        <v>374346.63</v>
      </c>
      <c r="AB302" s="83">
        <v>329834</v>
      </c>
      <c r="AC302" s="84">
        <f t="shared" si="101"/>
        <v>62668.46</v>
      </c>
      <c r="AD302" s="70">
        <f t="shared" si="105"/>
        <v>392502.46</v>
      </c>
      <c r="AE302" s="86">
        <f t="shared" si="106"/>
        <v>7</v>
      </c>
      <c r="AF302" s="85">
        <f t="shared" si="107"/>
        <v>379999</v>
      </c>
      <c r="AG302" s="4">
        <f t="shared" si="108"/>
        <v>11951.731483019521</v>
      </c>
      <c r="AH302" s="5">
        <f t="shared" si="109"/>
        <v>3.1452007723755906E-2</v>
      </c>
      <c r="AI302" s="87" t="str">
        <f t="shared" si="110"/>
        <v>SI</v>
      </c>
      <c r="AK302" s="95"/>
    </row>
    <row r="303" spans="1:37" ht="89.25" x14ac:dyDescent="0.45">
      <c r="A303" s="6">
        <f t="shared" si="102"/>
        <v>300</v>
      </c>
      <c r="B303" s="6" t="s">
        <v>402</v>
      </c>
      <c r="C303" s="6" t="s">
        <v>35</v>
      </c>
      <c r="D303" s="6" t="s">
        <v>641</v>
      </c>
      <c r="E303" s="9">
        <v>90101603</v>
      </c>
      <c r="F303" s="13" t="s">
        <v>642</v>
      </c>
      <c r="G303" s="17" t="s">
        <v>38</v>
      </c>
      <c r="H303" s="93">
        <f t="shared" si="89"/>
        <v>0.19</v>
      </c>
      <c r="I303" s="29">
        <f t="shared" si="103"/>
        <v>93000</v>
      </c>
      <c r="J303" s="71">
        <v>71252</v>
      </c>
      <c r="K303" s="72">
        <f t="shared" si="90"/>
        <v>13537.880000000001</v>
      </c>
      <c r="L303" s="49">
        <f t="shared" si="91"/>
        <v>84789.88</v>
      </c>
      <c r="M303" s="73">
        <v>81039</v>
      </c>
      <c r="N303" s="74">
        <f t="shared" si="92"/>
        <v>15397.41</v>
      </c>
      <c r="O303" s="53">
        <f t="shared" si="93"/>
        <v>96436.41</v>
      </c>
      <c r="P303" s="75">
        <v>76558</v>
      </c>
      <c r="Q303" s="76">
        <f t="shared" si="94"/>
        <v>14546.02</v>
      </c>
      <c r="R303" s="57">
        <f t="shared" si="95"/>
        <v>91104.02</v>
      </c>
      <c r="S303" s="77">
        <v>79050</v>
      </c>
      <c r="T303" s="78">
        <f t="shared" si="96"/>
        <v>15019.5</v>
      </c>
      <c r="U303" s="67">
        <f t="shared" si="97"/>
        <v>94069.5</v>
      </c>
      <c r="V303" s="79">
        <v>72300</v>
      </c>
      <c r="W303" s="80">
        <f t="shared" si="98"/>
        <v>13737</v>
      </c>
      <c r="X303" s="68">
        <f t="shared" si="99"/>
        <v>86037</v>
      </c>
      <c r="Y303" s="81">
        <v>85696</v>
      </c>
      <c r="Z303" s="82">
        <f t="shared" si="100"/>
        <v>16282.24</v>
      </c>
      <c r="AA303" s="69">
        <f t="shared" si="104"/>
        <v>101978.24000000001</v>
      </c>
      <c r="AB303" s="83">
        <v>81161</v>
      </c>
      <c r="AC303" s="84">
        <f t="shared" si="101"/>
        <v>15420.59</v>
      </c>
      <c r="AD303" s="70">
        <f t="shared" si="105"/>
        <v>96581.59</v>
      </c>
      <c r="AE303" s="86">
        <f t="shared" si="106"/>
        <v>7</v>
      </c>
      <c r="AF303" s="85">
        <f t="shared" si="107"/>
        <v>93000</v>
      </c>
      <c r="AG303" s="4">
        <f t="shared" si="108"/>
        <v>5680.4615296118327</v>
      </c>
      <c r="AH303" s="5">
        <f t="shared" si="109"/>
        <v>6.1080231501202502E-2</v>
      </c>
      <c r="AI303" s="87" t="str">
        <f t="shared" si="110"/>
        <v>SI</v>
      </c>
      <c r="AK303" s="95"/>
    </row>
    <row r="304" spans="1:37" ht="127.5" x14ac:dyDescent="0.45">
      <c r="A304" s="6">
        <f t="shared" si="102"/>
        <v>301</v>
      </c>
      <c r="B304" s="6" t="s">
        <v>402</v>
      </c>
      <c r="C304" s="6" t="s">
        <v>35</v>
      </c>
      <c r="D304" s="6" t="s">
        <v>643</v>
      </c>
      <c r="E304" s="9">
        <v>49221500</v>
      </c>
      <c r="F304" s="105" t="s">
        <v>644</v>
      </c>
      <c r="G304" s="17" t="s">
        <v>38</v>
      </c>
      <c r="H304" s="93">
        <f t="shared" si="89"/>
        <v>0.19</v>
      </c>
      <c r="I304" s="29">
        <f t="shared" si="103"/>
        <v>280000</v>
      </c>
      <c r="J304" s="71">
        <v>246067</v>
      </c>
      <c r="K304" s="72">
        <f t="shared" si="90"/>
        <v>46752.73</v>
      </c>
      <c r="L304" s="49">
        <f t="shared" si="91"/>
        <v>292819.73</v>
      </c>
      <c r="M304" s="73">
        <v>222045</v>
      </c>
      <c r="N304" s="74">
        <f t="shared" si="92"/>
        <v>42188.55</v>
      </c>
      <c r="O304" s="53">
        <f t="shared" si="93"/>
        <v>264233.55</v>
      </c>
      <c r="P304" s="75">
        <v>213282</v>
      </c>
      <c r="Q304" s="76">
        <f t="shared" si="94"/>
        <v>40523.58</v>
      </c>
      <c r="R304" s="57">
        <f t="shared" si="95"/>
        <v>253805.58000000002</v>
      </c>
      <c r="S304" s="77">
        <v>253909</v>
      </c>
      <c r="T304" s="78">
        <f t="shared" si="96"/>
        <v>48242.71</v>
      </c>
      <c r="U304" s="67">
        <f t="shared" si="97"/>
        <v>302151.71000000002</v>
      </c>
      <c r="V304" s="79">
        <v>246242</v>
      </c>
      <c r="W304" s="80">
        <f t="shared" si="98"/>
        <v>46785.98</v>
      </c>
      <c r="X304" s="68">
        <f t="shared" si="99"/>
        <v>293027.98</v>
      </c>
      <c r="Y304" s="81">
        <v>227329</v>
      </c>
      <c r="Z304" s="82">
        <f t="shared" si="100"/>
        <v>43192.51</v>
      </c>
      <c r="AA304" s="69">
        <f t="shared" si="104"/>
        <v>270521.51</v>
      </c>
      <c r="AB304" s="83">
        <v>238182</v>
      </c>
      <c r="AC304" s="84">
        <f t="shared" si="101"/>
        <v>45254.58</v>
      </c>
      <c r="AD304" s="70">
        <f t="shared" si="105"/>
        <v>283436.58</v>
      </c>
      <c r="AE304" s="86">
        <f t="shared" si="106"/>
        <v>7</v>
      </c>
      <c r="AF304" s="85">
        <f t="shared" si="107"/>
        <v>280000</v>
      </c>
      <c r="AG304" s="4">
        <f t="shared" si="108"/>
        <v>16305.794035863446</v>
      </c>
      <c r="AH304" s="5">
        <f t="shared" si="109"/>
        <v>5.8234978699512309E-2</v>
      </c>
      <c r="AI304" s="87" t="str">
        <f t="shared" si="110"/>
        <v>SI</v>
      </c>
      <c r="AK304" s="95"/>
    </row>
    <row r="305" spans="1:37" ht="38.25" x14ac:dyDescent="0.45">
      <c r="A305" s="6">
        <f t="shared" si="102"/>
        <v>302</v>
      </c>
      <c r="B305" s="6" t="s">
        <v>402</v>
      </c>
      <c r="C305" s="6" t="s">
        <v>35</v>
      </c>
      <c r="D305" s="6" t="s">
        <v>645</v>
      </c>
      <c r="E305" s="9">
        <v>49221500</v>
      </c>
      <c r="F305" s="13" t="s">
        <v>646</v>
      </c>
      <c r="G305" s="17" t="s">
        <v>38</v>
      </c>
      <c r="H305" s="93">
        <f t="shared" si="89"/>
        <v>0.19</v>
      </c>
      <c r="I305" s="29">
        <f t="shared" si="103"/>
        <v>8000</v>
      </c>
      <c r="J305" s="71">
        <v>6894</v>
      </c>
      <c r="K305" s="72">
        <f t="shared" si="90"/>
        <v>1309.8600000000001</v>
      </c>
      <c r="L305" s="49">
        <f t="shared" si="91"/>
        <v>8203.86</v>
      </c>
      <c r="M305" s="73">
        <v>6677</v>
      </c>
      <c r="N305" s="74">
        <f t="shared" si="92"/>
        <v>1268.6300000000001</v>
      </c>
      <c r="O305" s="53">
        <f t="shared" si="93"/>
        <v>7945.63</v>
      </c>
      <c r="P305" s="75">
        <v>6847</v>
      </c>
      <c r="Q305" s="76">
        <f t="shared" si="94"/>
        <v>1300.93</v>
      </c>
      <c r="R305" s="57">
        <f t="shared" si="95"/>
        <v>8147.93</v>
      </c>
      <c r="S305" s="77">
        <v>7145</v>
      </c>
      <c r="T305" s="78">
        <f t="shared" si="96"/>
        <v>1357.55</v>
      </c>
      <c r="U305" s="67">
        <f t="shared" si="97"/>
        <v>8502.5499999999993</v>
      </c>
      <c r="V305" s="79">
        <v>7030</v>
      </c>
      <c r="W305" s="80">
        <f t="shared" si="98"/>
        <v>1335.7</v>
      </c>
      <c r="X305" s="68">
        <f t="shared" si="99"/>
        <v>8365.7000000000007</v>
      </c>
      <c r="Y305" s="81">
        <v>6222</v>
      </c>
      <c r="Z305" s="82">
        <f t="shared" si="100"/>
        <v>1182.18</v>
      </c>
      <c r="AA305" s="69">
        <f t="shared" si="104"/>
        <v>7404.18</v>
      </c>
      <c r="AB305" s="83">
        <v>6242</v>
      </c>
      <c r="AC305" s="84">
        <f t="shared" si="101"/>
        <v>1185.98</v>
      </c>
      <c r="AD305" s="70">
        <f t="shared" si="105"/>
        <v>7427.98</v>
      </c>
      <c r="AE305" s="86">
        <f t="shared" si="106"/>
        <v>7</v>
      </c>
      <c r="AF305" s="85">
        <f t="shared" si="107"/>
        <v>8000</v>
      </c>
      <c r="AG305" s="4">
        <f t="shared" si="108"/>
        <v>402.65173785791615</v>
      </c>
      <c r="AH305" s="5">
        <f t="shared" si="109"/>
        <v>5.0331467232239517E-2</v>
      </c>
      <c r="AI305" s="87" t="str">
        <f t="shared" si="110"/>
        <v>SI</v>
      </c>
      <c r="AK305" s="95"/>
    </row>
    <row r="306" spans="1:37" ht="127.5" x14ac:dyDescent="0.45">
      <c r="A306" s="6">
        <f t="shared" si="102"/>
        <v>303</v>
      </c>
      <c r="B306" s="6" t="s">
        <v>402</v>
      </c>
      <c r="C306" s="6" t="s">
        <v>35</v>
      </c>
      <c r="D306" s="6" t="s">
        <v>647</v>
      </c>
      <c r="E306" s="9">
        <v>49221500</v>
      </c>
      <c r="F306" s="105" t="s">
        <v>648</v>
      </c>
      <c r="G306" s="17" t="s">
        <v>38</v>
      </c>
      <c r="H306" s="93">
        <f t="shared" si="89"/>
        <v>0.19</v>
      </c>
      <c r="I306" s="29">
        <f t="shared" si="103"/>
        <v>65000</v>
      </c>
      <c r="J306" s="71">
        <v>54509</v>
      </c>
      <c r="K306" s="72">
        <f t="shared" si="90"/>
        <v>10356.710000000001</v>
      </c>
      <c r="L306" s="49">
        <f t="shared" si="91"/>
        <v>64865.71</v>
      </c>
      <c r="M306" s="73">
        <v>58847</v>
      </c>
      <c r="N306" s="74">
        <f t="shared" si="92"/>
        <v>11180.93</v>
      </c>
      <c r="O306" s="53">
        <f t="shared" si="93"/>
        <v>70027.929999999993</v>
      </c>
      <c r="P306" s="75">
        <v>54084</v>
      </c>
      <c r="Q306" s="76">
        <f t="shared" si="94"/>
        <v>10275.960000000001</v>
      </c>
      <c r="R306" s="57">
        <f t="shared" si="95"/>
        <v>64359.96</v>
      </c>
      <c r="S306" s="77">
        <v>51667</v>
      </c>
      <c r="T306" s="78">
        <f t="shared" si="96"/>
        <v>9816.73</v>
      </c>
      <c r="U306" s="67">
        <f t="shared" si="97"/>
        <v>61483.729999999996</v>
      </c>
      <c r="V306" s="79">
        <v>53918</v>
      </c>
      <c r="W306" s="80">
        <f t="shared" si="98"/>
        <v>10244.42</v>
      </c>
      <c r="X306" s="68">
        <f t="shared" si="99"/>
        <v>64162.42</v>
      </c>
      <c r="Y306" s="81">
        <v>56136</v>
      </c>
      <c r="Z306" s="82">
        <f t="shared" si="100"/>
        <v>10665.84</v>
      </c>
      <c r="AA306" s="69">
        <f t="shared" si="104"/>
        <v>66801.84</v>
      </c>
      <c r="AB306" s="83">
        <v>53189</v>
      </c>
      <c r="AC306" s="84">
        <f t="shared" si="101"/>
        <v>10105.91</v>
      </c>
      <c r="AD306" s="70">
        <f t="shared" si="105"/>
        <v>63294.91</v>
      </c>
      <c r="AE306" s="86">
        <f t="shared" si="106"/>
        <v>7</v>
      </c>
      <c r="AF306" s="85">
        <f t="shared" si="107"/>
        <v>65000</v>
      </c>
      <c r="AG306" s="4">
        <f t="shared" si="108"/>
        <v>2533.4171616218264</v>
      </c>
      <c r="AH306" s="5">
        <f t="shared" si="109"/>
        <v>3.8975648640335793E-2</v>
      </c>
      <c r="AI306" s="87" t="str">
        <f t="shared" si="110"/>
        <v>SI</v>
      </c>
      <c r="AK306" s="95"/>
    </row>
    <row r="307" spans="1:37" ht="51" x14ac:dyDescent="0.45">
      <c r="A307" s="6">
        <f t="shared" si="102"/>
        <v>304</v>
      </c>
      <c r="B307" s="6" t="s">
        <v>402</v>
      </c>
      <c r="C307" s="6" t="s">
        <v>35</v>
      </c>
      <c r="D307" s="6" t="s">
        <v>649</v>
      </c>
      <c r="E307" s="9">
        <v>49221500</v>
      </c>
      <c r="F307" s="13" t="s">
        <v>650</v>
      </c>
      <c r="G307" s="17" t="s">
        <v>38</v>
      </c>
      <c r="H307" s="93">
        <f t="shared" si="89"/>
        <v>0.19</v>
      </c>
      <c r="I307" s="29">
        <f t="shared" si="103"/>
        <v>80000</v>
      </c>
      <c r="J307" s="71">
        <v>68576</v>
      </c>
      <c r="K307" s="72">
        <f t="shared" si="90"/>
        <v>13029.44</v>
      </c>
      <c r="L307" s="49">
        <f t="shared" si="91"/>
        <v>81605.440000000002</v>
      </c>
      <c r="M307" s="73">
        <v>62403</v>
      </c>
      <c r="N307" s="74">
        <f t="shared" si="92"/>
        <v>11856.57</v>
      </c>
      <c r="O307" s="53">
        <f t="shared" si="93"/>
        <v>74259.570000000007</v>
      </c>
      <c r="P307" s="75">
        <v>72626</v>
      </c>
      <c r="Q307" s="76">
        <f t="shared" si="94"/>
        <v>13798.94</v>
      </c>
      <c r="R307" s="57">
        <f t="shared" si="95"/>
        <v>86424.94</v>
      </c>
      <c r="S307" s="77">
        <v>64888</v>
      </c>
      <c r="T307" s="78">
        <f t="shared" si="96"/>
        <v>12328.72</v>
      </c>
      <c r="U307" s="67">
        <f t="shared" si="97"/>
        <v>77216.72</v>
      </c>
      <c r="V307" s="79">
        <v>61571</v>
      </c>
      <c r="W307" s="80">
        <f t="shared" si="98"/>
        <v>11698.49</v>
      </c>
      <c r="X307" s="68">
        <f t="shared" si="99"/>
        <v>73269.490000000005</v>
      </c>
      <c r="Y307" s="81">
        <v>62670</v>
      </c>
      <c r="Z307" s="82">
        <f t="shared" si="100"/>
        <v>11907.3</v>
      </c>
      <c r="AA307" s="69">
        <f t="shared" si="104"/>
        <v>74577.3</v>
      </c>
      <c r="AB307" s="83">
        <v>77852</v>
      </c>
      <c r="AC307" s="84">
        <f t="shared" si="101"/>
        <v>14791.880000000001</v>
      </c>
      <c r="AD307" s="70">
        <f t="shared" si="105"/>
        <v>92643.88</v>
      </c>
      <c r="AE307" s="86">
        <f t="shared" si="106"/>
        <v>7</v>
      </c>
      <c r="AF307" s="85">
        <f t="shared" si="107"/>
        <v>80000</v>
      </c>
      <c r="AG307" s="4">
        <f t="shared" si="108"/>
        <v>6752.0326710258141</v>
      </c>
      <c r="AH307" s="5">
        <f t="shared" si="109"/>
        <v>8.4400408387822673E-2</v>
      </c>
      <c r="AI307" s="87" t="str">
        <f t="shared" si="110"/>
        <v>SI</v>
      </c>
      <c r="AK307" s="95"/>
    </row>
    <row r="308" spans="1:37" ht="112.9" customHeight="1" x14ac:dyDescent="0.45">
      <c r="A308" s="6">
        <f t="shared" si="102"/>
        <v>305</v>
      </c>
      <c r="B308" s="6" t="s">
        <v>402</v>
      </c>
      <c r="C308" s="6" t="s">
        <v>35</v>
      </c>
      <c r="D308" s="6" t="s">
        <v>651</v>
      </c>
      <c r="E308" s="9">
        <v>49221500</v>
      </c>
      <c r="F308" s="105" t="s">
        <v>652</v>
      </c>
      <c r="G308" s="17" t="s">
        <v>38</v>
      </c>
      <c r="H308" s="93">
        <f t="shared" si="89"/>
        <v>0.19</v>
      </c>
      <c r="I308" s="29">
        <f t="shared" si="103"/>
        <v>45000</v>
      </c>
      <c r="J308" s="71">
        <v>34904</v>
      </c>
      <c r="K308" s="72">
        <f t="shared" si="90"/>
        <v>6631.76</v>
      </c>
      <c r="L308" s="49">
        <f t="shared" si="91"/>
        <v>41535.760000000002</v>
      </c>
      <c r="M308" s="73">
        <v>41220</v>
      </c>
      <c r="N308" s="74">
        <f t="shared" si="92"/>
        <v>7831.8</v>
      </c>
      <c r="O308" s="53">
        <f t="shared" si="93"/>
        <v>49051.8</v>
      </c>
      <c r="P308" s="75">
        <v>35735</v>
      </c>
      <c r="Q308" s="76">
        <f t="shared" si="94"/>
        <v>6789.65</v>
      </c>
      <c r="R308" s="57">
        <f t="shared" si="95"/>
        <v>42524.65</v>
      </c>
      <c r="S308" s="77">
        <v>37760</v>
      </c>
      <c r="T308" s="78">
        <f t="shared" si="96"/>
        <v>7174.4</v>
      </c>
      <c r="U308" s="67">
        <f t="shared" si="97"/>
        <v>44934.400000000001</v>
      </c>
      <c r="V308" s="79">
        <v>35800</v>
      </c>
      <c r="W308" s="80">
        <f t="shared" si="98"/>
        <v>6802</v>
      </c>
      <c r="X308" s="68">
        <f t="shared" si="99"/>
        <v>42602</v>
      </c>
      <c r="Y308" s="81">
        <v>37757</v>
      </c>
      <c r="Z308" s="82">
        <f t="shared" si="100"/>
        <v>7173.83</v>
      </c>
      <c r="AA308" s="69">
        <f t="shared" si="104"/>
        <v>44930.83</v>
      </c>
      <c r="AB308" s="83">
        <v>41528</v>
      </c>
      <c r="AC308" s="84">
        <f t="shared" si="101"/>
        <v>7890.32</v>
      </c>
      <c r="AD308" s="70">
        <f t="shared" si="105"/>
        <v>49418.32</v>
      </c>
      <c r="AE308" s="86">
        <f t="shared" si="106"/>
        <v>7</v>
      </c>
      <c r="AF308" s="85">
        <f t="shared" si="107"/>
        <v>45000</v>
      </c>
      <c r="AG308" s="4">
        <f t="shared" si="108"/>
        <v>2923.4627803001013</v>
      </c>
      <c r="AH308" s="5">
        <f t="shared" si="109"/>
        <v>6.4965839562224473E-2</v>
      </c>
      <c r="AI308" s="87" t="str">
        <f t="shared" si="110"/>
        <v>SI</v>
      </c>
      <c r="AK308" s="95"/>
    </row>
    <row r="309" spans="1:37" ht="25.5" x14ac:dyDescent="0.45">
      <c r="A309" s="6">
        <f t="shared" si="102"/>
        <v>306</v>
      </c>
      <c r="B309" s="6" t="s">
        <v>402</v>
      </c>
      <c r="C309" s="6" t="s">
        <v>35</v>
      </c>
      <c r="D309" s="6" t="s">
        <v>653</v>
      </c>
      <c r="E309" s="9">
        <v>49221500</v>
      </c>
      <c r="F309" s="13" t="s">
        <v>654</v>
      </c>
      <c r="G309" s="17" t="s">
        <v>38</v>
      </c>
      <c r="H309" s="93">
        <f t="shared" si="89"/>
        <v>0.19</v>
      </c>
      <c r="I309" s="29">
        <f t="shared" si="103"/>
        <v>109999</v>
      </c>
      <c r="J309" s="71">
        <v>86501</v>
      </c>
      <c r="K309" s="72">
        <f t="shared" si="90"/>
        <v>16435.189999999999</v>
      </c>
      <c r="L309" s="49">
        <f t="shared" si="91"/>
        <v>102936.19</v>
      </c>
      <c r="M309" s="73">
        <v>97966</v>
      </c>
      <c r="N309" s="74">
        <f t="shared" si="92"/>
        <v>18613.54</v>
      </c>
      <c r="O309" s="53">
        <f t="shared" si="93"/>
        <v>116579.54000000001</v>
      </c>
      <c r="P309" s="75">
        <v>83637</v>
      </c>
      <c r="Q309" s="76">
        <f t="shared" si="94"/>
        <v>15891.03</v>
      </c>
      <c r="R309" s="57">
        <f t="shared" si="95"/>
        <v>99528.03</v>
      </c>
      <c r="S309" s="77">
        <v>100863</v>
      </c>
      <c r="T309" s="78">
        <f t="shared" si="96"/>
        <v>19163.97</v>
      </c>
      <c r="U309" s="67">
        <f t="shared" si="97"/>
        <v>120026.97</v>
      </c>
      <c r="V309" s="79">
        <v>93411</v>
      </c>
      <c r="W309" s="80">
        <f t="shared" si="98"/>
        <v>17748.09</v>
      </c>
      <c r="X309" s="68">
        <f t="shared" si="99"/>
        <v>111159.09</v>
      </c>
      <c r="Y309" s="81">
        <v>83214</v>
      </c>
      <c r="Z309" s="82">
        <f t="shared" si="100"/>
        <v>15810.66</v>
      </c>
      <c r="AA309" s="69">
        <f t="shared" si="104"/>
        <v>99024.66</v>
      </c>
      <c r="AB309" s="83">
        <v>101463</v>
      </c>
      <c r="AC309" s="84">
        <f t="shared" si="101"/>
        <v>19277.97</v>
      </c>
      <c r="AD309" s="70">
        <f t="shared" si="105"/>
        <v>120740.97</v>
      </c>
      <c r="AE309" s="86">
        <f t="shared" si="106"/>
        <v>7</v>
      </c>
      <c r="AF309" s="85">
        <f t="shared" si="107"/>
        <v>109999</v>
      </c>
      <c r="AG309" s="4">
        <f t="shared" si="108"/>
        <v>8787.6541052660923</v>
      </c>
      <c r="AH309" s="5">
        <f t="shared" si="109"/>
        <v>7.9888490852335861E-2</v>
      </c>
      <c r="AI309" s="87" t="str">
        <f t="shared" si="110"/>
        <v>SI</v>
      </c>
      <c r="AK309" s="95"/>
    </row>
    <row r="310" spans="1:37" ht="25.5" x14ac:dyDescent="0.45">
      <c r="A310" s="6">
        <f t="shared" si="102"/>
        <v>307</v>
      </c>
      <c r="B310" s="6" t="s">
        <v>402</v>
      </c>
      <c r="C310" s="6" t="s">
        <v>35</v>
      </c>
      <c r="D310" s="6" t="s">
        <v>655</v>
      </c>
      <c r="E310" s="9">
        <v>49221500</v>
      </c>
      <c r="F310" s="105" t="s">
        <v>656</v>
      </c>
      <c r="G310" s="17" t="s">
        <v>38</v>
      </c>
      <c r="H310" s="93">
        <f t="shared" si="89"/>
        <v>0.19</v>
      </c>
      <c r="I310" s="29">
        <f t="shared" si="103"/>
        <v>134999</v>
      </c>
      <c r="J310" s="71">
        <v>103504</v>
      </c>
      <c r="K310" s="72">
        <f t="shared" si="90"/>
        <v>19665.760000000002</v>
      </c>
      <c r="L310" s="49">
        <f t="shared" si="91"/>
        <v>123169.76000000001</v>
      </c>
      <c r="M310" s="73">
        <v>106311</v>
      </c>
      <c r="N310" s="74">
        <f t="shared" si="92"/>
        <v>20199.09</v>
      </c>
      <c r="O310" s="53">
        <f t="shared" si="93"/>
        <v>126510.09</v>
      </c>
      <c r="P310" s="75">
        <v>122697</v>
      </c>
      <c r="Q310" s="76">
        <f t="shared" si="94"/>
        <v>23312.43</v>
      </c>
      <c r="R310" s="57">
        <f t="shared" si="95"/>
        <v>146009.43</v>
      </c>
      <c r="S310" s="77">
        <v>104591</v>
      </c>
      <c r="T310" s="78">
        <f t="shared" si="96"/>
        <v>19872.29</v>
      </c>
      <c r="U310" s="67">
        <f t="shared" si="97"/>
        <v>124463.29000000001</v>
      </c>
      <c r="V310" s="79">
        <v>113009</v>
      </c>
      <c r="W310" s="80">
        <f t="shared" si="98"/>
        <v>21471.71</v>
      </c>
      <c r="X310" s="68">
        <f t="shared" si="99"/>
        <v>134480.71</v>
      </c>
      <c r="Y310" s="81">
        <v>119928</v>
      </c>
      <c r="Z310" s="82">
        <f t="shared" si="100"/>
        <v>22786.32</v>
      </c>
      <c r="AA310" s="69">
        <f t="shared" si="104"/>
        <v>142714.32</v>
      </c>
      <c r="AB310" s="83">
        <v>124074</v>
      </c>
      <c r="AC310" s="84">
        <f t="shared" si="101"/>
        <v>23574.06</v>
      </c>
      <c r="AD310" s="70">
        <f t="shared" si="105"/>
        <v>147648.06</v>
      </c>
      <c r="AE310" s="86">
        <f t="shared" si="106"/>
        <v>7</v>
      </c>
      <c r="AF310" s="85">
        <f t="shared" si="107"/>
        <v>134999</v>
      </c>
      <c r="AG310" s="4">
        <f t="shared" si="108"/>
        <v>9739.5861679026166</v>
      </c>
      <c r="AH310" s="5">
        <f t="shared" si="109"/>
        <v>7.2145617137183357E-2</v>
      </c>
      <c r="AI310" s="87" t="str">
        <f t="shared" si="110"/>
        <v>SI</v>
      </c>
      <c r="AK310" s="95"/>
    </row>
    <row r="311" spans="1:37" ht="38.25" x14ac:dyDescent="0.45">
      <c r="A311" s="6">
        <f t="shared" si="102"/>
        <v>308</v>
      </c>
      <c r="B311" s="6" t="s">
        <v>402</v>
      </c>
      <c r="C311" s="6" t="s">
        <v>35</v>
      </c>
      <c r="D311" s="6" t="s">
        <v>657</v>
      </c>
      <c r="E311" s="9">
        <v>49221500</v>
      </c>
      <c r="F311" s="13" t="s">
        <v>658</v>
      </c>
      <c r="G311" s="17" t="s">
        <v>38</v>
      </c>
      <c r="H311" s="93">
        <f t="shared" si="89"/>
        <v>0.19</v>
      </c>
      <c r="I311" s="29">
        <f t="shared" si="103"/>
        <v>112000</v>
      </c>
      <c r="J311" s="71">
        <v>89689</v>
      </c>
      <c r="K311" s="72">
        <f t="shared" si="90"/>
        <v>17040.91</v>
      </c>
      <c r="L311" s="49">
        <f t="shared" si="91"/>
        <v>106729.91</v>
      </c>
      <c r="M311" s="73">
        <v>93782</v>
      </c>
      <c r="N311" s="74">
        <f t="shared" si="92"/>
        <v>17818.580000000002</v>
      </c>
      <c r="O311" s="53">
        <f t="shared" si="93"/>
        <v>111600.58</v>
      </c>
      <c r="P311" s="75">
        <v>91373</v>
      </c>
      <c r="Q311" s="76">
        <f t="shared" si="94"/>
        <v>17360.87</v>
      </c>
      <c r="R311" s="57">
        <f t="shared" si="95"/>
        <v>108733.87</v>
      </c>
      <c r="S311" s="77">
        <v>99743</v>
      </c>
      <c r="T311" s="78">
        <f t="shared" si="96"/>
        <v>18951.170000000002</v>
      </c>
      <c r="U311" s="67">
        <f t="shared" si="97"/>
        <v>118694.17</v>
      </c>
      <c r="V311" s="79">
        <v>99235</v>
      </c>
      <c r="W311" s="80">
        <f t="shared" si="98"/>
        <v>18854.650000000001</v>
      </c>
      <c r="X311" s="68">
        <f t="shared" si="99"/>
        <v>118089.65</v>
      </c>
      <c r="Y311" s="81">
        <v>93260</v>
      </c>
      <c r="Z311" s="82">
        <f t="shared" si="100"/>
        <v>17719.400000000001</v>
      </c>
      <c r="AA311" s="69">
        <f t="shared" si="104"/>
        <v>110979.4</v>
      </c>
      <c r="AB311" s="83">
        <v>91739</v>
      </c>
      <c r="AC311" s="84">
        <f t="shared" si="101"/>
        <v>17430.41</v>
      </c>
      <c r="AD311" s="70">
        <f t="shared" si="105"/>
        <v>109169.41</v>
      </c>
      <c r="AE311" s="86">
        <f t="shared" si="106"/>
        <v>7</v>
      </c>
      <c r="AF311" s="85">
        <f t="shared" si="107"/>
        <v>112000</v>
      </c>
      <c r="AG311" s="4">
        <f t="shared" si="108"/>
        <v>4302.0028897944721</v>
      </c>
      <c r="AH311" s="5">
        <f t="shared" si="109"/>
        <v>3.8410740087450643E-2</v>
      </c>
      <c r="AI311" s="87" t="str">
        <f t="shared" si="110"/>
        <v>SI</v>
      </c>
      <c r="AK311" s="95"/>
    </row>
    <row r="312" spans="1:37" ht="38.25" x14ac:dyDescent="0.45">
      <c r="A312" s="6">
        <f t="shared" si="102"/>
        <v>309</v>
      </c>
      <c r="B312" s="6" t="s">
        <v>402</v>
      </c>
      <c r="C312" s="6" t="s">
        <v>35</v>
      </c>
      <c r="D312" s="6" t="s">
        <v>659</v>
      </c>
      <c r="E312" s="9">
        <v>49221500</v>
      </c>
      <c r="F312" s="105" t="s">
        <v>660</v>
      </c>
      <c r="G312" s="17" t="s">
        <v>38</v>
      </c>
      <c r="H312" s="93">
        <f t="shared" si="89"/>
        <v>0.19</v>
      </c>
      <c r="I312" s="29">
        <f t="shared" si="103"/>
        <v>194099</v>
      </c>
      <c r="J312" s="71">
        <v>162234</v>
      </c>
      <c r="K312" s="72">
        <f t="shared" si="90"/>
        <v>30824.46</v>
      </c>
      <c r="L312" s="49">
        <f t="shared" si="91"/>
        <v>193058.46</v>
      </c>
      <c r="M312" s="73">
        <v>147431</v>
      </c>
      <c r="N312" s="74">
        <f t="shared" si="92"/>
        <v>28011.89</v>
      </c>
      <c r="O312" s="53">
        <f t="shared" si="93"/>
        <v>175442.89</v>
      </c>
      <c r="P312" s="75">
        <v>153748</v>
      </c>
      <c r="Q312" s="76">
        <f t="shared" si="94"/>
        <v>29212.12</v>
      </c>
      <c r="R312" s="57">
        <f t="shared" si="95"/>
        <v>182960.12</v>
      </c>
      <c r="S312" s="77">
        <v>165578</v>
      </c>
      <c r="T312" s="78">
        <f t="shared" si="96"/>
        <v>31459.82</v>
      </c>
      <c r="U312" s="67">
        <f t="shared" si="97"/>
        <v>197037.82</v>
      </c>
      <c r="V312" s="79">
        <v>162314</v>
      </c>
      <c r="W312" s="80">
        <f t="shared" si="98"/>
        <v>30839.66</v>
      </c>
      <c r="X312" s="68">
        <f t="shared" si="99"/>
        <v>193153.66</v>
      </c>
      <c r="Y312" s="81">
        <v>168874</v>
      </c>
      <c r="Z312" s="82">
        <f t="shared" si="100"/>
        <v>32086.06</v>
      </c>
      <c r="AA312" s="69">
        <f t="shared" si="104"/>
        <v>200960.06</v>
      </c>
      <c r="AB312" s="83">
        <v>181582</v>
      </c>
      <c r="AC312" s="84">
        <f t="shared" si="101"/>
        <v>34500.58</v>
      </c>
      <c r="AD312" s="70">
        <f t="shared" si="105"/>
        <v>216082.58000000002</v>
      </c>
      <c r="AE312" s="86">
        <f t="shared" si="106"/>
        <v>7</v>
      </c>
      <c r="AF312" s="85">
        <f t="shared" si="107"/>
        <v>194099</v>
      </c>
      <c r="AG312" s="4">
        <f t="shared" si="108"/>
        <v>12030.259913875512</v>
      </c>
      <c r="AH312" s="5">
        <f t="shared" si="109"/>
        <v>6.19800200612858E-2</v>
      </c>
      <c r="AI312" s="87" t="str">
        <f t="shared" si="110"/>
        <v>SI</v>
      </c>
      <c r="AK312" s="95"/>
    </row>
    <row r="313" spans="1:37" ht="38.25" x14ac:dyDescent="0.45">
      <c r="A313" s="6">
        <f t="shared" si="102"/>
        <v>310</v>
      </c>
      <c r="B313" s="6" t="s">
        <v>402</v>
      </c>
      <c r="C313" s="6" t="s">
        <v>35</v>
      </c>
      <c r="D313" s="6" t="s">
        <v>661</v>
      </c>
      <c r="E313" s="9">
        <v>49221500</v>
      </c>
      <c r="F313" s="13" t="s">
        <v>662</v>
      </c>
      <c r="G313" s="17" t="s">
        <v>38</v>
      </c>
      <c r="H313" s="93">
        <f t="shared" si="89"/>
        <v>0.19</v>
      </c>
      <c r="I313" s="29">
        <f t="shared" si="103"/>
        <v>314999</v>
      </c>
      <c r="J313" s="71">
        <v>279792</v>
      </c>
      <c r="K313" s="72">
        <f t="shared" si="90"/>
        <v>53160.480000000003</v>
      </c>
      <c r="L313" s="49">
        <f t="shared" si="91"/>
        <v>332952.48</v>
      </c>
      <c r="M313" s="73">
        <v>269294</v>
      </c>
      <c r="N313" s="74">
        <f t="shared" si="92"/>
        <v>51165.86</v>
      </c>
      <c r="O313" s="53">
        <f t="shared" si="93"/>
        <v>320459.86</v>
      </c>
      <c r="P313" s="75">
        <v>238356</v>
      </c>
      <c r="Q313" s="76">
        <f t="shared" si="94"/>
        <v>45287.64</v>
      </c>
      <c r="R313" s="57">
        <f t="shared" si="95"/>
        <v>283643.64</v>
      </c>
      <c r="S313" s="77">
        <v>259457</v>
      </c>
      <c r="T313" s="78">
        <f t="shared" si="96"/>
        <v>49296.83</v>
      </c>
      <c r="U313" s="67">
        <f t="shared" si="97"/>
        <v>308753.83</v>
      </c>
      <c r="V313" s="79">
        <v>239402</v>
      </c>
      <c r="W313" s="80">
        <f t="shared" si="98"/>
        <v>45486.38</v>
      </c>
      <c r="X313" s="68">
        <f t="shared" si="99"/>
        <v>284888.38</v>
      </c>
      <c r="Y313" s="81">
        <v>240601</v>
      </c>
      <c r="Z313" s="82">
        <f t="shared" si="100"/>
        <v>45714.19</v>
      </c>
      <c r="AA313" s="69">
        <f t="shared" si="104"/>
        <v>286315.19</v>
      </c>
      <c r="AB313" s="83">
        <v>326036</v>
      </c>
      <c r="AC313" s="84">
        <f t="shared" si="101"/>
        <v>61946.840000000004</v>
      </c>
      <c r="AD313" s="70">
        <f t="shared" si="105"/>
        <v>387982.84</v>
      </c>
      <c r="AE313" s="86">
        <f t="shared" si="106"/>
        <v>7</v>
      </c>
      <c r="AF313" s="85">
        <f t="shared" si="107"/>
        <v>314999</v>
      </c>
      <c r="AG313" s="4">
        <f t="shared" si="108"/>
        <v>34703.561936726626</v>
      </c>
      <c r="AH313" s="5">
        <f t="shared" si="109"/>
        <v>0.1101703876416326</v>
      </c>
      <c r="AI313" s="87" t="str">
        <f t="shared" si="110"/>
        <v>SI</v>
      </c>
      <c r="AK313" s="95"/>
    </row>
    <row r="314" spans="1:37" ht="114.75" x14ac:dyDescent="0.45">
      <c r="A314" s="6">
        <f t="shared" si="102"/>
        <v>311</v>
      </c>
      <c r="B314" s="6" t="s">
        <v>402</v>
      </c>
      <c r="C314" s="6" t="s">
        <v>35</v>
      </c>
      <c r="D314" s="6" t="s">
        <v>663</v>
      </c>
      <c r="E314" s="9">
        <v>49221500</v>
      </c>
      <c r="F314" s="105" t="s">
        <v>664</v>
      </c>
      <c r="G314" s="17" t="s">
        <v>38</v>
      </c>
      <c r="H314" s="93">
        <f t="shared" si="89"/>
        <v>0.19</v>
      </c>
      <c r="I314" s="29">
        <f t="shared" si="103"/>
        <v>560000</v>
      </c>
      <c r="J314" s="71">
        <v>503436</v>
      </c>
      <c r="K314" s="72">
        <f t="shared" si="90"/>
        <v>95652.84</v>
      </c>
      <c r="L314" s="49">
        <f t="shared" si="91"/>
        <v>599088.84</v>
      </c>
      <c r="M314" s="73">
        <v>462226</v>
      </c>
      <c r="N314" s="74">
        <f t="shared" si="92"/>
        <v>87822.94</v>
      </c>
      <c r="O314" s="53">
        <f t="shared" si="93"/>
        <v>550048.93999999994</v>
      </c>
      <c r="P314" s="75">
        <v>463396</v>
      </c>
      <c r="Q314" s="76">
        <f t="shared" si="94"/>
        <v>88045.24</v>
      </c>
      <c r="R314" s="57">
        <f t="shared" si="95"/>
        <v>551441.24</v>
      </c>
      <c r="S314" s="77">
        <v>439824</v>
      </c>
      <c r="T314" s="78">
        <f t="shared" si="96"/>
        <v>83566.559999999998</v>
      </c>
      <c r="U314" s="67">
        <f t="shared" si="97"/>
        <v>523390.56</v>
      </c>
      <c r="V314" s="79">
        <v>437978</v>
      </c>
      <c r="W314" s="80">
        <f t="shared" si="98"/>
        <v>83215.820000000007</v>
      </c>
      <c r="X314" s="68">
        <f t="shared" si="99"/>
        <v>521193.82</v>
      </c>
      <c r="Y314" s="81">
        <v>438427</v>
      </c>
      <c r="Z314" s="82">
        <f t="shared" si="100"/>
        <v>83301.13</v>
      </c>
      <c r="AA314" s="69">
        <f t="shared" si="104"/>
        <v>521728.13</v>
      </c>
      <c r="AB314" s="83">
        <v>548828</v>
      </c>
      <c r="AC314" s="84">
        <f t="shared" si="101"/>
        <v>104277.32</v>
      </c>
      <c r="AD314" s="70">
        <f t="shared" si="105"/>
        <v>653105.32000000007</v>
      </c>
      <c r="AE314" s="86">
        <f t="shared" si="106"/>
        <v>7</v>
      </c>
      <c r="AF314" s="85">
        <f t="shared" si="107"/>
        <v>560000</v>
      </c>
      <c r="AG314" s="4">
        <f t="shared" si="108"/>
        <v>45794.136754914391</v>
      </c>
      <c r="AH314" s="5">
        <f t="shared" si="109"/>
        <v>8.1775244205204267E-2</v>
      </c>
      <c r="AI314" s="87" t="str">
        <f t="shared" si="110"/>
        <v>SI</v>
      </c>
      <c r="AK314" s="95"/>
    </row>
    <row r="315" spans="1:37" ht="38.25" x14ac:dyDescent="0.45">
      <c r="A315" s="6">
        <f t="shared" si="102"/>
        <v>312</v>
      </c>
      <c r="B315" s="6" t="s">
        <v>402</v>
      </c>
      <c r="C315" s="6" t="s">
        <v>35</v>
      </c>
      <c r="D315" s="6" t="s">
        <v>665</v>
      </c>
      <c r="E315" s="9">
        <v>49221500</v>
      </c>
      <c r="F315" s="13" t="s">
        <v>666</v>
      </c>
      <c r="G315" s="17" t="s">
        <v>38</v>
      </c>
      <c r="H315" s="93">
        <f t="shared" si="89"/>
        <v>0.19</v>
      </c>
      <c r="I315" s="29">
        <f t="shared" si="103"/>
        <v>467999</v>
      </c>
      <c r="J315" s="71">
        <v>402299</v>
      </c>
      <c r="K315" s="72">
        <f t="shared" si="90"/>
        <v>76436.81</v>
      </c>
      <c r="L315" s="49">
        <f t="shared" si="91"/>
        <v>478735.81</v>
      </c>
      <c r="M315" s="73">
        <v>357452</v>
      </c>
      <c r="N315" s="74">
        <f t="shared" si="92"/>
        <v>67915.88</v>
      </c>
      <c r="O315" s="53">
        <f t="shared" si="93"/>
        <v>425367.88</v>
      </c>
      <c r="P315" s="75">
        <v>408715</v>
      </c>
      <c r="Q315" s="76">
        <f t="shared" si="94"/>
        <v>77655.850000000006</v>
      </c>
      <c r="R315" s="57">
        <f t="shared" si="95"/>
        <v>486370.85</v>
      </c>
      <c r="S315" s="77">
        <v>367763</v>
      </c>
      <c r="T315" s="78">
        <f t="shared" si="96"/>
        <v>69874.97</v>
      </c>
      <c r="U315" s="67">
        <f t="shared" si="97"/>
        <v>437637.97</v>
      </c>
      <c r="V315" s="79">
        <v>364386</v>
      </c>
      <c r="W315" s="80">
        <f t="shared" si="98"/>
        <v>69233.34</v>
      </c>
      <c r="X315" s="68">
        <f t="shared" si="99"/>
        <v>433619.33999999997</v>
      </c>
      <c r="Y315" s="81">
        <v>385717</v>
      </c>
      <c r="Z315" s="82">
        <f t="shared" si="100"/>
        <v>73286.23</v>
      </c>
      <c r="AA315" s="69">
        <f t="shared" si="104"/>
        <v>459003.23</v>
      </c>
      <c r="AB315" s="83">
        <v>466605</v>
      </c>
      <c r="AC315" s="84">
        <f t="shared" si="101"/>
        <v>88654.95</v>
      </c>
      <c r="AD315" s="70">
        <f t="shared" si="105"/>
        <v>555259.94999999995</v>
      </c>
      <c r="AE315" s="86">
        <f t="shared" si="106"/>
        <v>7</v>
      </c>
      <c r="AF315" s="85">
        <f t="shared" si="107"/>
        <v>467999</v>
      </c>
      <c r="AG315" s="4">
        <f t="shared" si="108"/>
        <v>41523.430202436306</v>
      </c>
      <c r="AH315" s="5">
        <f t="shared" si="109"/>
        <v>8.8725467794666876E-2</v>
      </c>
      <c r="AI315" s="87" t="str">
        <f t="shared" si="110"/>
        <v>SI</v>
      </c>
      <c r="AK315" s="95"/>
    </row>
    <row r="316" spans="1:37" ht="76.5" x14ac:dyDescent="0.45">
      <c r="A316" s="6">
        <f t="shared" si="102"/>
        <v>313</v>
      </c>
      <c r="B316" s="6" t="s">
        <v>402</v>
      </c>
      <c r="C316" s="6" t="s">
        <v>35</v>
      </c>
      <c r="D316" s="6" t="s">
        <v>667</v>
      </c>
      <c r="E316" s="9">
        <v>90101603</v>
      </c>
      <c r="F316" s="105" t="s">
        <v>668</v>
      </c>
      <c r="G316" s="17" t="s">
        <v>38</v>
      </c>
      <c r="H316" s="93">
        <f t="shared" si="89"/>
        <v>0.19</v>
      </c>
      <c r="I316" s="29">
        <f t="shared" si="103"/>
        <v>29998</v>
      </c>
      <c r="J316" s="71">
        <v>27278</v>
      </c>
      <c r="K316" s="72">
        <f t="shared" si="90"/>
        <v>5182.82</v>
      </c>
      <c r="L316" s="49">
        <f t="shared" si="91"/>
        <v>32460.82</v>
      </c>
      <c r="M316" s="73">
        <v>24891</v>
      </c>
      <c r="N316" s="74">
        <f t="shared" si="92"/>
        <v>4729.29</v>
      </c>
      <c r="O316" s="53">
        <f t="shared" si="93"/>
        <v>29620.29</v>
      </c>
      <c r="P316" s="75">
        <v>26677</v>
      </c>
      <c r="Q316" s="76">
        <f t="shared" si="94"/>
        <v>5068.63</v>
      </c>
      <c r="R316" s="57">
        <f t="shared" si="95"/>
        <v>31745.63</v>
      </c>
      <c r="S316" s="77">
        <v>25154</v>
      </c>
      <c r="T316" s="78">
        <f t="shared" si="96"/>
        <v>4779.26</v>
      </c>
      <c r="U316" s="67">
        <f t="shared" si="97"/>
        <v>29933.260000000002</v>
      </c>
      <c r="V316" s="79">
        <v>25742</v>
      </c>
      <c r="W316" s="80">
        <f t="shared" si="98"/>
        <v>4890.9800000000005</v>
      </c>
      <c r="X316" s="68">
        <f t="shared" si="99"/>
        <v>30632.98</v>
      </c>
      <c r="Y316" s="81">
        <v>25910</v>
      </c>
      <c r="Z316" s="82">
        <f t="shared" si="100"/>
        <v>4922.8999999999996</v>
      </c>
      <c r="AA316" s="69">
        <f t="shared" si="104"/>
        <v>30832.9</v>
      </c>
      <c r="AB316" s="83">
        <v>20808</v>
      </c>
      <c r="AC316" s="84">
        <f t="shared" si="101"/>
        <v>3953.52</v>
      </c>
      <c r="AD316" s="70">
        <f t="shared" si="105"/>
        <v>24761.52</v>
      </c>
      <c r="AE316" s="86">
        <f t="shared" si="106"/>
        <v>7</v>
      </c>
      <c r="AF316" s="85">
        <f t="shared" si="107"/>
        <v>29998</v>
      </c>
      <c r="AG316" s="4">
        <f t="shared" si="108"/>
        <v>2323.4066491684148</v>
      </c>
      <c r="AH316" s="5">
        <f t="shared" si="109"/>
        <v>7.7452051775732209E-2</v>
      </c>
      <c r="AI316" s="87" t="str">
        <f t="shared" si="110"/>
        <v>SI</v>
      </c>
      <c r="AK316" s="95"/>
    </row>
    <row r="317" spans="1:37" ht="51" x14ac:dyDescent="0.45">
      <c r="A317" s="6">
        <f t="shared" si="102"/>
        <v>314</v>
      </c>
      <c r="B317" s="6" t="s">
        <v>402</v>
      </c>
      <c r="C317" s="6" t="s">
        <v>35</v>
      </c>
      <c r="D317" s="6" t="s">
        <v>669</v>
      </c>
      <c r="E317" s="9">
        <v>49221500</v>
      </c>
      <c r="F317" s="13" t="s">
        <v>670</v>
      </c>
      <c r="G317" s="17" t="s">
        <v>38</v>
      </c>
      <c r="H317" s="93">
        <f t="shared" si="89"/>
        <v>0.19</v>
      </c>
      <c r="I317" s="29">
        <f t="shared" si="103"/>
        <v>31999</v>
      </c>
      <c r="J317" s="71">
        <v>26100</v>
      </c>
      <c r="K317" s="72">
        <f t="shared" si="90"/>
        <v>4959</v>
      </c>
      <c r="L317" s="49">
        <f t="shared" si="91"/>
        <v>31059</v>
      </c>
      <c r="M317" s="73">
        <v>28801</v>
      </c>
      <c r="N317" s="74">
        <f t="shared" si="92"/>
        <v>5472.1900000000005</v>
      </c>
      <c r="O317" s="53">
        <f t="shared" si="93"/>
        <v>34273.19</v>
      </c>
      <c r="P317" s="75">
        <v>27926</v>
      </c>
      <c r="Q317" s="76">
        <f t="shared" si="94"/>
        <v>5305.9400000000005</v>
      </c>
      <c r="R317" s="57">
        <f t="shared" si="95"/>
        <v>33231.94</v>
      </c>
      <c r="S317" s="77">
        <v>26294</v>
      </c>
      <c r="T317" s="78">
        <f t="shared" si="96"/>
        <v>4995.8599999999997</v>
      </c>
      <c r="U317" s="67">
        <f t="shared" si="97"/>
        <v>31289.86</v>
      </c>
      <c r="V317" s="79">
        <v>28168</v>
      </c>
      <c r="W317" s="80">
        <f t="shared" si="98"/>
        <v>5351.92</v>
      </c>
      <c r="X317" s="68">
        <f t="shared" si="99"/>
        <v>33519.919999999998</v>
      </c>
      <c r="Y317" s="81">
        <v>24931</v>
      </c>
      <c r="Z317" s="82">
        <f t="shared" si="100"/>
        <v>4736.8900000000003</v>
      </c>
      <c r="AA317" s="69">
        <f t="shared" si="104"/>
        <v>29667.89</v>
      </c>
      <c r="AB317" s="83">
        <v>26011</v>
      </c>
      <c r="AC317" s="84">
        <f t="shared" si="101"/>
        <v>4942.09</v>
      </c>
      <c r="AD317" s="70">
        <f t="shared" si="105"/>
        <v>30953.09</v>
      </c>
      <c r="AE317" s="86">
        <f t="shared" si="106"/>
        <v>7</v>
      </c>
      <c r="AF317" s="85">
        <f t="shared" si="107"/>
        <v>31999</v>
      </c>
      <c r="AG317" s="4">
        <f t="shared" si="108"/>
        <v>1554.7052745777901</v>
      </c>
      <c r="AH317" s="5">
        <f t="shared" si="109"/>
        <v>4.8586058144872969E-2</v>
      </c>
      <c r="AI317" s="87" t="str">
        <f t="shared" si="110"/>
        <v>SI</v>
      </c>
      <c r="AK317" s="95"/>
    </row>
    <row r="318" spans="1:37" ht="51" x14ac:dyDescent="0.45">
      <c r="A318" s="6">
        <f t="shared" si="102"/>
        <v>315</v>
      </c>
      <c r="B318" s="6" t="s">
        <v>402</v>
      </c>
      <c r="C318" s="6" t="s">
        <v>35</v>
      </c>
      <c r="D318" s="6" t="s">
        <v>671</v>
      </c>
      <c r="E318" s="9">
        <v>49221500</v>
      </c>
      <c r="F318" s="105" t="s">
        <v>672</v>
      </c>
      <c r="G318" s="17" t="s">
        <v>38</v>
      </c>
      <c r="H318" s="93">
        <f t="shared" si="89"/>
        <v>0.19</v>
      </c>
      <c r="I318" s="29">
        <f t="shared" si="103"/>
        <v>44999</v>
      </c>
      <c r="J318" s="71">
        <v>41091</v>
      </c>
      <c r="K318" s="72">
        <f t="shared" si="90"/>
        <v>7807.29</v>
      </c>
      <c r="L318" s="49">
        <f t="shared" si="91"/>
        <v>48898.29</v>
      </c>
      <c r="M318" s="73">
        <v>38476</v>
      </c>
      <c r="N318" s="74">
        <f t="shared" si="92"/>
        <v>7310.4400000000005</v>
      </c>
      <c r="O318" s="53">
        <f t="shared" si="93"/>
        <v>45786.44</v>
      </c>
      <c r="P318" s="75">
        <v>35007</v>
      </c>
      <c r="Q318" s="76">
        <f t="shared" si="94"/>
        <v>6651.33</v>
      </c>
      <c r="R318" s="57">
        <f t="shared" si="95"/>
        <v>41658.33</v>
      </c>
      <c r="S318" s="77">
        <v>40767</v>
      </c>
      <c r="T318" s="78">
        <f t="shared" si="96"/>
        <v>7745.7300000000005</v>
      </c>
      <c r="U318" s="67">
        <f t="shared" si="97"/>
        <v>48512.73</v>
      </c>
      <c r="V318" s="79">
        <v>41533</v>
      </c>
      <c r="W318" s="80">
        <f t="shared" si="98"/>
        <v>7891.27</v>
      </c>
      <c r="X318" s="68">
        <f t="shared" si="99"/>
        <v>49424.270000000004</v>
      </c>
      <c r="Y318" s="81">
        <v>36384</v>
      </c>
      <c r="Z318" s="82">
        <f t="shared" si="100"/>
        <v>6912.96</v>
      </c>
      <c r="AA318" s="69">
        <f t="shared" si="104"/>
        <v>43296.959999999999</v>
      </c>
      <c r="AB318" s="83">
        <v>31444</v>
      </c>
      <c r="AC318" s="84">
        <f t="shared" si="101"/>
        <v>5974.36</v>
      </c>
      <c r="AD318" s="70">
        <f t="shared" si="105"/>
        <v>37418.36</v>
      </c>
      <c r="AE318" s="86">
        <f t="shared" si="106"/>
        <v>7</v>
      </c>
      <c r="AF318" s="85">
        <f t="shared" si="107"/>
        <v>44999</v>
      </c>
      <c r="AG318" s="4">
        <f t="shared" si="108"/>
        <v>4127.9008078198785</v>
      </c>
      <c r="AH318" s="5">
        <f t="shared" si="109"/>
        <v>9.1733167577499025E-2</v>
      </c>
      <c r="AI318" s="87" t="str">
        <f t="shared" si="110"/>
        <v>SI</v>
      </c>
      <c r="AK318" s="95"/>
    </row>
    <row r="319" spans="1:37" ht="25.5" x14ac:dyDescent="0.45">
      <c r="A319" s="6">
        <f t="shared" si="102"/>
        <v>316</v>
      </c>
      <c r="B319" s="6" t="s">
        <v>402</v>
      </c>
      <c r="C319" s="6" t="s">
        <v>35</v>
      </c>
      <c r="D319" s="6" t="s">
        <v>673</v>
      </c>
      <c r="E319" s="9">
        <v>49221500</v>
      </c>
      <c r="F319" s="13" t="s">
        <v>674</v>
      </c>
      <c r="G319" s="17" t="s">
        <v>38</v>
      </c>
      <c r="H319" s="93">
        <f t="shared" si="89"/>
        <v>0.19</v>
      </c>
      <c r="I319" s="29">
        <f t="shared" si="103"/>
        <v>10600</v>
      </c>
      <c r="J319" s="71">
        <v>8615</v>
      </c>
      <c r="K319" s="72">
        <f t="shared" si="90"/>
        <v>1636.85</v>
      </c>
      <c r="L319" s="49">
        <f t="shared" si="91"/>
        <v>10251.85</v>
      </c>
      <c r="M319" s="73">
        <v>8448</v>
      </c>
      <c r="N319" s="74">
        <f t="shared" si="92"/>
        <v>1605.1200000000001</v>
      </c>
      <c r="O319" s="53">
        <f t="shared" si="93"/>
        <v>10053.120000000001</v>
      </c>
      <c r="P319" s="75">
        <v>8702</v>
      </c>
      <c r="Q319" s="76">
        <f t="shared" si="94"/>
        <v>1653.38</v>
      </c>
      <c r="R319" s="57">
        <f t="shared" si="95"/>
        <v>10355.380000000001</v>
      </c>
      <c r="S319" s="77">
        <v>9202</v>
      </c>
      <c r="T319" s="78">
        <f t="shared" si="96"/>
        <v>1748.38</v>
      </c>
      <c r="U319" s="67">
        <f t="shared" si="97"/>
        <v>10950.380000000001</v>
      </c>
      <c r="V319" s="79">
        <v>9004</v>
      </c>
      <c r="W319" s="80">
        <f t="shared" si="98"/>
        <v>1710.76</v>
      </c>
      <c r="X319" s="68">
        <f t="shared" si="99"/>
        <v>10714.76</v>
      </c>
      <c r="Y319" s="81">
        <v>8742</v>
      </c>
      <c r="Z319" s="82">
        <f t="shared" si="100"/>
        <v>1660.98</v>
      </c>
      <c r="AA319" s="69">
        <f t="shared" si="104"/>
        <v>10402.98</v>
      </c>
      <c r="AB319" s="83">
        <v>9637</v>
      </c>
      <c r="AC319" s="84">
        <f t="shared" si="101"/>
        <v>1831.03</v>
      </c>
      <c r="AD319" s="70">
        <f t="shared" si="105"/>
        <v>11468.03</v>
      </c>
      <c r="AE319" s="86">
        <f t="shared" si="106"/>
        <v>7</v>
      </c>
      <c r="AF319" s="85">
        <f t="shared" si="107"/>
        <v>10600</v>
      </c>
      <c r="AG319" s="4">
        <f t="shared" si="108"/>
        <v>448.54563625120693</v>
      </c>
      <c r="AH319" s="5">
        <f t="shared" si="109"/>
        <v>4.2315626061434616E-2</v>
      </c>
      <c r="AI319" s="87" t="str">
        <f t="shared" si="110"/>
        <v>SI</v>
      </c>
      <c r="AK319" s="95"/>
    </row>
    <row r="320" spans="1:37" ht="51" x14ac:dyDescent="0.45">
      <c r="A320" s="6">
        <f t="shared" si="102"/>
        <v>317</v>
      </c>
      <c r="B320" s="6" t="s">
        <v>402</v>
      </c>
      <c r="C320" s="6" t="s">
        <v>35</v>
      </c>
      <c r="D320" s="6" t="s">
        <v>675</v>
      </c>
      <c r="E320" s="9">
        <v>49221500</v>
      </c>
      <c r="F320" s="105" t="s">
        <v>676</v>
      </c>
      <c r="G320" s="17" t="s">
        <v>38</v>
      </c>
      <c r="H320" s="93">
        <f t="shared" si="89"/>
        <v>0.19</v>
      </c>
      <c r="I320" s="29">
        <f t="shared" si="103"/>
        <v>144899</v>
      </c>
      <c r="J320" s="71">
        <v>123831</v>
      </c>
      <c r="K320" s="72">
        <f t="shared" si="90"/>
        <v>23527.89</v>
      </c>
      <c r="L320" s="49">
        <f t="shared" si="91"/>
        <v>147358.89000000001</v>
      </c>
      <c r="M320" s="73">
        <v>112590</v>
      </c>
      <c r="N320" s="74">
        <f t="shared" si="92"/>
        <v>21392.1</v>
      </c>
      <c r="O320" s="53">
        <f t="shared" si="93"/>
        <v>133982.1</v>
      </c>
      <c r="P320" s="75">
        <v>128344</v>
      </c>
      <c r="Q320" s="76">
        <f t="shared" si="94"/>
        <v>24385.360000000001</v>
      </c>
      <c r="R320" s="57">
        <f t="shared" si="95"/>
        <v>152729.35999999999</v>
      </c>
      <c r="S320" s="77">
        <v>127417</v>
      </c>
      <c r="T320" s="78">
        <f t="shared" si="96"/>
        <v>24209.23</v>
      </c>
      <c r="U320" s="67">
        <f t="shared" si="97"/>
        <v>151626.23000000001</v>
      </c>
      <c r="V320" s="79">
        <v>121282</v>
      </c>
      <c r="W320" s="80">
        <f t="shared" si="98"/>
        <v>23043.58</v>
      </c>
      <c r="X320" s="68">
        <f t="shared" si="99"/>
        <v>144325.58000000002</v>
      </c>
      <c r="Y320" s="81">
        <v>116189</v>
      </c>
      <c r="Z320" s="82">
        <f t="shared" si="100"/>
        <v>22075.91</v>
      </c>
      <c r="AA320" s="69">
        <f t="shared" si="104"/>
        <v>138264.91</v>
      </c>
      <c r="AB320" s="83">
        <v>122695</v>
      </c>
      <c r="AC320" s="84">
        <f t="shared" si="101"/>
        <v>23312.05</v>
      </c>
      <c r="AD320" s="70">
        <f t="shared" si="105"/>
        <v>146007.04999999999</v>
      </c>
      <c r="AE320" s="86">
        <f t="shared" si="106"/>
        <v>7</v>
      </c>
      <c r="AF320" s="85">
        <f t="shared" si="107"/>
        <v>144899</v>
      </c>
      <c r="AG320" s="4">
        <f t="shared" si="108"/>
        <v>6294.7558771726781</v>
      </c>
      <c r="AH320" s="5">
        <f t="shared" si="109"/>
        <v>4.3442369355017482E-2</v>
      </c>
      <c r="AI320" s="87" t="str">
        <f t="shared" si="110"/>
        <v>SI</v>
      </c>
      <c r="AK320" s="95"/>
    </row>
    <row r="321" spans="1:37" ht="51" x14ac:dyDescent="0.45">
      <c r="A321" s="6">
        <f t="shared" si="102"/>
        <v>318</v>
      </c>
      <c r="B321" s="6" t="s">
        <v>402</v>
      </c>
      <c r="C321" s="6" t="s">
        <v>35</v>
      </c>
      <c r="D321" s="6" t="s">
        <v>677</v>
      </c>
      <c r="E321" s="9">
        <v>49221500</v>
      </c>
      <c r="F321" s="13" t="s">
        <v>678</v>
      </c>
      <c r="G321" s="17" t="s">
        <v>38</v>
      </c>
      <c r="H321" s="93">
        <f t="shared" si="89"/>
        <v>0.19</v>
      </c>
      <c r="I321" s="29">
        <f t="shared" si="103"/>
        <v>37000</v>
      </c>
      <c r="J321" s="71">
        <v>32563</v>
      </c>
      <c r="K321" s="72">
        <f t="shared" si="90"/>
        <v>6186.97</v>
      </c>
      <c r="L321" s="49">
        <f t="shared" si="91"/>
        <v>38749.97</v>
      </c>
      <c r="M321" s="73">
        <v>32514</v>
      </c>
      <c r="N321" s="74">
        <f t="shared" si="92"/>
        <v>6177.66</v>
      </c>
      <c r="O321" s="53">
        <f t="shared" si="93"/>
        <v>38691.660000000003</v>
      </c>
      <c r="P321" s="75">
        <v>29770</v>
      </c>
      <c r="Q321" s="76">
        <f t="shared" si="94"/>
        <v>5656.3</v>
      </c>
      <c r="R321" s="57">
        <f t="shared" si="95"/>
        <v>35426.300000000003</v>
      </c>
      <c r="S321" s="77">
        <v>32410</v>
      </c>
      <c r="T321" s="78">
        <f t="shared" si="96"/>
        <v>6157.9</v>
      </c>
      <c r="U321" s="67">
        <f t="shared" si="97"/>
        <v>38567.9</v>
      </c>
      <c r="V321" s="79">
        <v>28266</v>
      </c>
      <c r="W321" s="80">
        <f t="shared" si="98"/>
        <v>5370.54</v>
      </c>
      <c r="X321" s="68">
        <f t="shared" si="99"/>
        <v>33636.54</v>
      </c>
      <c r="Y321" s="81">
        <v>29744</v>
      </c>
      <c r="Z321" s="82">
        <f t="shared" si="100"/>
        <v>5651.36</v>
      </c>
      <c r="AA321" s="69">
        <f t="shared" si="104"/>
        <v>35395.360000000001</v>
      </c>
      <c r="AB321" s="83">
        <v>32378</v>
      </c>
      <c r="AC321" s="84">
        <f t="shared" si="101"/>
        <v>6151.82</v>
      </c>
      <c r="AD321" s="70">
        <f t="shared" si="105"/>
        <v>38529.82</v>
      </c>
      <c r="AE321" s="86">
        <f t="shared" si="106"/>
        <v>7</v>
      </c>
      <c r="AF321" s="85">
        <f t="shared" si="107"/>
        <v>37000</v>
      </c>
      <c r="AG321" s="4">
        <f t="shared" si="108"/>
        <v>1967.1237789727418</v>
      </c>
      <c r="AH321" s="5">
        <f t="shared" si="109"/>
        <v>5.3165507539803834E-2</v>
      </c>
      <c r="AI321" s="87" t="str">
        <f t="shared" si="110"/>
        <v>SI</v>
      </c>
      <c r="AK321" s="95"/>
    </row>
    <row r="322" spans="1:37" ht="89.25" x14ac:dyDescent="0.45">
      <c r="A322" s="6">
        <f t="shared" si="102"/>
        <v>319</v>
      </c>
      <c r="B322" s="6" t="s">
        <v>402</v>
      </c>
      <c r="C322" s="6" t="s">
        <v>35</v>
      </c>
      <c r="D322" s="6" t="s">
        <v>679</v>
      </c>
      <c r="E322" s="9">
        <v>90101603</v>
      </c>
      <c r="F322" s="105" t="s">
        <v>680</v>
      </c>
      <c r="G322" s="17" t="s">
        <v>38</v>
      </c>
      <c r="H322" s="93">
        <f t="shared" si="89"/>
        <v>0.19</v>
      </c>
      <c r="I322" s="29">
        <f t="shared" si="103"/>
        <v>27499</v>
      </c>
      <c r="J322" s="71">
        <v>21385</v>
      </c>
      <c r="K322" s="72">
        <f t="shared" si="90"/>
        <v>4063.15</v>
      </c>
      <c r="L322" s="49">
        <f t="shared" si="91"/>
        <v>25448.15</v>
      </c>
      <c r="M322" s="73">
        <v>21936</v>
      </c>
      <c r="N322" s="74">
        <f t="shared" si="92"/>
        <v>4167.84</v>
      </c>
      <c r="O322" s="53">
        <f t="shared" si="93"/>
        <v>26103.84</v>
      </c>
      <c r="P322" s="75">
        <v>23594</v>
      </c>
      <c r="Q322" s="76">
        <f t="shared" si="94"/>
        <v>4482.8599999999997</v>
      </c>
      <c r="R322" s="57">
        <f t="shared" si="95"/>
        <v>28076.86</v>
      </c>
      <c r="S322" s="77">
        <v>21367</v>
      </c>
      <c r="T322" s="78">
        <f t="shared" si="96"/>
        <v>4059.73</v>
      </c>
      <c r="U322" s="67">
        <f t="shared" si="97"/>
        <v>25426.73</v>
      </c>
      <c r="V322" s="79">
        <v>23938</v>
      </c>
      <c r="W322" s="80">
        <f t="shared" si="98"/>
        <v>4548.22</v>
      </c>
      <c r="X322" s="68">
        <f t="shared" si="99"/>
        <v>28486.22</v>
      </c>
      <c r="Y322" s="81">
        <v>21164</v>
      </c>
      <c r="Z322" s="82">
        <f t="shared" si="100"/>
        <v>4021.16</v>
      </c>
      <c r="AA322" s="69">
        <f t="shared" si="104"/>
        <v>25185.16</v>
      </c>
      <c r="AB322" s="83">
        <v>28377</v>
      </c>
      <c r="AC322" s="84">
        <f t="shared" si="101"/>
        <v>5391.63</v>
      </c>
      <c r="AD322" s="70">
        <f t="shared" si="105"/>
        <v>33768.629999999997</v>
      </c>
      <c r="AE322" s="86">
        <f t="shared" si="106"/>
        <v>7</v>
      </c>
      <c r="AF322" s="85">
        <f t="shared" si="107"/>
        <v>27499</v>
      </c>
      <c r="AG322" s="4">
        <f t="shared" si="108"/>
        <v>2838.9485109103298</v>
      </c>
      <c r="AH322" s="5">
        <f t="shared" si="109"/>
        <v>0.10323824542384559</v>
      </c>
      <c r="AI322" s="87" t="str">
        <f t="shared" si="110"/>
        <v>SI</v>
      </c>
      <c r="AK322" s="95"/>
    </row>
    <row r="323" spans="1:37" ht="51" x14ac:dyDescent="0.45">
      <c r="A323" s="6">
        <f t="shared" si="102"/>
        <v>320</v>
      </c>
      <c r="B323" s="6" t="s">
        <v>402</v>
      </c>
      <c r="C323" s="6" t="s">
        <v>35</v>
      </c>
      <c r="D323" s="6" t="s">
        <v>681</v>
      </c>
      <c r="E323" s="9">
        <v>49221500</v>
      </c>
      <c r="F323" s="13" t="s">
        <v>682</v>
      </c>
      <c r="G323" s="17" t="s">
        <v>38</v>
      </c>
      <c r="H323" s="93">
        <f t="shared" si="89"/>
        <v>0.19</v>
      </c>
      <c r="I323" s="29">
        <f t="shared" si="103"/>
        <v>9999</v>
      </c>
      <c r="J323" s="71">
        <v>8834</v>
      </c>
      <c r="K323" s="72">
        <f t="shared" si="90"/>
        <v>1678.46</v>
      </c>
      <c r="L323" s="49">
        <f t="shared" si="91"/>
        <v>10512.46</v>
      </c>
      <c r="M323" s="73">
        <v>8289</v>
      </c>
      <c r="N323" s="74">
        <f t="shared" si="92"/>
        <v>1574.91</v>
      </c>
      <c r="O323" s="53">
        <f t="shared" si="93"/>
        <v>9863.91</v>
      </c>
      <c r="P323" s="75">
        <v>7729</v>
      </c>
      <c r="Q323" s="76">
        <f t="shared" si="94"/>
        <v>1468.51</v>
      </c>
      <c r="R323" s="57">
        <f t="shared" si="95"/>
        <v>9197.51</v>
      </c>
      <c r="S323" s="77">
        <v>8310</v>
      </c>
      <c r="T323" s="78">
        <f t="shared" si="96"/>
        <v>1578.9</v>
      </c>
      <c r="U323" s="67">
        <f t="shared" si="97"/>
        <v>9888.9</v>
      </c>
      <c r="V323" s="79">
        <v>8605</v>
      </c>
      <c r="W323" s="80">
        <f t="shared" si="98"/>
        <v>1634.95</v>
      </c>
      <c r="X323" s="68">
        <f t="shared" si="99"/>
        <v>10239.950000000001</v>
      </c>
      <c r="Y323" s="81">
        <v>8811</v>
      </c>
      <c r="Z323" s="82">
        <f t="shared" si="100"/>
        <v>1674.09</v>
      </c>
      <c r="AA323" s="69">
        <f t="shared" si="104"/>
        <v>10485.09</v>
      </c>
      <c r="AB323" s="83">
        <v>8241</v>
      </c>
      <c r="AC323" s="84">
        <f t="shared" si="101"/>
        <v>1565.79</v>
      </c>
      <c r="AD323" s="70">
        <f t="shared" si="105"/>
        <v>9806.7900000000009</v>
      </c>
      <c r="AE323" s="86">
        <f t="shared" si="106"/>
        <v>7</v>
      </c>
      <c r="AF323" s="85">
        <f t="shared" si="107"/>
        <v>9999</v>
      </c>
      <c r="AG323" s="4">
        <f t="shared" si="108"/>
        <v>425.55567273859697</v>
      </c>
      <c r="AH323" s="5">
        <f t="shared" si="109"/>
        <v>4.2559823256185313E-2</v>
      </c>
      <c r="AI323" s="87" t="str">
        <f t="shared" si="110"/>
        <v>SI</v>
      </c>
      <c r="AK323" s="95"/>
    </row>
    <row r="324" spans="1:37" ht="25.5" x14ac:dyDescent="0.45">
      <c r="A324" s="6">
        <f t="shared" si="102"/>
        <v>321</v>
      </c>
      <c r="B324" s="6" t="s">
        <v>402</v>
      </c>
      <c r="C324" s="6" t="s">
        <v>35</v>
      </c>
      <c r="D324" s="6" t="s">
        <v>683</v>
      </c>
      <c r="E324" s="9">
        <v>49221500</v>
      </c>
      <c r="F324" s="105" t="s">
        <v>684</v>
      </c>
      <c r="G324" s="17" t="s">
        <v>38</v>
      </c>
      <c r="H324" s="93">
        <f t="shared" ref="H324:H387" si="111">IF(OR(ISNUMBER(SEARCH("ALIMENTACIÓN",B324)),ISNUMBER(SEARCH("ALIMENTACION",B324))),0,IF(AND(ISNUMBER(SEARCH("AMBIENTE",B324)),OR(ISNUMBER(SEARCH("Semilla",D324)),ISNUMBER(SEARCH("ESPECIE VEGETAL",D324)),ISNUMBER(SEARCH("Fertilizante",D324)),ISNUMBER(SEARCH("Humus",D324)),ISNUMBER(SEARCH("Micorrizas",D324)),ISNUMBER(SEARCH("Cascarilla",D324)),ISNUMBER(SEARCH("Turba",D324)))),0,IF(AND(ISNUMBER(SEARCH("ANIMALES",B324)),OR(ISNUMBER(SEARCH("ALIMENTO",D324)),ISNUMBER(SEARCH("Alimento",D324)))),0.05,IF(ISNUMBER(SEARCH("ANIMALES",B324)),0.19,IF(ISNUMBER(SEARCH("AMBIENTE",B324)),0.19,IF(ISNUMBER(SEARCH("CULTURA",B324)),0.19,IF(ISNUMBER(SEARCH("DEPORTE",B324)),0.19,IF(ISNUMBER(SEARCH("Bioseguridad",B324)),0.19,IF(ISNUMBER(SEARCH("DOTACIÓN",B324)),0.19,IF(ISNUMBER(SEARCH("SERVICIO",C324)),0.19,0.19))))))))))</f>
        <v>0.19</v>
      </c>
      <c r="I324" s="29">
        <f t="shared" si="103"/>
        <v>25499</v>
      </c>
      <c r="J324" s="71">
        <v>23478</v>
      </c>
      <c r="K324" s="72">
        <f t="shared" ref="K324:K387" si="112">+J324*H324</f>
        <v>4460.82</v>
      </c>
      <c r="L324" s="49">
        <f t="shared" ref="L324:L387" si="113">+J324+K324</f>
        <v>27938.82</v>
      </c>
      <c r="M324" s="73">
        <v>19349</v>
      </c>
      <c r="N324" s="74">
        <f t="shared" ref="N324:N387" si="114">+M324*H324</f>
        <v>3676.31</v>
      </c>
      <c r="O324" s="53">
        <f t="shared" ref="O324:O387" si="115">+M324+N324</f>
        <v>23025.31</v>
      </c>
      <c r="P324" s="75">
        <v>21028</v>
      </c>
      <c r="Q324" s="76">
        <f t="shared" ref="Q324:Q387" si="116">+P324*H324</f>
        <v>3995.32</v>
      </c>
      <c r="R324" s="57">
        <f t="shared" ref="R324:R387" si="117">+P324+Q324</f>
        <v>25023.32</v>
      </c>
      <c r="S324" s="77">
        <v>21104</v>
      </c>
      <c r="T324" s="78">
        <f t="shared" ref="T324:T387" si="118">+S324*H324</f>
        <v>4009.76</v>
      </c>
      <c r="U324" s="67">
        <f t="shared" ref="U324:U387" si="119">+T324+S324</f>
        <v>25113.760000000002</v>
      </c>
      <c r="V324" s="79">
        <v>21461</v>
      </c>
      <c r="W324" s="80">
        <f t="shared" ref="W324:W387" si="120">+V324*H324</f>
        <v>4077.59</v>
      </c>
      <c r="X324" s="68">
        <f t="shared" ref="X324:X387" si="121">+W324+V324</f>
        <v>25538.59</v>
      </c>
      <c r="Y324" s="81">
        <v>20278</v>
      </c>
      <c r="Z324" s="82">
        <f t="shared" ref="Z324:Z387" si="122">+Y324*H324</f>
        <v>3852.82</v>
      </c>
      <c r="AA324" s="69">
        <f t="shared" si="104"/>
        <v>24130.82</v>
      </c>
      <c r="AB324" s="83">
        <v>23299</v>
      </c>
      <c r="AC324" s="84">
        <f t="shared" ref="AC324:AC387" si="123">+AB324*H324</f>
        <v>4426.8100000000004</v>
      </c>
      <c r="AD324" s="70">
        <f t="shared" si="105"/>
        <v>27725.81</v>
      </c>
      <c r="AE324" s="86">
        <f t="shared" si="106"/>
        <v>7</v>
      </c>
      <c r="AF324" s="85">
        <f t="shared" si="107"/>
        <v>25499</v>
      </c>
      <c r="AG324" s="4">
        <f t="shared" si="108"/>
        <v>1659.5485678942932</v>
      </c>
      <c r="AH324" s="5">
        <f t="shared" si="109"/>
        <v>6.5082888265982713E-2</v>
      </c>
      <c r="AI324" s="87" t="str">
        <f t="shared" si="110"/>
        <v>SI</v>
      </c>
      <c r="AK324" s="95"/>
    </row>
    <row r="325" spans="1:37" ht="14.25" x14ac:dyDescent="0.45">
      <c r="A325" s="6">
        <f t="shared" ref="A325:A388" si="124">1+A324</f>
        <v>322</v>
      </c>
      <c r="B325" s="6" t="s">
        <v>402</v>
      </c>
      <c r="C325" s="6" t="s">
        <v>35</v>
      </c>
      <c r="D325" s="6" t="s">
        <v>685</v>
      </c>
      <c r="E325" s="9">
        <v>49221500</v>
      </c>
      <c r="F325" s="13" t="s">
        <v>686</v>
      </c>
      <c r="G325" s="17" t="s">
        <v>38</v>
      </c>
      <c r="H325" s="93">
        <f t="shared" si="111"/>
        <v>0.19</v>
      </c>
      <c r="I325" s="29">
        <f t="shared" ref="I325:I388" si="125">+AF325</f>
        <v>69999</v>
      </c>
      <c r="J325" s="71">
        <v>63859</v>
      </c>
      <c r="K325" s="72">
        <f t="shared" si="112"/>
        <v>12133.210000000001</v>
      </c>
      <c r="L325" s="49">
        <f t="shared" si="113"/>
        <v>75992.210000000006</v>
      </c>
      <c r="M325" s="73">
        <v>58261</v>
      </c>
      <c r="N325" s="74">
        <f t="shared" si="114"/>
        <v>11069.59</v>
      </c>
      <c r="O325" s="53">
        <f t="shared" si="115"/>
        <v>69330.59</v>
      </c>
      <c r="P325" s="75">
        <v>56989</v>
      </c>
      <c r="Q325" s="76">
        <f t="shared" si="116"/>
        <v>10827.91</v>
      </c>
      <c r="R325" s="57">
        <f t="shared" si="117"/>
        <v>67816.91</v>
      </c>
      <c r="S325" s="77">
        <v>56473</v>
      </c>
      <c r="T325" s="78">
        <f t="shared" si="118"/>
        <v>10729.87</v>
      </c>
      <c r="U325" s="67">
        <f t="shared" si="119"/>
        <v>67202.87</v>
      </c>
      <c r="V325" s="79">
        <v>61045</v>
      </c>
      <c r="W325" s="80">
        <f t="shared" si="120"/>
        <v>11598.55</v>
      </c>
      <c r="X325" s="68">
        <f t="shared" si="121"/>
        <v>72643.55</v>
      </c>
      <c r="Y325" s="81">
        <v>63990</v>
      </c>
      <c r="Z325" s="82">
        <f t="shared" si="122"/>
        <v>12158.1</v>
      </c>
      <c r="AA325" s="69">
        <f t="shared" ref="AA325:AA388" si="126">+Z325+Y325</f>
        <v>76148.100000000006</v>
      </c>
      <c r="AB325" s="83">
        <v>51143</v>
      </c>
      <c r="AC325" s="84">
        <f t="shared" si="123"/>
        <v>9717.17</v>
      </c>
      <c r="AD325" s="70">
        <f t="shared" ref="AD325:AD388" si="127">+AC325+AB325</f>
        <v>60860.17</v>
      </c>
      <c r="AE325" s="86">
        <f t="shared" ref="AE325:AE388" si="128">COUNT(L325,O325,R325,U325,X325,AA325,AD325)</f>
        <v>7</v>
      </c>
      <c r="AF325" s="85">
        <f t="shared" ref="AF325:AF388" si="129">ROUND(AVERAGE(L325,O325,R325,U325,X325,AA325,AD325),0)</f>
        <v>69999</v>
      </c>
      <c r="AG325" s="4">
        <f t="shared" ref="AG325:AG388" si="130">_xlfn.STDEV.P(L325,O325,R325,U325,X325,AA325,AD325)</f>
        <v>5032.302608130798</v>
      </c>
      <c r="AH325" s="5">
        <f t="shared" ref="AH325:AH388" si="131">AG325/AF325</f>
        <v>7.1891064274215322E-2</v>
      </c>
      <c r="AI325" s="87" t="str">
        <f t="shared" ref="AI325:AI388" si="132">IF(AE325&lt;2,"NO",IF(AH325&gt;0.35,"NO","SI"))</f>
        <v>SI</v>
      </c>
      <c r="AK325" s="95"/>
    </row>
    <row r="326" spans="1:37" ht="25.5" x14ac:dyDescent="0.45">
      <c r="A326" s="6">
        <f t="shared" si="124"/>
        <v>323</v>
      </c>
      <c r="B326" s="6" t="s">
        <v>402</v>
      </c>
      <c r="C326" s="6" t="s">
        <v>35</v>
      </c>
      <c r="D326" s="6" t="s">
        <v>687</v>
      </c>
      <c r="E326" s="9">
        <v>49221500</v>
      </c>
      <c r="F326" s="105" t="s">
        <v>688</v>
      </c>
      <c r="G326" s="17" t="s">
        <v>38</v>
      </c>
      <c r="H326" s="93">
        <f t="shared" si="111"/>
        <v>0.19</v>
      </c>
      <c r="I326" s="29">
        <f t="shared" si="125"/>
        <v>27999</v>
      </c>
      <c r="J326" s="71">
        <v>25789</v>
      </c>
      <c r="K326" s="72">
        <f t="shared" si="112"/>
        <v>4899.91</v>
      </c>
      <c r="L326" s="49">
        <f t="shared" si="113"/>
        <v>30688.91</v>
      </c>
      <c r="M326" s="73">
        <v>25742</v>
      </c>
      <c r="N326" s="74">
        <f t="shared" si="114"/>
        <v>4890.9800000000005</v>
      </c>
      <c r="O326" s="53">
        <f t="shared" si="115"/>
        <v>30632.98</v>
      </c>
      <c r="P326" s="75">
        <v>21737</v>
      </c>
      <c r="Q326" s="76">
        <f t="shared" si="116"/>
        <v>4130.03</v>
      </c>
      <c r="R326" s="57">
        <f t="shared" si="117"/>
        <v>25867.03</v>
      </c>
      <c r="S326" s="77">
        <v>25755</v>
      </c>
      <c r="T326" s="78">
        <f t="shared" si="118"/>
        <v>4893.45</v>
      </c>
      <c r="U326" s="67">
        <f t="shared" si="119"/>
        <v>30648.45</v>
      </c>
      <c r="V326" s="79">
        <v>21966</v>
      </c>
      <c r="W326" s="80">
        <f t="shared" si="120"/>
        <v>4173.54</v>
      </c>
      <c r="X326" s="68">
        <f t="shared" si="121"/>
        <v>26139.54</v>
      </c>
      <c r="Y326" s="81">
        <v>22349</v>
      </c>
      <c r="Z326" s="82">
        <f t="shared" si="122"/>
        <v>4246.3100000000004</v>
      </c>
      <c r="AA326" s="69">
        <f t="shared" si="126"/>
        <v>26595.31</v>
      </c>
      <c r="AB326" s="83">
        <v>21363</v>
      </c>
      <c r="AC326" s="84">
        <f t="shared" si="123"/>
        <v>4058.9700000000003</v>
      </c>
      <c r="AD326" s="70">
        <f t="shared" si="127"/>
        <v>25421.97</v>
      </c>
      <c r="AE326" s="86">
        <f t="shared" si="128"/>
        <v>7</v>
      </c>
      <c r="AF326" s="85">
        <f t="shared" si="129"/>
        <v>27999</v>
      </c>
      <c r="AG326" s="4">
        <f t="shared" si="130"/>
        <v>2324.0164850103797</v>
      </c>
      <c r="AH326" s="5">
        <f t="shared" si="131"/>
        <v>8.3003553162983662E-2</v>
      </c>
      <c r="AI326" s="87" t="str">
        <f t="shared" si="132"/>
        <v>SI</v>
      </c>
      <c r="AK326" s="95"/>
    </row>
    <row r="327" spans="1:37" ht="25.5" x14ac:dyDescent="0.45">
      <c r="A327" s="6">
        <f t="shared" si="124"/>
        <v>324</v>
      </c>
      <c r="B327" s="6" t="s">
        <v>402</v>
      </c>
      <c r="C327" s="6" t="s">
        <v>35</v>
      </c>
      <c r="D327" s="6" t="s">
        <v>689</v>
      </c>
      <c r="E327" s="9">
        <v>49221500</v>
      </c>
      <c r="F327" s="13" t="s">
        <v>690</v>
      </c>
      <c r="G327" s="17" t="s">
        <v>38</v>
      </c>
      <c r="H327" s="93">
        <f t="shared" si="111"/>
        <v>0.19</v>
      </c>
      <c r="I327" s="29">
        <f t="shared" si="125"/>
        <v>169999</v>
      </c>
      <c r="J327" s="71">
        <v>149883</v>
      </c>
      <c r="K327" s="72">
        <f t="shared" si="112"/>
        <v>28477.77</v>
      </c>
      <c r="L327" s="49">
        <f t="shared" si="113"/>
        <v>178360.77</v>
      </c>
      <c r="M327" s="73">
        <v>151375</v>
      </c>
      <c r="N327" s="74">
        <f t="shared" si="114"/>
        <v>28761.25</v>
      </c>
      <c r="O327" s="53">
        <f t="shared" si="115"/>
        <v>180136.25</v>
      </c>
      <c r="P327" s="75">
        <v>136520</v>
      </c>
      <c r="Q327" s="76">
        <f t="shared" si="116"/>
        <v>25938.799999999999</v>
      </c>
      <c r="R327" s="57">
        <f t="shared" si="117"/>
        <v>162458.79999999999</v>
      </c>
      <c r="S327" s="77">
        <v>131321</v>
      </c>
      <c r="T327" s="78">
        <f t="shared" si="118"/>
        <v>24950.99</v>
      </c>
      <c r="U327" s="67">
        <f t="shared" si="119"/>
        <v>156271.99</v>
      </c>
      <c r="V327" s="79">
        <v>140646</v>
      </c>
      <c r="W327" s="80">
        <f t="shared" si="120"/>
        <v>26722.74</v>
      </c>
      <c r="X327" s="68">
        <f t="shared" si="121"/>
        <v>167368.74</v>
      </c>
      <c r="Y327" s="81">
        <v>152595</v>
      </c>
      <c r="Z327" s="82">
        <f t="shared" si="122"/>
        <v>28993.05</v>
      </c>
      <c r="AA327" s="69">
        <f t="shared" si="126"/>
        <v>181588.05</v>
      </c>
      <c r="AB327" s="83">
        <v>137657</v>
      </c>
      <c r="AC327" s="84">
        <f t="shared" si="123"/>
        <v>26154.83</v>
      </c>
      <c r="AD327" s="70">
        <f t="shared" si="127"/>
        <v>163811.83000000002</v>
      </c>
      <c r="AE327" s="86">
        <f t="shared" si="128"/>
        <v>7</v>
      </c>
      <c r="AF327" s="85">
        <f t="shared" si="129"/>
        <v>169999</v>
      </c>
      <c r="AG327" s="4">
        <f t="shared" si="130"/>
        <v>9238.690949122607</v>
      </c>
      <c r="AH327" s="5">
        <f t="shared" si="131"/>
        <v>5.4345560556959785E-2</v>
      </c>
      <c r="AI327" s="87" t="str">
        <f t="shared" si="132"/>
        <v>SI</v>
      </c>
      <c r="AK327" s="95"/>
    </row>
    <row r="328" spans="1:37" ht="25.5" x14ac:dyDescent="0.45">
      <c r="A328" s="6">
        <f t="shared" si="124"/>
        <v>325</v>
      </c>
      <c r="B328" s="6" t="s">
        <v>402</v>
      </c>
      <c r="C328" s="6" t="s">
        <v>35</v>
      </c>
      <c r="D328" s="6" t="s">
        <v>689</v>
      </c>
      <c r="E328" s="9">
        <v>49221500</v>
      </c>
      <c r="F328" s="105" t="s">
        <v>691</v>
      </c>
      <c r="G328" s="17" t="s">
        <v>38</v>
      </c>
      <c r="H328" s="93">
        <f t="shared" si="111"/>
        <v>0.19</v>
      </c>
      <c r="I328" s="29">
        <f t="shared" si="125"/>
        <v>119999</v>
      </c>
      <c r="J328" s="71">
        <v>104660</v>
      </c>
      <c r="K328" s="72">
        <f t="shared" si="112"/>
        <v>19885.400000000001</v>
      </c>
      <c r="L328" s="49">
        <f t="shared" si="113"/>
        <v>124545.4</v>
      </c>
      <c r="M328" s="73">
        <v>91775</v>
      </c>
      <c r="N328" s="74">
        <f t="shared" si="114"/>
        <v>17437.25</v>
      </c>
      <c r="O328" s="53">
        <f t="shared" si="115"/>
        <v>109212.25</v>
      </c>
      <c r="P328" s="75">
        <v>91642</v>
      </c>
      <c r="Q328" s="76">
        <f t="shared" si="116"/>
        <v>17411.98</v>
      </c>
      <c r="R328" s="57">
        <f t="shared" si="117"/>
        <v>109053.98</v>
      </c>
      <c r="S328" s="77">
        <v>110894</v>
      </c>
      <c r="T328" s="78">
        <f t="shared" si="118"/>
        <v>21069.86</v>
      </c>
      <c r="U328" s="67">
        <f t="shared" si="119"/>
        <v>131963.85999999999</v>
      </c>
      <c r="V328" s="79">
        <v>100057</v>
      </c>
      <c r="W328" s="80">
        <f t="shared" si="120"/>
        <v>19010.830000000002</v>
      </c>
      <c r="X328" s="68">
        <f t="shared" si="121"/>
        <v>119067.83</v>
      </c>
      <c r="Y328" s="81">
        <v>102906</v>
      </c>
      <c r="Z328" s="82">
        <f t="shared" si="122"/>
        <v>19552.14</v>
      </c>
      <c r="AA328" s="69">
        <f t="shared" si="126"/>
        <v>122458.14</v>
      </c>
      <c r="AB328" s="83">
        <v>103943</v>
      </c>
      <c r="AC328" s="84">
        <f t="shared" si="123"/>
        <v>19749.170000000002</v>
      </c>
      <c r="AD328" s="70">
        <f t="shared" si="127"/>
        <v>123692.17</v>
      </c>
      <c r="AE328" s="86">
        <f t="shared" si="128"/>
        <v>7</v>
      </c>
      <c r="AF328" s="85">
        <f t="shared" si="129"/>
        <v>119999</v>
      </c>
      <c r="AG328" s="4">
        <f t="shared" si="130"/>
        <v>7750.8434365299863</v>
      </c>
      <c r="AH328" s="5">
        <f t="shared" si="131"/>
        <v>6.459090022858513E-2</v>
      </c>
      <c r="AI328" s="87" t="str">
        <f t="shared" si="132"/>
        <v>SI</v>
      </c>
      <c r="AK328" s="95"/>
    </row>
    <row r="329" spans="1:37" ht="114.75" x14ac:dyDescent="0.45">
      <c r="A329" s="6">
        <f t="shared" si="124"/>
        <v>326</v>
      </c>
      <c r="B329" s="6" t="s">
        <v>402</v>
      </c>
      <c r="C329" s="6" t="s">
        <v>35</v>
      </c>
      <c r="D329" s="6" t="s">
        <v>692</v>
      </c>
      <c r="E329" s="9">
        <v>49221500</v>
      </c>
      <c r="F329" s="13" t="s">
        <v>693</v>
      </c>
      <c r="G329" s="17" t="s">
        <v>38</v>
      </c>
      <c r="H329" s="93">
        <f t="shared" si="111"/>
        <v>0.19</v>
      </c>
      <c r="I329" s="29">
        <f t="shared" si="125"/>
        <v>69999</v>
      </c>
      <c r="J329" s="71">
        <v>54136</v>
      </c>
      <c r="K329" s="72">
        <f t="shared" si="112"/>
        <v>10285.84</v>
      </c>
      <c r="L329" s="49">
        <f t="shared" si="113"/>
        <v>64421.84</v>
      </c>
      <c r="M329" s="73">
        <v>57557</v>
      </c>
      <c r="N329" s="74">
        <f t="shared" si="114"/>
        <v>10935.83</v>
      </c>
      <c r="O329" s="53">
        <f t="shared" si="115"/>
        <v>68492.83</v>
      </c>
      <c r="P329" s="75">
        <v>55691</v>
      </c>
      <c r="Q329" s="76">
        <f t="shared" si="116"/>
        <v>10581.29</v>
      </c>
      <c r="R329" s="57">
        <f t="shared" si="117"/>
        <v>66272.290000000008</v>
      </c>
      <c r="S329" s="77">
        <v>61107</v>
      </c>
      <c r="T329" s="78">
        <f t="shared" si="118"/>
        <v>11610.33</v>
      </c>
      <c r="U329" s="67">
        <f t="shared" si="119"/>
        <v>72717.33</v>
      </c>
      <c r="V329" s="79">
        <v>54014</v>
      </c>
      <c r="W329" s="80">
        <f t="shared" si="120"/>
        <v>10262.66</v>
      </c>
      <c r="X329" s="68">
        <f t="shared" si="121"/>
        <v>64276.66</v>
      </c>
      <c r="Y329" s="81">
        <v>61834</v>
      </c>
      <c r="Z329" s="82">
        <f t="shared" si="122"/>
        <v>11748.460000000001</v>
      </c>
      <c r="AA329" s="69">
        <f t="shared" si="126"/>
        <v>73582.460000000006</v>
      </c>
      <c r="AB329" s="83">
        <v>67422</v>
      </c>
      <c r="AC329" s="84">
        <f t="shared" si="123"/>
        <v>12810.18</v>
      </c>
      <c r="AD329" s="70">
        <f t="shared" si="127"/>
        <v>80232.179999999993</v>
      </c>
      <c r="AE329" s="86">
        <f t="shared" si="128"/>
        <v>7</v>
      </c>
      <c r="AF329" s="85">
        <f t="shared" si="129"/>
        <v>69999</v>
      </c>
      <c r="AG329" s="4">
        <f t="shared" si="130"/>
        <v>5411.037393919948</v>
      </c>
      <c r="AH329" s="5">
        <f t="shared" si="131"/>
        <v>7.7301638507977943E-2</v>
      </c>
      <c r="AI329" s="87" t="str">
        <f t="shared" si="132"/>
        <v>SI</v>
      </c>
      <c r="AK329" s="95"/>
    </row>
    <row r="330" spans="1:37" ht="38.25" x14ac:dyDescent="0.45">
      <c r="A330" s="6">
        <f t="shared" si="124"/>
        <v>327</v>
      </c>
      <c r="B330" s="6" t="s">
        <v>402</v>
      </c>
      <c r="C330" s="6" t="s">
        <v>35</v>
      </c>
      <c r="D330" s="6" t="s">
        <v>694</v>
      </c>
      <c r="E330" s="9">
        <v>49221500</v>
      </c>
      <c r="F330" s="105" t="s">
        <v>695</v>
      </c>
      <c r="G330" s="17" t="s">
        <v>38</v>
      </c>
      <c r="H330" s="93">
        <f t="shared" si="111"/>
        <v>0.19</v>
      </c>
      <c r="I330" s="29">
        <f t="shared" si="125"/>
        <v>124999</v>
      </c>
      <c r="J330" s="71">
        <v>110295</v>
      </c>
      <c r="K330" s="72">
        <f t="shared" si="112"/>
        <v>20956.05</v>
      </c>
      <c r="L330" s="49">
        <f t="shared" si="113"/>
        <v>131251.04999999999</v>
      </c>
      <c r="M330" s="73">
        <v>113897</v>
      </c>
      <c r="N330" s="74">
        <f t="shared" si="114"/>
        <v>21640.43</v>
      </c>
      <c r="O330" s="53">
        <f t="shared" si="115"/>
        <v>135537.43</v>
      </c>
      <c r="P330" s="75">
        <v>105951</v>
      </c>
      <c r="Q330" s="76">
        <f t="shared" si="116"/>
        <v>20130.689999999999</v>
      </c>
      <c r="R330" s="57">
        <f t="shared" si="117"/>
        <v>126081.69</v>
      </c>
      <c r="S330" s="77">
        <v>102721</v>
      </c>
      <c r="T330" s="78">
        <f t="shared" si="118"/>
        <v>19516.990000000002</v>
      </c>
      <c r="U330" s="67">
        <f t="shared" si="119"/>
        <v>122237.99</v>
      </c>
      <c r="V330" s="79">
        <v>105831</v>
      </c>
      <c r="W330" s="80">
        <f t="shared" si="120"/>
        <v>20107.89</v>
      </c>
      <c r="X330" s="68">
        <f t="shared" si="121"/>
        <v>125938.89</v>
      </c>
      <c r="Y330" s="81">
        <v>105428</v>
      </c>
      <c r="Z330" s="82">
        <f t="shared" si="122"/>
        <v>20031.32</v>
      </c>
      <c r="AA330" s="69">
        <f t="shared" si="126"/>
        <v>125459.32</v>
      </c>
      <c r="AB330" s="83">
        <v>91168</v>
      </c>
      <c r="AC330" s="84">
        <f t="shared" si="123"/>
        <v>17321.920000000002</v>
      </c>
      <c r="AD330" s="70">
        <f t="shared" si="127"/>
        <v>108489.92</v>
      </c>
      <c r="AE330" s="86">
        <f t="shared" si="128"/>
        <v>7</v>
      </c>
      <c r="AF330" s="85">
        <f t="shared" si="129"/>
        <v>124999</v>
      </c>
      <c r="AG330" s="4">
        <f t="shared" si="130"/>
        <v>7861.1798327350307</v>
      </c>
      <c r="AH330" s="5">
        <f t="shared" si="131"/>
        <v>6.2889941781414493E-2</v>
      </c>
      <c r="AI330" s="87" t="str">
        <f t="shared" si="132"/>
        <v>SI</v>
      </c>
      <c r="AK330" s="95"/>
    </row>
    <row r="331" spans="1:37" ht="51" x14ac:dyDescent="0.45">
      <c r="A331" s="6">
        <f t="shared" si="124"/>
        <v>328</v>
      </c>
      <c r="B331" s="6" t="s">
        <v>402</v>
      </c>
      <c r="C331" s="6" t="s">
        <v>35</v>
      </c>
      <c r="D331" s="6" t="s">
        <v>696</v>
      </c>
      <c r="E331" s="9">
        <v>49221500</v>
      </c>
      <c r="F331" s="13" t="s">
        <v>697</v>
      </c>
      <c r="G331" s="17" t="s">
        <v>38</v>
      </c>
      <c r="H331" s="93">
        <f t="shared" si="111"/>
        <v>0.19</v>
      </c>
      <c r="I331" s="29">
        <f t="shared" si="125"/>
        <v>3499999</v>
      </c>
      <c r="J331" s="71">
        <v>3212182</v>
      </c>
      <c r="K331" s="72">
        <f t="shared" si="112"/>
        <v>610314.57999999996</v>
      </c>
      <c r="L331" s="49">
        <f t="shared" si="113"/>
        <v>3822496.58</v>
      </c>
      <c r="M331" s="73">
        <v>2767899</v>
      </c>
      <c r="N331" s="74">
        <f t="shared" si="114"/>
        <v>525900.81000000006</v>
      </c>
      <c r="O331" s="53">
        <f t="shared" si="115"/>
        <v>3293799.81</v>
      </c>
      <c r="P331" s="75">
        <v>3068717</v>
      </c>
      <c r="Q331" s="76">
        <f t="shared" si="116"/>
        <v>583056.23</v>
      </c>
      <c r="R331" s="57">
        <f t="shared" si="117"/>
        <v>3651773.23</v>
      </c>
      <c r="S331" s="77">
        <v>2728251</v>
      </c>
      <c r="T331" s="78">
        <f t="shared" si="118"/>
        <v>518367.69</v>
      </c>
      <c r="U331" s="67">
        <f t="shared" si="119"/>
        <v>3246618.69</v>
      </c>
      <c r="V331" s="79">
        <v>2908715</v>
      </c>
      <c r="W331" s="80">
        <f t="shared" si="120"/>
        <v>552655.85</v>
      </c>
      <c r="X331" s="68">
        <f t="shared" si="121"/>
        <v>3461370.85</v>
      </c>
      <c r="Y331" s="81">
        <v>3196463</v>
      </c>
      <c r="Z331" s="82">
        <f t="shared" si="122"/>
        <v>607327.97</v>
      </c>
      <c r="AA331" s="69">
        <f t="shared" si="126"/>
        <v>3803790.9699999997</v>
      </c>
      <c r="AB331" s="83">
        <v>2706005</v>
      </c>
      <c r="AC331" s="84">
        <f t="shared" si="123"/>
        <v>514140.95</v>
      </c>
      <c r="AD331" s="70">
        <f t="shared" si="127"/>
        <v>3220145.95</v>
      </c>
      <c r="AE331" s="86">
        <f t="shared" si="128"/>
        <v>7</v>
      </c>
      <c r="AF331" s="85">
        <f t="shared" si="129"/>
        <v>3499999</v>
      </c>
      <c r="AG331" s="4">
        <f t="shared" si="130"/>
        <v>240790.13329695337</v>
      </c>
      <c r="AH331" s="5">
        <f t="shared" si="131"/>
        <v>6.8797200598329708E-2</v>
      </c>
      <c r="AI331" s="87" t="str">
        <f t="shared" si="132"/>
        <v>SI</v>
      </c>
      <c r="AK331" s="95"/>
    </row>
    <row r="332" spans="1:37" ht="38.25" x14ac:dyDescent="0.45">
      <c r="A332" s="6">
        <f t="shared" si="124"/>
        <v>329</v>
      </c>
      <c r="B332" s="6" t="s">
        <v>402</v>
      </c>
      <c r="C332" s="6" t="s">
        <v>35</v>
      </c>
      <c r="D332" s="6" t="s">
        <v>698</v>
      </c>
      <c r="E332" s="9">
        <v>49221500</v>
      </c>
      <c r="F332" s="105" t="s">
        <v>699</v>
      </c>
      <c r="G332" s="17" t="s">
        <v>38</v>
      </c>
      <c r="H332" s="93">
        <f t="shared" si="111"/>
        <v>0.19</v>
      </c>
      <c r="I332" s="29">
        <f t="shared" si="125"/>
        <v>399999</v>
      </c>
      <c r="J332" s="71">
        <v>368451</v>
      </c>
      <c r="K332" s="72">
        <f t="shared" si="112"/>
        <v>70005.69</v>
      </c>
      <c r="L332" s="49">
        <f t="shared" si="113"/>
        <v>438456.69</v>
      </c>
      <c r="M332" s="73">
        <v>326848</v>
      </c>
      <c r="N332" s="74">
        <f t="shared" si="114"/>
        <v>62101.120000000003</v>
      </c>
      <c r="O332" s="53">
        <f t="shared" si="115"/>
        <v>388949.12</v>
      </c>
      <c r="P332" s="75">
        <v>326179</v>
      </c>
      <c r="Q332" s="76">
        <f t="shared" si="116"/>
        <v>61974.01</v>
      </c>
      <c r="R332" s="57">
        <f t="shared" si="117"/>
        <v>388153.01</v>
      </c>
      <c r="S332" s="77">
        <v>314883</v>
      </c>
      <c r="T332" s="78">
        <f t="shared" si="118"/>
        <v>59827.770000000004</v>
      </c>
      <c r="U332" s="67">
        <f t="shared" si="119"/>
        <v>374710.77</v>
      </c>
      <c r="V332" s="79">
        <v>316258</v>
      </c>
      <c r="W332" s="80">
        <f t="shared" si="120"/>
        <v>60089.020000000004</v>
      </c>
      <c r="X332" s="68">
        <f t="shared" si="121"/>
        <v>376347.02</v>
      </c>
      <c r="Y332" s="81">
        <v>319483</v>
      </c>
      <c r="Z332" s="82">
        <f t="shared" si="122"/>
        <v>60701.770000000004</v>
      </c>
      <c r="AA332" s="69">
        <f t="shared" si="126"/>
        <v>380184.77</v>
      </c>
      <c r="AB332" s="83">
        <v>380836</v>
      </c>
      <c r="AC332" s="84">
        <f t="shared" si="123"/>
        <v>72358.84</v>
      </c>
      <c r="AD332" s="70">
        <f t="shared" si="127"/>
        <v>453194.83999999997</v>
      </c>
      <c r="AE332" s="86">
        <f t="shared" si="128"/>
        <v>7</v>
      </c>
      <c r="AF332" s="85">
        <f t="shared" si="129"/>
        <v>399999</v>
      </c>
      <c r="AG332" s="4">
        <f t="shared" si="130"/>
        <v>29671.374093081686</v>
      </c>
      <c r="AH332" s="5">
        <f t="shared" si="131"/>
        <v>7.4178620679255916E-2</v>
      </c>
      <c r="AI332" s="87" t="str">
        <f t="shared" si="132"/>
        <v>SI</v>
      </c>
      <c r="AK332" s="95"/>
    </row>
    <row r="333" spans="1:37" ht="25.5" x14ac:dyDescent="0.45">
      <c r="A333" s="6">
        <f t="shared" si="124"/>
        <v>330</v>
      </c>
      <c r="B333" s="6" t="s">
        <v>402</v>
      </c>
      <c r="C333" s="6" t="s">
        <v>35</v>
      </c>
      <c r="D333" s="6" t="s">
        <v>700</v>
      </c>
      <c r="E333" s="9">
        <v>49221500</v>
      </c>
      <c r="F333" s="13" t="s">
        <v>701</v>
      </c>
      <c r="G333" s="17" t="s">
        <v>38</v>
      </c>
      <c r="H333" s="93">
        <f t="shared" si="111"/>
        <v>0.19</v>
      </c>
      <c r="I333" s="29">
        <f t="shared" si="125"/>
        <v>70000</v>
      </c>
      <c r="J333" s="71">
        <v>56865</v>
      </c>
      <c r="K333" s="72">
        <f t="shared" si="112"/>
        <v>10804.35</v>
      </c>
      <c r="L333" s="49">
        <f t="shared" si="113"/>
        <v>67669.350000000006</v>
      </c>
      <c r="M333" s="73">
        <v>56930</v>
      </c>
      <c r="N333" s="74">
        <f t="shared" si="114"/>
        <v>10816.7</v>
      </c>
      <c r="O333" s="53">
        <f t="shared" si="115"/>
        <v>67746.7</v>
      </c>
      <c r="P333" s="75">
        <v>59772</v>
      </c>
      <c r="Q333" s="76">
        <f t="shared" si="116"/>
        <v>11356.68</v>
      </c>
      <c r="R333" s="57">
        <f t="shared" si="117"/>
        <v>71128.679999999993</v>
      </c>
      <c r="S333" s="77">
        <v>60683</v>
      </c>
      <c r="T333" s="78">
        <f t="shared" si="118"/>
        <v>11529.77</v>
      </c>
      <c r="U333" s="67">
        <f t="shared" si="119"/>
        <v>72212.77</v>
      </c>
      <c r="V333" s="79">
        <v>55099</v>
      </c>
      <c r="W333" s="80">
        <f t="shared" si="120"/>
        <v>10468.81</v>
      </c>
      <c r="X333" s="68">
        <f t="shared" si="121"/>
        <v>65567.81</v>
      </c>
      <c r="Y333" s="81">
        <v>53351</v>
      </c>
      <c r="Z333" s="82">
        <f t="shared" si="122"/>
        <v>10136.69</v>
      </c>
      <c r="AA333" s="69">
        <f t="shared" si="126"/>
        <v>63487.69</v>
      </c>
      <c r="AB333" s="83">
        <v>69063</v>
      </c>
      <c r="AC333" s="84">
        <f t="shared" si="123"/>
        <v>13121.97</v>
      </c>
      <c r="AD333" s="70">
        <f t="shared" si="127"/>
        <v>82184.97</v>
      </c>
      <c r="AE333" s="86">
        <f t="shared" si="128"/>
        <v>7</v>
      </c>
      <c r="AF333" s="85">
        <f t="shared" si="129"/>
        <v>70000</v>
      </c>
      <c r="AG333" s="4">
        <f t="shared" si="130"/>
        <v>5697.2116359320898</v>
      </c>
      <c r="AH333" s="5">
        <f t="shared" si="131"/>
        <v>8.1388737656172716E-2</v>
      </c>
      <c r="AI333" s="87" t="str">
        <f t="shared" si="132"/>
        <v>SI</v>
      </c>
      <c r="AK333" s="95"/>
    </row>
    <row r="334" spans="1:37" ht="38.25" x14ac:dyDescent="0.45">
      <c r="A334" s="6">
        <f t="shared" si="124"/>
        <v>331</v>
      </c>
      <c r="B334" s="6" t="s">
        <v>402</v>
      </c>
      <c r="C334" s="6" t="s">
        <v>35</v>
      </c>
      <c r="D334" s="6" t="s">
        <v>702</v>
      </c>
      <c r="E334" s="9">
        <v>49221500</v>
      </c>
      <c r="F334" s="105" t="s">
        <v>703</v>
      </c>
      <c r="G334" s="17" t="s">
        <v>38</v>
      </c>
      <c r="H334" s="93">
        <f t="shared" si="111"/>
        <v>0.19</v>
      </c>
      <c r="I334" s="29">
        <f t="shared" si="125"/>
        <v>77999</v>
      </c>
      <c r="J334" s="71">
        <v>71726</v>
      </c>
      <c r="K334" s="72">
        <f t="shared" si="112"/>
        <v>13627.94</v>
      </c>
      <c r="L334" s="49">
        <f t="shared" si="113"/>
        <v>85353.94</v>
      </c>
      <c r="M334" s="73">
        <v>61011</v>
      </c>
      <c r="N334" s="74">
        <f t="shared" si="114"/>
        <v>11592.09</v>
      </c>
      <c r="O334" s="53">
        <f t="shared" si="115"/>
        <v>72603.09</v>
      </c>
      <c r="P334" s="75">
        <v>60395</v>
      </c>
      <c r="Q334" s="76">
        <f t="shared" si="116"/>
        <v>11475.05</v>
      </c>
      <c r="R334" s="57">
        <f t="shared" si="117"/>
        <v>71870.05</v>
      </c>
      <c r="S334" s="77">
        <v>71650</v>
      </c>
      <c r="T334" s="78">
        <f t="shared" si="118"/>
        <v>13613.5</v>
      </c>
      <c r="U334" s="67">
        <f t="shared" si="119"/>
        <v>85263.5</v>
      </c>
      <c r="V334" s="79">
        <v>69442</v>
      </c>
      <c r="W334" s="80">
        <f t="shared" si="120"/>
        <v>13193.98</v>
      </c>
      <c r="X334" s="68">
        <f t="shared" si="121"/>
        <v>82635.98</v>
      </c>
      <c r="Y334" s="81">
        <v>59902</v>
      </c>
      <c r="Z334" s="82">
        <f t="shared" si="122"/>
        <v>11381.380000000001</v>
      </c>
      <c r="AA334" s="69">
        <f t="shared" si="126"/>
        <v>71283.38</v>
      </c>
      <c r="AB334" s="83">
        <v>64694</v>
      </c>
      <c r="AC334" s="84">
        <f t="shared" si="123"/>
        <v>12291.86</v>
      </c>
      <c r="AD334" s="70">
        <f t="shared" si="127"/>
        <v>76985.86</v>
      </c>
      <c r="AE334" s="86">
        <f t="shared" si="128"/>
        <v>7</v>
      </c>
      <c r="AF334" s="85">
        <f t="shared" si="129"/>
        <v>77999</v>
      </c>
      <c r="AG334" s="4">
        <f t="shared" si="130"/>
        <v>5869.7233145864711</v>
      </c>
      <c r="AH334" s="5">
        <f t="shared" si="131"/>
        <v>7.5253827800182971E-2</v>
      </c>
      <c r="AI334" s="87" t="str">
        <f t="shared" si="132"/>
        <v>SI</v>
      </c>
      <c r="AK334" s="95"/>
    </row>
    <row r="335" spans="1:37" ht="51" x14ac:dyDescent="0.45">
      <c r="A335" s="6">
        <f t="shared" si="124"/>
        <v>332</v>
      </c>
      <c r="B335" s="6" t="s">
        <v>402</v>
      </c>
      <c r="C335" s="6" t="s">
        <v>35</v>
      </c>
      <c r="D335" s="6" t="s">
        <v>704</v>
      </c>
      <c r="E335" s="9">
        <v>49221500</v>
      </c>
      <c r="F335" s="13" t="s">
        <v>705</v>
      </c>
      <c r="G335" s="17" t="s">
        <v>38</v>
      </c>
      <c r="H335" s="93">
        <f t="shared" si="111"/>
        <v>0.19</v>
      </c>
      <c r="I335" s="29">
        <f t="shared" si="125"/>
        <v>79999</v>
      </c>
      <c r="J335" s="71">
        <v>71410</v>
      </c>
      <c r="K335" s="72">
        <f t="shared" si="112"/>
        <v>13567.9</v>
      </c>
      <c r="L335" s="49">
        <f t="shared" si="113"/>
        <v>84977.9</v>
      </c>
      <c r="M335" s="73">
        <v>61089</v>
      </c>
      <c r="N335" s="74">
        <f t="shared" si="114"/>
        <v>11606.91</v>
      </c>
      <c r="O335" s="53">
        <f t="shared" si="115"/>
        <v>72695.91</v>
      </c>
      <c r="P335" s="75">
        <v>71335</v>
      </c>
      <c r="Q335" s="76">
        <f t="shared" si="116"/>
        <v>13553.65</v>
      </c>
      <c r="R335" s="57">
        <f t="shared" si="117"/>
        <v>84888.65</v>
      </c>
      <c r="S335" s="77">
        <v>62197</v>
      </c>
      <c r="T335" s="78">
        <f t="shared" si="118"/>
        <v>11817.43</v>
      </c>
      <c r="U335" s="67">
        <f t="shared" si="119"/>
        <v>74014.429999999993</v>
      </c>
      <c r="V335" s="79">
        <v>72120</v>
      </c>
      <c r="W335" s="80">
        <f t="shared" si="120"/>
        <v>13702.8</v>
      </c>
      <c r="X335" s="68">
        <f t="shared" si="121"/>
        <v>85822.8</v>
      </c>
      <c r="Y335" s="81">
        <v>67034</v>
      </c>
      <c r="Z335" s="82">
        <f t="shared" si="122"/>
        <v>12736.460000000001</v>
      </c>
      <c r="AA335" s="69">
        <f t="shared" si="126"/>
        <v>79770.460000000006</v>
      </c>
      <c r="AB335" s="83">
        <v>65400</v>
      </c>
      <c r="AC335" s="84">
        <f t="shared" si="123"/>
        <v>12426</v>
      </c>
      <c r="AD335" s="70">
        <f t="shared" si="127"/>
        <v>77826</v>
      </c>
      <c r="AE335" s="86">
        <f t="shared" si="128"/>
        <v>7</v>
      </c>
      <c r="AF335" s="85">
        <f t="shared" si="129"/>
        <v>79999</v>
      </c>
      <c r="AG335" s="4">
        <f t="shared" si="130"/>
        <v>5021.9394164804489</v>
      </c>
      <c r="AH335" s="5">
        <f t="shared" si="131"/>
        <v>6.2775027393848035E-2</v>
      </c>
      <c r="AI335" s="87" t="str">
        <f t="shared" si="132"/>
        <v>SI</v>
      </c>
      <c r="AK335" s="95"/>
    </row>
    <row r="336" spans="1:37" ht="38.25" x14ac:dyDescent="0.45">
      <c r="A336" s="6">
        <f t="shared" si="124"/>
        <v>333</v>
      </c>
      <c r="B336" s="6" t="s">
        <v>402</v>
      </c>
      <c r="C336" s="6" t="s">
        <v>35</v>
      </c>
      <c r="D336" s="6" t="s">
        <v>706</v>
      </c>
      <c r="E336" s="9">
        <v>49221500</v>
      </c>
      <c r="F336" s="105" t="s">
        <v>707</v>
      </c>
      <c r="G336" s="17" t="s">
        <v>38</v>
      </c>
      <c r="H336" s="93">
        <f t="shared" si="111"/>
        <v>0.19</v>
      </c>
      <c r="I336" s="29">
        <f t="shared" si="125"/>
        <v>50000</v>
      </c>
      <c r="J336" s="71">
        <v>39836</v>
      </c>
      <c r="K336" s="72">
        <f t="shared" si="112"/>
        <v>7568.84</v>
      </c>
      <c r="L336" s="49">
        <f t="shared" si="113"/>
        <v>47404.84</v>
      </c>
      <c r="M336" s="73">
        <v>45857</v>
      </c>
      <c r="N336" s="74">
        <f t="shared" si="114"/>
        <v>8712.83</v>
      </c>
      <c r="O336" s="53">
        <f t="shared" si="115"/>
        <v>54569.83</v>
      </c>
      <c r="P336" s="75">
        <v>39337</v>
      </c>
      <c r="Q336" s="76">
        <f t="shared" si="116"/>
        <v>7474.03</v>
      </c>
      <c r="R336" s="57">
        <f t="shared" si="117"/>
        <v>46811.03</v>
      </c>
      <c r="S336" s="77">
        <v>39499</v>
      </c>
      <c r="T336" s="78">
        <f t="shared" si="118"/>
        <v>7504.81</v>
      </c>
      <c r="U336" s="67">
        <f t="shared" si="119"/>
        <v>47003.81</v>
      </c>
      <c r="V336" s="79">
        <v>39504</v>
      </c>
      <c r="W336" s="80">
        <f t="shared" si="120"/>
        <v>7505.76</v>
      </c>
      <c r="X336" s="68">
        <f t="shared" si="121"/>
        <v>47009.760000000002</v>
      </c>
      <c r="Y336" s="81">
        <v>42994</v>
      </c>
      <c r="Z336" s="82">
        <f t="shared" si="122"/>
        <v>8168.86</v>
      </c>
      <c r="AA336" s="69">
        <f t="shared" si="126"/>
        <v>51162.86</v>
      </c>
      <c r="AB336" s="83">
        <v>47088</v>
      </c>
      <c r="AC336" s="84">
        <f t="shared" si="123"/>
        <v>8946.7199999999993</v>
      </c>
      <c r="AD336" s="70">
        <f t="shared" si="127"/>
        <v>56034.720000000001</v>
      </c>
      <c r="AE336" s="86">
        <f t="shared" si="128"/>
        <v>7</v>
      </c>
      <c r="AF336" s="85">
        <f t="shared" si="129"/>
        <v>50000</v>
      </c>
      <c r="AG336" s="4">
        <f t="shared" si="130"/>
        <v>3654.2833678848729</v>
      </c>
      <c r="AH336" s="5">
        <f t="shared" si="131"/>
        <v>7.3085667357697462E-2</v>
      </c>
      <c r="AI336" s="87" t="str">
        <f t="shared" si="132"/>
        <v>SI</v>
      </c>
      <c r="AK336" s="95"/>
    </row>
    <row r="337" spans="1:37" ht="38.25" x14ac:dyDescent="0.45">
      <c r="A337" s="6">
        <f t="shared" si="124"/>
        <v>334</v>
      </c>
      <c r="B337" s="6" t="s">
        <v>402</v>
      </c>
      <c r="C337" s="6" t="s">
        <v>35</v>
      </c>
      <c r="D337" s="6" t="s">
        <v>708</v>
      </c>
      <c r="E337" s="9">
        <v>49221500</v>
      </c>
      <c r="F337" s="13" t="s">
        <v>709</v>
      </c>
      <c r="G337" s="17" t="s">
        <v>38</v>
      </c>
      <c r="H337" s="93">
        <f t="shared" si="111"/>
        <v>0.19</v>
      </c>
      <c r="I337" s="29">
        <f t="shared" si="125"/>
        <v>59999</v>
      </c>
      <c r="J337" s="71">
        <v>49298</v>
      </c>
      <c r="K337" s="72">
        <f t="shared" si="112"/>
        <v>9366.6200000000008</v>
      </c>
      <c r="L337" s="49">
        <f t="shared" si="113"/>
        <v>58664.62</v>
      </c>
      <c r="M337" s="73">
        <v>52354</v>
      </c>
      <c r="N337" s="74">
        <f t="shared" si="114"/>
        <v>9947.26</v>
      </c>
      <c r="O337" s="53">
        <f t="shared" si="115"/>
        <v>62301.26</v>
      </c>
      <c r="P337" s="75">
        <v>54458</v>
      </c>
      <c r="Q337" s="76">
        <f t="shared" si="116"/>
        <v>10347.02</v>
      </c>
      <c r="R337" s="57">
        <f t="shared" si="117"/>
        <v>64805.020000000004</v>
      </c>
      <c r="S337" s="77">
        <v>46239</v>
      </c>
      <c r="T337" s="78">
        <f t="shared" si="118"/>
        <v>8785.41</v>
      </c>
      <c r="U337" s="67">
        <f t="shared" si="119"/>
        <v>55024.41</v>
      </c>
      <c r="V337" s="79">
        <v>54025</v>
      </c>
      <c r="W337" s="80">
        <f t="shared" si="120"/>
        <v>10264.75</v>
      </c>
      <c r="X337" s="68">
        <f t="shared" si="121"/>
        <v>64289.75</v>
      </c>
      <c r="Y337" s="81">
        <v>45407</v>
      </c>
      <c r="Z337" s="82">
        <f t="shared" si="122"/>
        <v>8627.33</v>
      </c>
      <c r="AA337" s="69">
        <f t="shared" si="126"/>
        <v>54034.33</v>
      </c>
      <c r="AB337" s="83">
        <v>51157</v>
      </c>
      <c r="AC337" s="84">
        <f t="shared" si="123"/>
        <v>9719.83</v>
      </c>
      <c r="AD337" s="70">
        <f t="shared" si="127"/>
        <v>60876.83</v>
      </c>
      <c r="AE337" s="86">
        <f t="shared" si="128"/>
        <v>7</v>
      </c>
      <c r="AF337" s="85">
        <f t="shared" si="129"/>
        <v>59999</v>
      </c>
      <c r="AG337" s="4">
        <f t="shared" si="130"/>
        <v>3958.4223552824678</v>
      </c>
      <c r="AH337" s="5">
        <f t="shared" si="131"/>
        <v>6.5974805501466158E-2</v>
      </c>
      <c r="AI337" s="87" t="str">
        <f t="shared" si="132"/>
        <v>SI</v>
      </c>
      <c r="AK337" s="95"/>
    </row>
    <row r="338" spans="1:37" ht="38.25" x14ac:dyDescent="0.45">
      <c r="A338" s="6">
        <f t="shared" si="124"/>
        <v>335</v>
      </c>
      <c r="B338" s="6" t="s">
        <v>402</v>
      </c>
      <c r="C338" s="6" t="s">
        <v>35</v>
      </c>
      <c r="D338" s="6" t="s">
        <v>710</v>
      </c>
      <c r="E338" s="9">
        <v>49221500</v>
      </c>
      <c r="F338" s="105" t="s">
        <v>711</v>
      </c>
      <c r="G338" s="17" t="s">
        <v>38</v>
      </c>
      <c r="H338" s="93">
        <f t="shared" si="111"/>
        <v>0.19</v>
      </c>
      <c r="I338" s="29">
        <f t="shared" si="125"/>
        <v>139999</v>
      </c>
      <c r="J338" s="71">
        <v>106975</v>
      </c>
      <c r="K338" s="72">
        <f t="shared" si="112"/>
        <v>20325.25</v>
      </c>
      <c r="L338" s="49">
        <f t="shared" si="113"/>
        <v>127300.25</v>
      </c>
      <c r="M338" s="73">
        <v>107892</v>
      </c>
      <c r="N338" s="74">
        <f t="shared" si="114"/>
        <v>20499.48</v>
      </c>
      <c r="O338" s="53">
        <f t="shared" si="115"/>
        <v>128391.48</v>
      </c>
      <c r="P338" s="75">
        <v>113777</v>
      </c>
      <c r="Q338" s="76">
        <f t="shared" si="116"/>
        <v>21617.63</v>
      </c>
      <c r="R338" s="57">
        <f t="shared" si="117"/>
        <v>135394.63</v>
      </c>
      <c r="S338" s="77">
        <v>119233</v>
      </c>
      <c r="T338" s="78">
        <f t="shared" si="118"/>
        <v>22654.27</v>
      </c>
      <c r="U338" s="67">
        <f t="shared" si="119"/>
        <v>141887.26999999999</v>
      </c>
      <c r="V338" s="79">
        <v>128689</v>
      </c>
      <c r="W338" s="80">
        <f t="shared" si="120"/>
        <v>24450.91</v>
      </c>
      <c r="X338" s="68">
        <f t="shared" si="121"/>
        <v>153139.91</v>
      </c>
      <c r="Y338" s="81">
        <v>119597</v>
      </c>
      <c r="Z338" s="82">
        <f t="shared" si="122"/>
        <v>22723.43</v>
      </c>
      <c r="AA338" s="69">
        <f t="shared" si="126"/>
        <v>142320.43</v>
      </c>
      <c r="AB338" s="83">
        <v>127363</v>
      </c>
      <c r="AC338" s="84">
        <f t="shared" si="123"/>
        <v>24198.97</v>
      </c>
      <c r="AD338" s="70">
        <f t="shared" si="127"/>
        <v>151561.97</v>
      </c>
      <c r="AE338" s="86">
        <f t="shared" si="128"/>
        <v>7</v>
      </c>
      <c r="AF338" s="85">
        <f t="shared" si="129"/>
        <v>139999</v>
      </c>
      <c r="AG338" s="4">
        <f t="shared" si="130"/>
        <v>9505.8882929161337</v>
      </c>
      <c r="AH338" s="5">
        <f t="shared" si="131"/>
        <v>6.7899687090023031E-2</v>
      </c>
      <c r="AI338" s="87" t="str">
        <f t="shared" si="132"/>
        <v>SI</v>
      </c>
      <c r="AK338" s="95"/>
    </row>
    <row r="339" spans="1:37" ht="25.5" x14ac:dyDescent="0.45">
      <c r="A339" s="6">
        <f t="shared" si="124"/>
        <v>336</v>
      </c>
      <c r="B339" s="6" t="s">
        <v>402</v>
      </c>
      <c r="C339" s="6" t="s">
        <v>35</v>
      </c>
      <c r="D339" s="6" t="s">
        <v>710</v>
      </c>
      <c r="E339" s="9">
        <v>49221500</v>
      </c>
      <c r="F339" s="13" t="s">
        <v>712</v>
      </c>
      <c r="G339" s="17" t="s">
        <v>38</v>
      </c>
      <c r="H339" s="93">
        <f t="shared" si="111"/>
        <v>0.19</v>
      </c>
      <c r="I339" s="29">
        <f t="shared" si="125"/>
        <v>150000</v>
      </c>
      <c r="J339" s="71">
        <v>132898</v>
      </c>
      <c r="K339" s="72">
        <f t="shared" si="112"/>
        <v>25250.62</v>
      </c>
      <c r="L339" s="49">
        <f t="shared" si="113"/>
        <v>158148.62</v>
      </c>
      <c r="M339" s="73">
        <v>122408</v>
      </c>
      <c r="N339" s="74">
        <f t="shared" si="114"/>
        <v>23257.52</v>
      </c>
      <c r="O339" s="53">
        <f t="shared" si="115"/>
        <v>145665.51999999999</v>
      </c>
      <c r="P339" s="75">
        <v>128731</v>
      </c>
      <c r="Q339" s="76">
        <f t="shared" si="116"/>
        <v>24458.89</v>
      </c>
      <c r="R339" s="57">
        <f t="shared" si="117"/>
        <v>153189.89000000001</v>
      </c>
      <c r="S339" s="77">
        <v>131007</v>
      </c>
      <c r="T339" s="78">
        <f t="shared" si="118"/>
        <v>24891.33</v>
      </c>
      <c r="U339" s="67">
        <f t="shared" si="119"/>
        <v>155898.33000000002</v>
      </c>
      <c r="V339" s="79">
        <v>123684</v>
      </c>
      <c r="W339" s="80">
        <f t="shared" si="120"/>
        <v>23499.96</v>
      </c>
      <c r="X339" s="68">
        <f t="shared" si="121"/>
        <v>147183.96</v>
      </c>
      <c r="Y339" s="81">
        <v>125996</v>
      </c>
      <c r="Z339" s="82">
        <f t="shared" si="122"/>
        <v>23939.24</v>
      </c>
      <c r="AA339" s="69">
        <f t="shared" si="126"/>
        <v>149935.24</v>
      </c>
      <c r="AB339" s="83">
        <v>117626</v>
      </c>
      <c r="AC339" s="84">
        <f t="shared" si="123"/>
        <v>22348.94</v>
      </c>
      <c r="AD339" s="70">
        <f t="shared" si="127"/>
        <v>139974.94</v>
      </c>
      <c r="AE339" s="86">
        <f t="shared" si="128"/>
        <v>7</v>
      </c>
      <c r="AF339" s="85">
        <f t="shared" si="129"/>
        <v>150000</v>
      </c>
      <c r="AG339" s="4">
        <f t="shared" si="130"/>
        <v>5838.169003189274</v>
      </c>
      <c r="AH339" s="5">
        <f t="shared" si="131"/>
        <v>3.8921126687928492E-2</v>
      </c>
      <c r="AI339" s="87" t="str">
        <f t="shared" si="132"/>
        <v>SI</v>
      </c>
      <c r="AK339" s="95"/>
    </row>
    <row r="340" spans="1:37" ht="25.5" x14ac:dyDescent="0.45">
      <c r="A340" s="6">
        <f t="shared" si="124"/>
        <v>337</v>
      </c>
      <c r="B340" s="6" t="s">
        <v>402</v>
      </c>
      <c r="C340" s="6" t="s">
        <v>35</v>
      </c>
      <c r="D340" s="6" t="s">
        <v>713</v>
      </c>
      <c r="E340" s="9">
        <v>49221500</v>
      </c>
      <c r="F340" s="105" t="s">
        <v>714</v>
      </c>
      <c r="G340" s="17" t="s">
        <v>38</v>
      </c>
      <c r="H340" s="93">
        <f t="shared" si="111"/>
        <v>0.19</v>
      </c>
      <c r="I340" s="29">
        <f t="shared" si="125"/>
        <v>420000</v>
      </c>
      <c r="J340" s="71">
        <v>330055</v>
      </c>
      <c r="K340" s="72">
        <f t="shared" si="112"/>
        <v>62710.450000000004</v>
      </c>
      <c r="L340" s="49">
        <f t="shared" si="113"/>
        <v>392765.45</v>
      </c>
      <c r="M340" s="73">
        <v>371884</v>
      </c>
      <c r="N340" s="74">
        <f t="shared" si="114"/>
        <v>70657.960000000006</v>
      </c>
      <c r="O340" s="53">
        <f t="shared" si="115"/>
        <v>442541.96</v>
      </c>
      <c r="P340" s="75">
        <v>361362</v>
      </c>
      <c r="Q340" s="76">
        <f t="shared" si="116"/>
        <v>68658.78</v>
      </c>
      <c r="R340" s="57">
        <f t="shared" si="117"/>
        <v>430020.78</v>
      </c>
      <c r="S340" s="77">
        <v>378510</v>
      </c>
      <c r="T340" s="78">
        <f t="shared" si="118"/>
        <v>71916.899999999994</v>
      </c>
      <c r="U340" s="67">
        <f t="shared" si="119"/>
        <v>450426.9</v>
      </c>
      <c r="V340" s="79">
        <v>380888</v>
      </c>
      <c r="W340" s="80">
        <f t="shared" si="120"/>
        <v>72368.72</v>
      </c>
      <c r="X340" s="68">
        <f t="shared" si="121"/>
        <v>453256.72</v>
      </c>
      <c r="Y340" s="81">
        <v>369303</v>
      </c>
      <c r="Z340" s="82">
        <f t="shared" si="122"/>
        <v>70167.570000000007</v>
      </c>
      <c r="AA340" s="69">
        <f t="shared" si="126"/>
        <v>439470.57</v>
      </c>
      <c r="AB340" s="83">
        <v>278584</v>
      </c>
      <c r="AC340" s="84">
        <f t="shared" si="123"/>
        <v>52930.96</v>
      </c>
      <c r="AD340" s="70">
        <f t="shared" si="127"/>
        <v>331514.96000000002</v>
      </c>
      <c r="AE340" s="86">
        <f t="shared" si="128"/>
        <v>7</v>
      </c>
      <c r="AF340" s="85">
        <f t="shared" si="129"/>
        <v>420000</v>
      </c>
      <c r="AG340" s="4">
        <f t="shared" si="130"/>
        <v>40691.85206934921</v>
      </c>
      <c r="AH340" s="5">
        <f t="shared" si="131"/>
        <v>9.6885362069879077E-2</v>
      </c>
      <c r="AI340" s="87" t="str">
        <f t="shared" si="132"/>
        <v>SI</v>
      </c>
      <c r="AK340" s="95"/>
    </row>
    <row r="341" spans="1:37" ht="25.5" x14ac:dyDescent="0.45">
      <c r="A341" s="6">
        <f t="shared" si="124"/>
        <v>338</v>
      </c>
      <c r="B341" s="6" t="s">
        <v>402</v>
      </c>
      <c r="C341" s="6" t="s">
        <v>35</v>
      </c>
      <c r="D341" s="6" t="s">
        <v>715</v>
      </c>
      <c r="E341" s="9">
        <v>49221500</v>
      </c>
      <c r="F341" s="13" t="s">
        <v>716</v>
      </c>
      <c r="G341" s="17" t="s">
        <v>38</v>
      </c>
      <c r="H341" s="93">
        <f t="shared" si="111"/>
        <v>0.19</v>
      </c>
      <c r="I341" s="29">
        <f t="shared" si="125"/>
        <v>44999</v>
      </c>
      <c r="J341" s="71">
        <v>38626</v>
      </c>
      <c r="K341" s="72">
        <f t="shared" si="112"/>
        <v>7338.9400000000005</v>
      </c>
      <c r="L341" s="49">
        <f t="shared" si="113"/>
        <v>45964.94</v>
      </c>
      <c r="M341" s="73">
        <v>41173</v>
      </c>
      <c r="N341" s="74">
        <f t="shared" si="114"/>
        <v>7822.87</v>
      </c>
      <c r="O341" s="53">
        <f t="shared" si="115"/>
        <v>48995.87</v>
      </c>
      <c r="P341" s="75">
        <v>40549</v>
      </c>
      <c r="Q341" s="76">
        <f t="shared" si="116"/>
        <v>7704.31</v>
      </c>
      <c r="R341" s="57">
        <f t="shared" si="117"/>
        <v>48253.31</v>
      </c>
      <c r="S341" s="77">
        <v>34489</v>
      </c>
      <c r="T341" s="78">
        <f t="shared" si="118"/>
        <v>6552.91</v>
      </c>
      <c r="U341" s="67">
        <f t="shared" si="119"/>
        <v>41041.910000000003</v>
      </c>
      <c r="V341" s="79">
        <v>36731</v>
      </c>
      <c r="W341" s="80">
        <f t="shared" si="120"/>
        <v>6978.89</v>
      </c>
      <c r="X341" s="68">
        <f t="shared" si="121"/>
        <v>43709.89</v>
      </c>
      <c r="Y341" s="81">
        <v>34504</v>
      </c>
      <c r="Z341" s="82">
        <f t="shared" si="122"/>
        <v>6555.76</v>
      </c>
      <c r="AA341" s="69">
        <f t="shared" si="126"/>
        <v>41059.760000000002</v>
      </c>
      <c r="AB341" s="83">
        <v>38630</v>
      </c>
      <c r="AC341" s="84">
        <f t="shared" si="123"/>
        <v>7339.7</v>
      </c>
      <c r="AD341" s="70">
        <f t="shared" si="127"/>
        <v>45969.7</v>
      </c>
      <c r="AE341" s="86">
        <f t="shared" si="128"/>
        <v>7</v>
      </c>
      <c r="AF341" s="85">
        <f t="shared" si="129"/>
        <v>44999</v>
      </c>
      <c r="AG341" s="4">
        <f t="shared" si="130"/>
        <v>2958.7347386340657</v>
      </c>
      <c r="AH341" s="5">
        <f t="shared" si="131"/>
        <v>6.5751121994579123E-2</v>
      </c>
      <c r="AI341" s="87" t="str">
        <f t="shared" si="132"/>
        <v>SI</v>
      </c>
      <c r="AK341" s="95"/>
    </row>
    <row r="342" spans="1:37" ht="102" x14ac:dyDescent="0.45">
      <c r="A342" s="6">
        <f t="shared" si="124"/>
        <v>339</v>
      </c>
      <c r="B342" s="6" t="s">
        <v>402</v>
      </c>
      <c r="C342" s="6" t="s">
        <v>35</v>
      </c>
      <c r="D342" s="6" t="s">
        <v>717</v>
      </c>
      <c r="E342" s="9">
        <v>90101603</v>
      </c>
      <c r="F342" s="105" t="s">
        <v>718</v>
      </c>
      <c r="G342" s="17" t="s">
        <v>38</v>
      </c>
      <c r="H342" s="93">
        <f t="shared" si="111"/>
        <v>0.19</v>
      </c>
      <c r="I342" s="29">
        <f t="shared" si="125"/>
        <v>53799</v>
      </c>
      <c r="J342" s="71">
        <v>41848</v>
      </c>
      <c r="K342" s="72">
        <f t="shared" si="112"/>
        <v>7951.12</v>
      </c>
      <c r="L342" s="49">
        <f t="shared" si="113"/>
        <v>49799.12</v>
      </c>
      <c r="M342" s="73">
        <v>46306</v>
      </c>
      <c r="N342" s="74">
        <f t="shared" si="114"/>
        <v>8798.14</v>
      </c>
      <c r="O342" s="53">
        <f t="shared" si="115"/>
        <v>55104.14</v>
      </c>
      <c r="P342" s="75">
        <v>42922</v>
      </c>
      <c r="Q342" s="76">
        <f t="shared" si="116"/>
        <v>8155.18</v>
      </c>
      <c r="R342" s="57">
        <f t="shared" si="117"/>
        <v>51077.18</v>
      </c>
      <c r="S342" s="77">
        <v>47757</v>
      </c>
      <c r="T342" s="78">
        <f t="shared" si="118"/>
        <v>9073.83</v>
      </c>
      <c r="U342" s="67">
        <f t="shared" si="119"/>
        <v>56830.83</v>
      </c>
      <c r="V342" s="79">
        <v>42331</v>
      </c>
      <c r="W342" s="80">
        <f t="shared" si="120"/>
        <v>8042.89</v>
      </c>
      <c r="X342" s="68">
        <f t="shared" si="121"/>
        <v>50373.89</v>
      </c>
      <c r="Y342" s="81">
        <v>47025</v>
      </c>
      <c r="Z342" s="82">
        <f t="shared" si="122"/>
        <v>8934.75</v>
      </c>
      <c r="AA342" s="69">
        <f t="shared" si="126"/>
        <v>55959.75</v>
      </c>
      <c r="AB342" s="83">
        <v>48278</v>
      </c>
      <c r="AC342" s="84">
        <f t="shared" si="123"/>
        <v>9172.82</v>
      </c>
      <c r="AD342" s="70">
        <f t="shared" si="127"/>
        <v>57450.82</v>
      </c>
      <c r="AE342" s="86">
        <f t="shared" si="128"/>
        <v>7</v>
      </c>
      <c r="AF342" s="85">
        <f t="shared" si="129"/>
        <v>53799</v>
      </c>
      <c r="AG342" s="4">
        <f t="shared" si="130"/>
        <v>3024.6306744460553</v>
      </c>
      <c r="AH342" s="5">
        <f t="shared" si="131"/>
        <v>5.6220946011004948E-2</v>
      </c>
      <c r="AI342" s="87" t="str">
        <f t="shared" si="132"/>
        <v>SI</v>
      </c>
      <c r="AK342" s="95"/>
    </row>
    <row r="343" spans="1:37" ht="114.75" x14ac:dyDescent="0.45">
      <c r="A343" s="6">
        <f t="shared" si="124"/>
        <v>340</v>
      </c>
      <c r="B343" s="6" t="s">
        <v>402</v>
      </c>
      <c r="C343" s="6" t="s">
        <v>35</v>
      </c>
      <c r="D343" s="6" t="s">
        <v>719</v>
      </c>
      <c r="E343" s="9">
        <v>49221500</v>
      </c>
      <c r="F343" s="13" t="s">
        <v>720</v>
      </c>
      <c r="G343" s="17" t="s">
        <v>38</v>
      </c>
      <c r="H343" s="93">
        <f t="shared" si="111"/>
        <v>0.19</v>
      </c>
      <c r="I343" s="29">
        <f t="shared" si="125"/>
        <v>50000</v>
      </c>
      <c r="J343" s="71">
        <v>44446</v>
      </c>
      <c r="K343" s="72">
        <f t="shared" si="112"/>
        <v>8444.74</v>
      </c>
      <c r="L343" s="49">
        <f t="shared" si="113"/>
        <v>52890.74</v>
      </c>
      <c r="M343" s="73">
        <v>43109</v>
      </c>
      <c r="N343" s="74">
        <f t="shared" si="114"/>
        <v>8190.71</v>
      </c>
      <c r="O343" s="53">
        <f t="shared" si="115"/>
        <v>51299.71</v>
      </c>
      <c r="P343" s="75">
        <v>41365</v>
      </c>
      <c r="Q343" s="76">
        <f t="shared" si="116"/>
        <v>7859.35</v>
      </c>
      <c r="R343" s="57">
        <f t="shared" si="117"/>
        <v>49224.35</v>
      </c>
      <c r="S343" s="77">
        <v>43933</v>
      </c>
      <c r="T343" s="78">
        <f t="shared" si="118"/>
        <v>8347.27</v>
      </c>
      <c r="U343" s="67">
        <f t="shared" si="119"/>
        <v>52280.270000000004</v>
      </c>
      <c r="V343" s="79">
        <v>41006</v>
      </c>
      <c r="W343" s="80">
        <f t="shared" si="120"/>
        <v>7791.14</v>
      </c>
      <c r="X343" s="68">
        <f t="shared" si="121"/>
        <v>48797.14</v>
      </c>
      <c r="Y343" s="81">
        <v>42689</v>
      </c>
      <c r="Z343" s="82">
        <f t="shared" si="122"/>
        <v>8110.91</v>
      </c>
      <c r="AA343" s="69">
        <f t="shared" si="126"/>
        <v>50799.91</v>
      </c>
      <c r="AB343" s="83">
        <v>37567</v>
      </c>
      <c r="AC343" s="84">
        <f t="shared" si="123"/>
        <v>7137.7300000000005</v>
      </c>
      <c r="AD343" s="70">
        <f t="shared" si="127"/>
        <v>44704.73</v>
      </c>
      <c r="AE343" s="86">
        <f t="shared" si="128"/>
        <v>7</v>
      </c>
      <c r="AF343" s="85">
        <f t="shared" si="129"/>
        <v>50000</v>
      </c>
      <c r="AG343" s="4">
        <f t="shared" si="130"/>
        <v>2562.7412547114459</v>
      </c>
      <c r="AH343" s="5">
        <f t="shared" si="131"/>
        <v>5.125482509422892E-2</v>
      </c>
      <c r="AI343" s="87" t="str">
        <f t="shared" si="132"/>
        <v>SI</v>
      </c>
      <c r="AK343" s="95"/>
    </row>
    <row r="344" spans="1:37" ht="127.5" x14ac:dyDescent="0.45">
      <c r="A344" s="6">
        <f t="shared" si="124"/>
        <v>341</v>
      </c>
      <c r="B344" s="6" t="s">
        <v>402</v>
      </c>
      <c r="C344" s="6" t="s">
        <v>35</v>
      </c>
      <c r="D344" s="6" t="s">
        <v>721</v>
      </c>
      <c r="E344" s="9">
        <v>49221500</v>
      </c>
      <c r="F344" s="105" t="s">
        <v>722</v>
      </c>
      <c r="G344" s="17" t="s">
        <v>38</v>
      </c>
      <c r="H344" s="93">
        <f t="shared" si="111"/>
        <v>0.19</v>
      </c>
      <c r="I344" s="29">
        <f t="shared" si="125"/>
        <v>88999</v>
      </c>
      <c r="J344" s="71">
        <v>73059</v>
      </c>
      <c r="K344" s="72">
        <f t="shared" si="112"/>
        <v>13881.210000000001</v>
      </c>
      <c r="L344" s="49">
        <f t="shared" si="113"/>
        <v>86940.21</v>
      </c>
      <c r="M344" s="73">
        <v>77250</v>
      </c>
      <c r="N344" s="74">
        <f t="shared" si="114"/>
        <v>14677.5</v>
      </c>
      <c r="O344" s="53">
        <f t="shared" si="115"/>
        <v>91927.5</v>
      </c>
      <c r="P344" s="75">
        <v>80583</v>
      </c>
      <c r="Q344" s="76">
        <f t="shared" si="116"/>
        <v>15310.77</v>
      </c>
      <c r="R344" s="57">
        <f t="shared" si="117"/>
        <v>95893.77</v>
      </c>
      <c r="S344" s="77">
        <v>72596</v>
      </c>
      <c r="T344" s="78">
        <f t="shared" si="118"/>
        <v>13793.24</v>
      </c>
      <c r="U344" s="67">
        <f t="shared" si="119"/>
        <v>86389.24</v>
      </c>
      <c r="V344" s="79">
        <v>73978</v>
      </c>
      <c r="W344" s="80">
        <f t="shared" si="120"/>
        <v>14055.82</v>
      </c>
      <c r="X344" s="68">
        <f t="shared" si="121"/>
        <v>88033.82</v>
      </c>
      <c r="Y344" s="81">
        <v>73624</v>
      </c>
      <c r="Z344" s="82">
        <f t="shared" si="122"/>
        <v>13988.56</v>
      </c>
      <c r="AA344" s="69">
        <f t="shared" si="126"/>
        <v>87612.56</v>
      </c>
      <c r="AB344" s="83">
        <v>72436</v>
      </c>
      <c r="AC344" s="84">
        <f t="shared" si="123"/>
        <v>13762.84</v>
      </c>
      <c r="AD344" s="70">
        <f t="shared" si="127"/>
        <v>86198.84</v>
      </c>
      <c r="AE344" s="86">
        <f t="shared" si="128"/>
        <v>7</v>
      </c>
      <c r="AF344" s="85">
        <f t="shared" si="129"/>
        <v>88999</v>
      </c>
      <c r="AG344" s="4">
        <f t="shared" si="130"/>
        <v>3335.054341416344</v>
      </c>
      <c r="AH344" s="5">
        <f t="shared" si="131"/>
        <v>3.7472941734360429E-2</v>
      </c>
      <c r="AI344" s="87" t="str">
        <f t="shared" si="132"/>
        <v>SI</v>
      </c>
      <c r="AK344" s="95"/>
    </row>
    <row r="345" spans="1:37" ht="76.5" x14ac:dyDescent="0.45">
      <c r="A345" s="6">
        <f t="shared" si="124"/>
        <v>342</v>
      </c>
      <c r="B345" s="6" t="s">
        <v>402</v>
      </c>
      <c r="C345" s="6" t="s">
        <v>35</v>
      </c>
      <c r="D345" s="6" t="s">
        <v>723</v>
      </c>
      <c r="E345" s="9">
        <v>49221500</v>
      </c>
      <c r="F345" s="13" t="s">
        <v>724</v>
      </c>
      <c r="G345" s="17" t="s">
        <v>38</v>
      </c>
      <c r="H345" s="93">
        <f t="shared" si="111"/>
        <v>0.19</v>
      </c>
      <c r="I345" s="29">
        <f t="shared" si="125"/>
        <v>480000</v>
      </c>
      <c r="J345" s="71">
        <v>363621</v>
      </c>
      <c r="K345" s="72">
        <f t="shared" si="112"/>
        <v>69087.990000000005</v>
      </c>
      <c r="L345" s="49">
        <f t="shared" si="113"/>
        <v>432708.99</v>
      </c>
      <c r="M345" s="73">
        <v>441353</v>
      </c>
      <c r="N345" s="74">
        <f t="shared" si="114"/>
        <v>83857.070000000007</v>
      </c>
      <c r="O345" s="53">
        <f t="shared" si="115"/>
        <v>525210.07000000007</v>
      </c>
      <c r="P345" s="75">
        <v>398911</v>
      </c>
      <c r="Q345" s="76">
        <f t="shared" si="116"/>
        <v>75793.09</v>
      </c>
      <c r="R345" s="57">
        <f t="shared" si="117"/>
        <v>474704.08999999997</v>
      </c>
      <c r="S345" s="77">
        <v>404178</v>
      </c>
      <c r="T345" s="78">
        <f t="shared" si="118"/>
        <v>76793.820000000007</v>
      </c>
      <c r="U345" s="67">
        <f t="shared" si="119"/>
        <v>480971.82</v>
      </c>
      <c r="V345" s="79">
        <v>441794</v>
      </c>
      <c r="W345" s="80">
        <f t="shared" si="120"/>
        <v>83940.86</v>
      </c>
      <c r="X345" s="68">
        <f t="shared" si="121"/>
        <v>525734.86</v>
      </c>
      <c r="Y345" s="81">
        <v>368365</v>
      </c>
      <c r="Z345" s="82">
        <f t="shared" si="122"/>
        <v>69989.350000000006</v>
      </c>
      <c r="AA345" s="69">
        <f t="shared" si="126"/>
        <v>438354.35</v>
      </c>
      <c r="AB345" s="83">
        <v>405305</v>
      </c>
      <c r="AC345" s="84">
        <f t="shared" si="123"/>
        <v>77007.95</v>
      </c>
      <c r="AD345" s="70">
        <f t="shared" si="127"/>
        <v>482312.95</v>
      </c>
      <c r="AE345" s="86">
        <f t="shared" si="128"/>
        <v>7</v>
      </c>
      <c r="AF345" s="85">
        <f t="shared" si="129"/>
        <v>480000</v>
      </c>
      <c r="AG345" s="4">
        <f t="shared" si="130"/>
        <v>34102.300870706677</v>
      </c>
      <c r="AH345" s="5">
        <f t="shared" si="131"/>
        <v>7.1046460147305576E-2</v>
      </c>
      <c r="AI345" s="87" t="str">
        <f t="shared" si="132"/>
        <v>SI</v>
      </c>
      <c r="AK345" s="95"/>
    </row>
    <row r="346" spans="1:37" ht="127.5" x14ac:dyDescent="0.45">
      <c r="A346" s="6">
        <f t="shared" si="124"/>
        <v>343</v>
      </c>
      <c r="B346" s="6" t="s">
        <v>402</v>
      </c>
      <c r="C346" s="6" t="s">
        <v>35</v>
      </c>
      <c r="D346" s="6" t="s">
        <v>725</v>
      </c>
      <c r="E346" s="9">
        <v>49221500</v>
      </c>
      <c r="F346" s="105" t="s">
        <v>726</v>
      </c>
      <c r="G346" s="17" t="s">
        <v>38</v>
      </c>
      <c r="H346" s="93">
        <f t="shared" si="111"/>
        <v>0.19</v>
      </c>
      <c r="I346" s="29">
        <f t="shared" si="125"/>
        <v>699999</v>
      </c>
      <c r="J346" s="71">
        <v>639166</v>
      </c>
      <c r="K346" s="72">
        <f t="shared" si="112"/>
        <v>121441.54000000001</v>
      </c>
      <c r="L346" s="49">
        <f t="shared" si="113"/>
        <v>760607.54</v>
      </c>
      <c r="M346" s="73">
        <v>554385</v>
      </c>
      <c r="N346" s="74">
        <f t="shared" si="114"/>
        <v>105333.15</v>
      </c>
      <c r="O346" s="53">
        <f t="shared" si="115"/>
        <v>659718.15</v>
      </c>
      <c r="P346" s="75">
        <v>618738</v>
      </c>
      <c r="Q346" s="76">
        <f t="shared" si="116"/>
        <v>117560.22</v>
      </c>
      <c r="R346" s="57">
        <f t="shared" si="117"/>
        <v>736298.22</v>
      </c>
      <c r="S346" s="77">
        <v>640574</v>
      </c>
      <c r="T346" s="78">
        <f t="shared" si="118"/>
        <v>121709.06</v>
      </c>
      <c r="U346" s="67">
        <f t="shared" si="119"/>
        <v>762283.06</v>
      </c>
      <c r="V346" s="79">
        <v>571771</v>
      </c>
      <c r="W346" s="80">
        <f t="shared" si="120"/>
        <v>108636.49</v>
      </c>
      <c r="X346" s="68">
        <f t="shared" si="121"/>
        <v>680407.49</v>
      </c>
      <c r="Y346" s="81">
        <v>644216</v>
      </c>
      <c r="Z346" s="82">
        <f t="shared" si="122"/>
        <v>122401.04000000001</v>
      </c>
      <c r="AA346" s="69">
        <f t="shared" si="126"/>
        <v>766617.04</v>
      </c>
      <c r="AB346" s="83">
        <v>448793</v>
      </c>
      <c r="AC346" s="84">
        <f t="shared" si="123"/>
        <v>85270.67</v>
      </c>
      <c r="AD346" s="70">
        <f t="shared" si="127"/>
        <v>534063.67000000004</v>
      </c>
      <c r="AE346" s="86">
        <f t="shared" si="128"/>
        <v>7</v>
      </c>
      <c r="AF346" s="85">
        <f t="shared" si="129"/>
        <v>699999</v>
      </c>
      <c r="AG346" s="4">
        <f t="shared" si="130"/>
        <v>78238.831936398958</v>
      </c>
      <c r="AH346" s="5">
        <f t="shared" si="131"/>
        <v>0.11176991958045505</v>
      </c>
      <c r="AI346" s="87" t="str">
        <f t="shared" si="132"/>
        <v>SI</v>
      </c>
      <c r="AK346" s="95"/>
    </row>
    <row r="347" spans="1:37" ht="38.25" x14ac:dyDescent="0.45">
      <c r="A347" s="6">
        <f t="shared" si="124"/>
        <v>344</v>
      </c>
      <c r="B347" s="6" t="s">
        <v>402</v>
      </c>
      <c r="C347" s="6" t="s">
        <v>35</v>
      </c>
      <c r="D347" s="6" t="s">
        <v>727</v>
      </c>
      <c r="E347" s="9">
        <v>49221500</v>
      </c>
      <c r="F347" s="13" t="s">
        <v>728</v>
      </c>
      <c r="G347" s="17" t="s">
        <v>38</v>
      </c>
      <c r="H347" s="93">
        <f t="shared" si="111"/>
        <v>0.19</v>
      </c>
      <c r="I347" s="29">
        <f t="shared" si="125"/>
        <v>48000</v>
      </c>
      <c r="J347" s="71">
        <v>40425</v>
      </c>
      <c r="K347" s="72">
        <f t="shared" si="112"/>
        <v>7680.75</v>
      </c>
      <c r="L347" s="49">
        <f t="shared" si="113"/>
        <v>48105.75</v>
      </c>
      <c r="M347" s="73">
        <v>37810</v>
      </c>
      <c r="N347" s="74">
        <f t="shared" si="114"/>
        <v>7183.9</v>
      </c>
      <c r="O347" s="53">
        <f t="shared" si="115"/>
        <v>44993.9</v>
      </c>
      <c r="P347" s="75">
        <v>40085</v>
      </c>
      <c r="Q347" s="76">
        <f t="shared" si="116"/>
        <v>7616.15</v>
      </c>
      <c r="R347" s="57">
        <f t="shared" si="117"/>
        <v>47701.15</v>
      </c>
      <c r="S347" s="77">
        <v>37476</v>
      </c>
      <c r="T347" s="78">
        <f t="shared" si="118"/>
        <v>7120.4400000000005</v>
      </c>
      <c r="U347" s="67">
        <f t="shared" si="119"/>
        <v>44596.44</v>
      </c>
      <c r="V347" s="79">
        <v>40541</v>
      </c>
      <c r="W347" s="80">
        <f t="shared" si="120"/>
        <v>7702.79</v>
      </c>
      <c r="X347" s="68">
        <f t="shared" si="121"/>
        <v>48243.79</v>
      </c>
      <c r="Y347" s="81">
        <v>39777</v>
      </c>
      <c r="Z347" s="82">
        <f t="shared" si="122"/>
        <v>7557.63</v>
      </c>
      <c r="AA347" s="69">
        <f t="shared" si="126"/>
        <v>47334.63</v>
      </c>
      <c r="AB347" s="83">
        <v>46236</v>
      </c>
      <c r="AC347" s="84">
        <f t="shared" si="123"/>
        <v>8784.84</v>
      </c>
      <c r="AD347" s="70">
        <f t="shared" si="127"/>
        <v>55020.84</v>
      </c>
      <c r="AE347" s="86">
        <f t="shared" si="128"/>
        <v>7</v>
      </c>
      <c r="AF347" s="85">
        <f t="shared" si="129"/>
        <v>48000</v>
      </c>
      <c r="AG347" s="4">
        <f t="shared" si="130"/>
        <v>3173.904662021213</v>
      </c>
      <c r="AH347" s="5">
        <f t="shared" si="131"/>
        <v>6.6123013792108609E-2</v>
      </c>
      <c r="AI347" s="87" t="str">
        <f t="shared" si="132"/>
        <v>SI</v>
      </c>
      <c r="AK347" s="95"/>
    </row>
    <row r="348" spans="1:37" ht="153" x14ac:dyDescent="0.45">
      <c r="A348" s="6">
        <f t="shared" si="124"/>
        <v>345</v>
      </c>
      <c r="B348" s="6" t="s">
        <v>402</v>
      </c>
      <c r="C348" s="6" t="s">
        <v>35</v>
      </c>
      <c r="D348" s="6" t="s">
        <v>729</v>
      </c>
      <c r="E348" s="9">
        <v>49221500</v>
      </c>
      <c r="F348" s="105" t="s">
        <v>730</v>
      </c>
      <c r="G348" s="17" t="s">
        <v>38</v>
      </c>
      <c r="H348" s="93">
        <f t="shared" si="111"/>
        <v>0.19</v>
      </c>
      <c r="I348" s="29">
        <f t="shared" si="125"/>
        <v>679999</v>
      </c>
      <c r="J348" s="71">
        <v>597291</v>
      </c>
      <c r="K348" s="72">
        <f t="shared" si="112"/>
        <v>113485.29000000001</v>
      </c>
      <c r="L348" s="49">
        <f t="shared" si="113"/>
        <v>710776.29</v>
      </c>
      <c r="M348" s="73">
        <v>575700</v>
      </c>
      <c r="N348" s="74">
        <f t="shared" si="114"/>
        <v>109383</v>
      </c>
      <c r="O348" s="53">
        <f t="shared" si="115"/>
        <v>685083</v>
      </c>
      <c r="P348" s="75">
        <v>626114</v>
      </c>
      <c r="Q348" s="76">
        <f t="shared" si="116"/>
        <v>118961.66</v>
      </c>
      <c r="R348" s="57">
        <f t="shared" si="117"/>
        <v>745075.66</v>
      </c>
      <c r="S348" s="77">
        <v>596474</v>
      </c>
      <c r="T348" s="78">
        <f t="shared" si="118"/>
        <v>113330.06</v>
      </c>
      <c r="U348" s="67">
        <f t="shared" si="119"/>
        <v>709804.06</v>
      </c>
      <c r="V348" s="79">
        <v>605268</v>
      </c>
      <c r="W348" s="80">
        <f t="shared" si="120"/>
        <v>115000.92</v>
      </c>
      <c r="X348" s="68">
        <f t="shared" si="121"/>
        <v>720268.92</v>
      </c>
      <c r="Y348" s="81">
        <v>538153</v>
      </c>
      <c r="Z348" s="82">
        <f t="shared" si="122"/>
        <v>102249.07</v>
      </c>
      <c r="AA348" s="69">
        <f t="shared" si="126"/>
        <v>640402.07000000007</v>
      </c>
      <c r="AB348" s="83">
        <v>460996</v>
      </c>
      <c r="AC348" s="84">
        <f t="shared" si="123"/>
        <v>87589.24</v>
      </c>
      <c r="AD348" s="70">
        <f t="shared" si="127"/>
        <v>548585.24</v>
      </c>
      <c r="AE348" s="86">
        <f t="shared" si="128"/>
        <v>7</v>
      </c>
      <c r="AF348" s="85">
        <f t="shared" si="129"/>
        <v>679999</v>
      </c>
      <c r="AG348" s="4">
        <f t="shared" si="130"/>
        <v>61592.626591355889</v>
      </c>
      <c r="AH348" s="5">
        <f t="shared" si="131"/>
        <v>9.0577525248354621E-2</v>
      </c>
      <c r="AI348" s="87" t="str">
        <f t="shared" si="132"/>
        <v>SI</v>
      </c>
      <c r="AK348" s="95"/>
    </row>
    <row r="349" spans="1:37" ht="89.25" x14ac:dyDescent="0.45">
      <c r="A349" s="6">
        <f t="shared" si="124"/>
        <v>346</v>
      </c>
      <c r="B349" s="6" t="s">
        <v>402</v>
      </c>
      <c r="C349" s="6" t="s">
        <v>35</v>
      </c>
      <c r="D349" s="6" t="s">
        <v>731</v>
      </c>
      <c r="E349" s="9">
        <v>90101603</v>
      </c>
      <c r="F349" s="13" t="s">
        <v>732</v>
      </c>
      <c r="G349" s="17" t="s">
        <v>38</v>
      </c>
      <c r="H349" s="93">
        <f t="shared" si="111"/>
        <v>0.19</v>
      </c>
      <c r="I349" s="29">
        <f t="shared" si="125"/>
        <v>63000</v>
      </c>
      <c r="J349" s="71">
        <v>56818</v>
      </c>
      <c r="K349" s="72">
        <f t="shared" si="112"/>
        <v>10795.42</v>
      </c>
      <c r="L349" s="49">
        <f t="shared" si="113"/>
        <v>67613.42</v>
      </c>
      <c r="M349" s="73">
        <v>55652</v>
      </c>
      <c r="N349" s="74">
        <f t="shared" si="114"/>
        <v>10573.880000000001</v>
      </c>
      <c r="O349" s="53">
        <f t="shared" si="115"/>
        <v>66225.88</v>
      </c>
      <c r="P349" s="75">
        <v>53999</v>
      </c>
      <c r="Q349" s="76">
        <f t="shared" si="116"/>
        <v>10259.81</v>
      </c>
      <c r="R349" s="57">
        <f t="shared" si="117"/>
        <v>64258.81</v>
      </c>
      <c r="S349" s="77">
        <v>52673</v>
      </c>
      <c r="T349" s="78">
        <f t="shared" si="118"/>
        <v>10007.870000000001</v>
      </c>
      <c r="U349" s="67">
        <f t="shared" si="119"/>
        <v>62680.87</v>
      </c>
      <c r="V349" s="79">
        <v>50155</v>
      </c>
      <c r="W349" s="80">
        <f t="shared" si="120"/>
        <v>9529.4500000000007</v>
      </c>
      <c r="X349" s="68">
        <f t="shared" si="121"/>
        <v>59684.45</v>
      </c>
      <c r="Y349" s="81">
        <v>49583</v>
      </c>
      <c r="Z349" s="82">
        <f t="shared" si="122"/>
        <v>9420.77</v>
      </c>
      <c r="AA349" s="69">
        <f t="shared" si="126"/>
        <v>59003.770000000004</v>
      </c>
      <c r="AB349" s="83">
        <v>51706</v>
      </c>
      <c r="AC349" s="84">
        <f t="shared" si="123"/>
        <v>9824.14</v>
      </c>
      <c r="AD349" s="70">
        <f t="shared" si="127"/>
        <v>61530.14</v>
      </c>
      <c r="AE349" s="86">
        <f t="shared" si="128"/>
        <v>7</v>
      </c>
      <c r="AF349" s="85">
        <f t="shared" si="129"/>
        <v>63000</v>
      </c>
      <c r="AG349" s="4">
        <f t="shared" si="130"/>
        <v>2988.0621017642857</v>
      </c>
      <c r="AH349" s="5">
        <f t="shared" si="131"/>
        <v>4.7429557170861676E-2</v>
      </c>
      <c r="AI349" s="87" t="str">
        <f t="shared" si="132"/>
        <v>SI</v>
      </c>
      <c r="AK349" s="95"/>
    </row>
    <row r="350" spans="1:37" ht="102" x14ac:dyDescent="0.45">
      <c r="A350" s="6">
        <f t="shared" si="124"/>
        <v>347</v>
      </c>
      <c r="B350" s="6" t="s">
        <v>402</v>
      </c>
      <c r="C350" s="6" t="s">
        <v>35</v>
      </c>
      <c r="D350" s="6" t="s">
        <v>733</v>
      </c>
      <c r="E350" s="9">
        <v>49221500</v>
      </c>
      <c r="F350" s="105" t="s">
        <v>734</v>
      </c>
      <c r="G350" s="17" t="s">
        <v>38</v>
      </c>
      <c r="H350" s="93">
        <f t="shared" si="111"/>
        <v>0.19</v>
      </c>
      <c r="I350" s="29">
        <f t="shared" si="125"/>
        <v>209999</v>
      </c>
      <c r="J350" s="71">
        <v>181815</v>
      </c>
      <c r="K350" s="72">
        <f t="shared" si="112"/>
        <v>34544.85</v>
      </c>
      <c r="L350" s="49">
        <f t="shared" si="113"/>
        <v>216359.85</v>
      </c>
      <c r="M350" s="73">
        <v>176229</v>
      </c>
      <c r="N350" s="74">
        <f t="shared" si="114"/>
        <v>33483.51</v>
      </c>
      <c r="O350" s="53">
        <f t="shared" si="115"/>
        <v>209712.51</v>
      </c>
      <c r="P350" s="75">
        <v>180986</v>
      </c>
      <c r="Q350" s="76">
        <f t="shared" si="116"/>
        <v>34387.340000000004</v>
      </c>
      <c r="R350" s="57">
        <f t="shared" si="117"/>
        <v>215373.34</v>
      </c>
      <c r="S350" s="77">
        <v>159590</v>
      </c>
      <c r="T350" s="78">
        <f t="shared" si="118"/>
        <v>30322.1</v>
      </c>
      <c r="U350" s="67">
        <f t="shared" si="119"/>
        <v>189912.1</v>
      </c>
      <c r="V350" s="79">
        <v>185656</v>
      </c>
      <c r="W350" s="80">
        <f t="shared" si="120"/>
        <v>35274.639999999999</v>
      </c>
      <c r="X350" s="68">
        <f t="shared" si="121"/>
        <v>220930.64</v>
      </c>
      <c r="Y350" s="81">
        <v>180961</v>
      </c>
      <c r="Z350" s="82">
        <f t="shared" si="122"/>
        <v>34382.590000000004</v>
      </c>
      <c r="AA350" s="69">
        <f t="shared" si="126"/>
        <v>215343.59</v>
      </c>
      <c r="AB350" s="83">
        <v>170053</v>
      </c>
      <c r="AC350" s="84">
        <f t="shared" si="123"/>
        <v>32310.07</v>
      </c>
      <c r="AD350" s="70">
        <f t="shared" si="127"/>
        <v>202363.07</v>
      </c>
      <c r="AE350" s="86">
        <f t="shared" si="128"/>
        <v>7</v>
      </c>
      <c r="AF350" s="85">
        <f t="shared" si="129"/>
        <v>209999</v>
      </c>
      <c r="AG350" s="4">
        <f t="shared" si="130"/>
        <v>9850.9056362549727</v>
      </c>
      <c r="AH350" s="5">
        <f t="shared" si="131"/>
        <v>4.6909297835965758E-2</v>
      </c>
      <c r="AI350" s="87" t="str">
        <f t="shared" si="132"/>
        <v>SI</v>
      </c>
      <c r="AK350" s="95"/>
    </row>
    <row r="351" spans="1:37" ht="51" x14ac:dyDescent="0.45">
      <c r="A351" s="6">
        <f t="shared" si="124"/>
        <v>348</v>
      </c>
      <c r="B351" s="6" t="s">
        <v>402</v>
      </c>
      <c r="C351" s="6" t="s">
        <v>35</v>
      </c>
      <c r="D351" s="6" t="s">
        <v>735</v>
      </c>
      <c r="E351" s="9">
        <v>49221500</v>
      </c>
      <c r="F351" s="13" t="s">
        <v>736</v>
      </c>
      <c r="G351" s="17" t="s">
        <v>38</v>
      </c>
      <c r="H351" s="93">
        <f t="shared" si="111"/>
        <v>0.19</v>
      </c>
      <c r="I351" s="29">
        <f t="shared" si="125"/>
        <v>169999</v>
      </c>
      <c r="J351" s="71">
        <v>139585</v>
      </c>
      <c r="K351" s="72">
        <f t="shared" si="112"/>
        <v>26521.15</v>
      </c>
      <c r="L351" s="49">
        <f t="shared" si="113"/>
        <v>166106.15</v>
      </c>
      <c r="M351" s="73">
        <v>155698</v>
      </c>
      <c r="N351" s="74">
        <f t="shared" si="114"/>
        <v>29582.62</v>
      </c>
      <c r="O351" s="53">
        <f t="shared" si="115"/>
        <v>185280.62</v>
      </c>
      <c r="P351" s="75">
        <v>142658</v>
      </c>
      <c r="Q351" s="76">
        <f t="shared" si="116"/>
        <v>27105.02</v>
      </c>
      <c r="R351" s="57">
        <f t="shared" si="117"/>
        <v>169763.02</v>
      </c>
      <c r="S351" s="77">
        <v>138555</v>
      </c>
      <c r="T351" s="78">
        <f t="shared" si="118"/>
        <v>26325.45</v>
      </c>
      <c r="U351" s="67">
        <f t="shared" si="119"/>
        <v>164880.45000000001</v>
      </c>
      <c r="V351" s="79">
        <v>139366</v>
      </c>
      <c r="W351" s="80">
        <f t="shared" si="120"/>
        <v>26479.54</v>
      </c>
      <c r="X351" s="68">
        <f t="shared" si="121"/>
        <v>165845.54</v>
      </c>
      <c r="Y351" s="81">
        <v>143389</v>
      </c>
      <c r="Z351" s="82">
        <f t="shared" si="122"/>
        <v>27243.91</v>
      </c>
      <c r="AA351" s="69">
        <f t="shared" si="126"/>
        <v>170632.91</v>
      </c>
      <c r="AB351" s="83">
        <v>140745</v>
      </c>
      <c r="AC351" s="84">
        <f t="shared" si="123"/>
        <v>26741.55</v>
      </c>
      <c r="AD351" s="70">
        <f t="shared" si="127"/>
        <v>167486.54999999999</v>
      </c>
      <c r="AE351" s="86">
        <f t="shared" si="128"/>
        <v>7</v>
      </c>
      <c r="AF351" s="85">
        <f t="shared" si="129"/>
        <v>169999</v>
      </c>
      <c r="AG351" s="4">
        <f t="shared" si="130"/>
        <v>6534.5554855399287</v>
      </c>
      <c r="AH351" s="5">
        <f t="shared" si="131"/>
        <v>3.8438787790163055E-2</v>
      </c>
      <c r="AI351" s="87" t="str">
        <f t="shared" si="132"/>
        <v>SI</v>
      </c>
      <c r="AK351" s="95"/>
    </row>
    <row r="352" spans="1:37" ht="25.5" x14ac:dyDescent="0.45">
      <c r="A352" s="6">
        <f t="shared" si="124"/>
        <v>349</v>
      </c>
      <c r="B352" s="6" t="s">
        <v>402</v>
      </c>
      <c r="C352" s="6" t="s">
        <v>35</v>
      </c>
      <c r="D352" s="6" t="s">
        <v>737</v>
      </c>
      <c r="E352" s="9">
        <v>49221500</v>
      </c>
      <c r="F352" s="105" t="s">
        <v>738</v>
      </c>
      <c r="G352" s="17" t="s">
        <v>38</v>
      </c>
      <c r="H352" s="93">
        <f t="shared" si="111"/>
        <v>0.19</v>
      </c>
      <c r="I352" s="29">
        <f t="shared" si="125"/>
        <v>50000</v>
      </c>
      <c r="J352" s="71">
        <v>43845</v>
      </c>
      <c r="K352" s="72">
        <f t="shared" si="112"/>
        <v>8330.5499999999993</v>
      </c>
      <c r="L352" s="49">
        <f t="shared" si="113"/>
        <v>52175.55</v>
      </c>
      <c r="M352" s="73">
        <v>39357</v>
      </c>
      <c r="N352" s="74">
        <f t="shared" si="114"/>
        <v>7477.83</v>
      </c>
      <c r="O352" s="53">
        <f t="shared" si="115"/>
        <v>46834.83</v>
      </c>
      <c r="P352" s="75">
        <v>40709</v>
      </c>
      <c r="Q352" s="76">
        <f t="shared" si="116"/>
        <v>7734.71</v>
      </c>
      <c r="R352" s="57">
        <f t="shared" si="117"/>
        <v>48443.71</v>
      </c>
      <c r="S352" s="77">
        <v>39519</v>
      </c>
      <c r="T352" s="78">
        <f t="shared" si="118"/>
        <v>7508.61</v>
      </c>
      <c r="U352" s="67">
        <f t="shared" si="119"/>
        <v>47027.61</v>
      </c>
      <c r="V352" s="79">
        <v>44684</v>
      </c>
      <c r="W352" s="80">
        <f t="shared" si="120"/>
        <v>8489.9600000000009</v>
      </c>
      <c r="X352" s="68">
        <f t="shared" si="121"/>
        <v>53173.96</v>
      </c>
      <c r="Y352" s="81">
        <v>40645</v>
      </c>
      <c r="Z352" s="82">
        <f t="shared" si="122"/>
        <v>7722.55</v>
      </c>
      <c r="AA352" s="69">
        <f t="shared" si="126"/>
        <v>48367.55</v>
      </c>
      <c r="AB352" s="83">
        <v>45357</v>
      </c>
      <c r="AC352" s="84">
        <f t="shared" si="123"/>
        <v>8617.83</v>
      </c>
      <c r="AD352" s="70">
        <f t="shared" si="127"/>
        <v>53974.83</v>
      </c>
      <c r="AE352" s="86">
        <f t="shared" si="128"/>
        <v>7</v>
      </c>
      <c r="AF352" s="85">
        <f t="shared" si="129"/>
        <v>50000</v>
      </c>
      <c r="AG352" s="4">
        <f t="shared" si="130"/>
        <v>2791.4831662397678</v>
      </c>
      <c r="AH352" s="5">
        <f t="shared" si="131"/>
        <v>5.5829663324795359E-2</v>
      </c>
      <c r="AI352" s="87" t="str">
        <f t="shared" si="132"/>
        <v>SI</v>
      </c>
      <c r="AK352" s="95"/>
    </row>
    <row r="353" spans="1:37" ht="38.25" x14ac:dyDescent="0.45">
      <c r="A353" s="6">
        <f t="shared" si="124"/>
        <v>350</v>
      </c>
      <c r="B353" s="6" t="s">
        <v>402</v>
      </c>
      <c r="C353" s="6" t="s">
        <v>35</v>
      </c>
      <c r="D353" s="6" t="s">
        <v>739</v>
      </c>
      <c r="E353" s="9">
        <v>49221500</v>
      </c>
      <c r="F353" s="13" t="s">
        <v>740</v>
      </c>
      <c r="G353" s="17" t="s">
        <v>38</v>
      </c>
      <c r="H353" s="93">
        <f t="shared" si="111"/>
        <v>0.19</v>
      </c>
      <c r="I353" s="29">
        <f t="shared" si="125"/>
        <v>34999</v>
      </c>
      <c r="J353" s="71">
        <v>30963</v>
      </c>
      <c r="K353" s="72">
        <f t="shared" si="112"/>
        <v>5882.97</v>
      </c>
      <c r="L353" s="49">
        <f t="shared" si="113"/>
        <v>36845.97</v>
      </c>
      <c r="M353" s="73">
        <v>29654</v>
      </c>
      <c r="N353" s="74">
        <f t="shared" si="114"/>
        <v>5634.26</v>
      </c>
      <c r="O353" s="53">
        <f t="shared" si="115"/>
        <v>35288.26</v>
      </c>
      <c r="P353" s="75">
        <v>32099</v>
      </c>
      <c r="Q353" s="76">
        <f t="shared" si="116"/>
        <v>6098.81</v>
      </c>
      <c r="R353" s="57">
        <f t="shared" si="117"/>
        <v>38197.81</v>
      </c>
      <c r="S353" s="77">
        <v>26894</v>
      </c>
      <c r="T353" s="78">
        <f t="shared" si="118"/>
        <v>5109.8599999999997</v>
      </c>
      <c r="U353" s="67">
        <f t="shared" si="119"/>
        <v>32003.86</v>
      </c>
      <c r="V353" s="79">
        <v>27142</v>
      </c>
      <c r="W353" s="80">
        <f t="shared" si="120"/>
        <v>5156.9800000000005</v>
      </c>
      <c r="X353" s="68">
        <f t="shared" si="121"/>
        <v>32298.98</v>
      </c>
      <c r="Y353" s="81">
        <v>26752</v>
      </c>
      <c r="Z353" s="82">
        <f t="shared" si="122"/>
        <v>5082.88</v>
      </c>
      <c r="AA353" s="69">
        <f t="shared" si="126"/>
        <v>31834.880000000001</v>
      </c>
      <c r="AB353" s="83">
        <v>32374</v>
      </c>
      <c r="AC353" s="84">
        <f t="shared" si="123"/>
        <v>6151.06</v>
      </c>
      <c r="AD353" s="70">
        <f t="shared" si="127"/>
        <v>38525.06</v>
      </c>
      <c r="AE353" s="86">
        <f t="shared" si="128"/>
        <v>7</v>
      </c>
      <c r="AF353" s="85">
        <f t="shared" si="129"/>
        <v>34999</v>
      </c>
      <c r="AG353" s="4">
        <f t="shared" si="130"/>
        <v>2736.8668371332928</v>
      </c>
      <c r="AH353" s="5">
        <f t="shared" si="131"/>
        <v>7.8198429587510873E-2</v>
      </c>
      <c r="AI353" s="87" t="str">
        <f t="shared" si="132"/>
        <v>SI</v>
      </c>
      <c r="AK353" s="95"/>
    </row>
    <row r="354" spans="1:37" ht="165.75" x14ac:dyDescent="0.45">
      <c r="A354" s="6">
        <f t="shared" si="124"/>
        <v>351</v>
      </c>
      <c r="B354" s="6" t="s">
        <v>402</v>
      </c>
      <c r="C354" s="6" t="s">
        <v>35</v>
      </c>
      <c r="D354" s="6" t="s">
        <v>741</v>
      </c>
      <c r="E354" s="9">
        <v>49221500</v>
      </c>
      <c r="F354" s="105" t="s">
        <v>742</v>
      </c>
      <c r="G354" s="17" t="s">
        <v>38</v>
      </c>
      <c r="H354" s="93">
        <f t="shared" si="111"/>
        <v>0.19</v>
      </c>
      <c r="I354" s="29">
        <f t="shared" si="125"/>
        <v>138999</v>
      </c>
      <c r="J354" s="71">
        <v>107385</v>
      </c>
      <c r="K354" s="72">
        <f t="shared" si="112"/>
        <v>20403.150000000001</v>
      </c>
      <c r="L354" s="49">
        <f t="shared" si="113"/>
        <v>127788.15</v>
      </c>
      <c r="M354" s="73">
        <v>123480</v>
      </c>
      <c r="N354" s="74">
        <f t="shared" si="114"/>
        <v>23461.200000000001</v>
      </c>
      <c r="O354" s="53">
        <f t="shared" si="115"/>
        <v>146941.20000000001</v>
      </c>
      <c r="P354" s="75">
        <v>124411</v>
      </c>
      <c r="Q354" s="76">
        <f t="shared" si="116"/>
        <v>23638.09</v>
      </c>
      <c r="R354" s="57">
        <f t="shared" si="117"/>
        <v>148049.09</v>
      </c>
      <c r="S354" s="77">
        <v>107707</v>
      </c>
      <c r="T354" s="78">
        <f t="shared" si="118"/>
        <v>20464.330000000002</v>
      </c>
      <c r="U354" s="67">
        <f t="shared" si="119"/>
        <v>128171.33</v>
      </c>
      <c r="V354" s="79">
        <v>113839</v>
      </c>
      <c r="W354" s="80">
        <f t="shared" si="120"/>
        <v>21629.41</v>
      </c>
      <c r="X354" s="68">
        <f t="shared" si="121"/>
        <v>135468.41</v>
      </c>
      <c r="Y354" s="81">
        <v>106717</v>
      </c>
      <c r="Z354" s="82">
        <f t="shared" si="122"/>
        <v>20276.23</v>
      </c>
      <c r="AA354" s="69">
        <f t="shared" si="126"/>
        <v>126993.23</v>
      </c>
      <c r="AB354" s="83">
        <v>134104</v>
      </c>
      <c r="AC354" s="84">
        <f t="shared" si="123"/>
        <v>25479.760000000002</v>
      </c>
      <c r="AD354" s="70">
        <f t="shared" si="127"/>
        <v>159583.76</v>
      </c>
      <c r="AE354" s="86">
        <f t="shared" si="128"/>
        <v>7</v>
      </c>
      <c r="AF354" s="85">
        <f t="shared" si="129"/>
        <v>138999</v>
      </c>
      <c r="AG354" s="4">
        <f t="shared" si="130"/>
        <v>11760.953483123727</v>
      </c>
      <c r="AH354" s="5">
        <f t="shared" si="131"/>
        <v>8.4611784855457423E-2</v>
      </c>
      <c r="AI354" s="87" t="str">
        <f t="shared" si="132"/>
        <v>SI</v>
      </c>
      <c r="AK354" s="95"/>
    </row>
    <row r="355" spans="1:37" ht="63.75" x14ac:dyDescent="0.45">
      <c r="A355" s="6">
        <f t="shared" si="124"/>
        <v>352</v>
      </c>
      <c r="B355" s="6" t="s">
        <v>402</v>
      </c>
      <c r="C355" s="6" t="s">
        <v>35</v>
      </c>
      <c r="D355" s="6" t="s">
        <v>743</v>
      </c>
      <c r="E355" s="9">
        <v>49221500</v>
      </c>
      <c r="F355" s="13" t="s">
        <v>744</v>
      </c>
      <c r="G355" s="17" t="s">
        <v>38</v>
      </c>
      <c r="H355" s="93">
        <f t="shared" si="111"/>
        <v>0.19</v>
      </c>
      <c r="I355" s="29">
        <f t="shared" si="125"/>
        <v>249999</v>
      </c>
      <c r="J355" s="71">
        <v>225513</v>
      </c>
      <c r="K355" s="72">
        <f t="shared" si="112"/>
        <v>42847.47</v>
      </c>
      <c r="L355" s="49">
        <f t="shared" si="113"/>
        <v>268360.46999999997</v>
      </c>
      <c r="M355" s="73">
        <v>196869</v>
      </c>
      <c r="N355" s="74">
        <f t="shared" si="114"/>
        <v>37405.11</v>
      </c>
      <c r="O355" s="53">
        <f t="shared" si="115"/>
        <v>234274.11</v>
      </c>
      <c r="P355" s="75">
        <v>224916</v>
      </c>
      <c r="Q355" s="76">
        <f t="shared" si="116"/>
        <v>42734.04</v>
      </c>
      <c r="R355" s="57">
        <f t="shared" si="117"/>
        <v>267650.03999999998</v>
      </c>
      <c r="S355" s="77">
        <v>199290</v>
      </c>
      <c r="T355" s="78">
        <f t="shared" si="118"/>
        <v>37865.1</v>
      </c>
      <c r="U355" s="67">
        <f t="shared" si="119"/>
        <v>237155.1</v>
      </c>
      <c r="V355" s="79">
        <v>195500</v>
      </c>
      <c r="W355" s="80">
        <f t="shared" si="120"/>
        <v>37145</v>
      </c>
      <c r="X355" s="68">
        <f t="shared" si="121"/>
        <v>232645</v>
      </c>
      <c r="Y355" s="81">
        <v>227499</v>
      </c>
      <c r="Z355" s="82">
        <f t="shared" si="122"/>
        <v>43224.81</v>
      </c>
      <c r="AA355" s="69">
        <f t="shared" si="126"/>
        <v>270723.81</v>
      </c>
      <c r="AB355" s="83">
        <v>200997</v>
      </c>
      <c r="AC355" s="84">
        <f t="shared" si="123"/>
        <v>38189.43</v>
      </c>
      <c r="AD355" s="70">
        <f t="shared" si="127"/>
        <v>239186.43</v>
      </c>
      <c r="AE355" s="86">
        <f t="shared" si="128"/>
        <v>7</v>
      </c>
      <c r="AF355" s="85">
        <f t="shared" si="129"/>
        <v>249999</v>
      </c>
      <c r="AG355" s="4">
        <f t="shared" si="130"/>
        <v>16512.036567982759</v>
      </c>
      <c r="AH355" s="5">
        <f t="shared" si="131"/>
        <v>6.6048410465572902E-2</v>
      </c>
      <c r="AI355" s="87" t="str">
        <f t="shared" si="132"/>
        <v>SI</v>
      </c>
      <c r="AK355" s="95"/>
    </row>
    <row r="356" spans="1:37" ht="127.5" x14ac:dyDescent="0.45">
      <c r="A356" s="6">
        <f t="shared" si="124"/>
        <v>353</v>
      </c>
      <c r="B356" s="6" t="s">
        <v>402</v>
      </c>
      <c r="C356" s="6" t="s">
        <v>35</v>
      </c>
      <c r="D356" s="6" t="s">
        <v>745</v>
      </c>
      <c r="E356" s="9">
        <v>90101603</v>
      </c>
      <c r="F356" s="105" t="s">
        <v>746</v>
      </c>
      <c r="G356" s="17" t="s">
        <v>38</v>
      </c>
      <c r="H356" s="93">
        <f t="shared" si="111"/>
        <v>0.19</v>
      </c>
      <c r="I356" s="29">
        <f t="shared" si="125"/>
        <v>83499</v>
      </c>
      <c r="J356" s="71">
        <v>70463</v>
      </c>
      <c r="K356" s="72">
        <f t="shared" si="112"/>
        <v>13387.97</v>
      </c>
      <c r="L356" s="49">
        <f t="shared" si="113"/>
        <v>83850.97</v>
      </c>
      <c r="M356" s="73">
        <v>75872</v>
      </c>
      <c r="N356" s="74">
        <f t="shared" si="114"/>
        <v>14415.68</v>
      </c>
      <c r="O356" s="53">
        <f t="shared" si="115"/>
        <v>90287.679999999993</v>
      </c>
      <c r="P356" s="75">
        <v>69317</v>
      </c>
      <c r="Q356" s="76">
        <f t="shared" si="116"/>
        <v>13170.23</v>
      </c>
      <c r="R356" s="57">
        <f t="shared" si="117"/>
        <v>82487.23</v>
      </c>
      <c r="S356" s="77">
        <v>69550</v>
      </c>
      <c r="T356" s="78">
        <f t="shared" si="118"/>
        <v>13214.5</v>
      </c>
      <c r="U356" s="67">
        <f t="shared" si="119"/>
        <v>82764.5</v>
      </c>
      <c r="V356" s="79">
        <v>71673</v>
      </c>
      <c r="W356" s="80">
        <f t="shared" si="120"/>
        <v>13617.87</v>
      </c>
      <c r="X356" s="68">
        <f t="shared" si="121"/>
        <v>85290.87</v>
      </c>
      <c r="Y356" s="81">
        <v>63258</v>
      </c>
      <c r="Z356" s="82">
        <f t="shared" si="122"/>
        <v>12019.02</v>
      </c>
      <c r="AA356" s="69">
        <f t="shared" si="126"/>
        <v>75277.02</v>
      </c>
      <c r="AB356" s="83">
        <v>71040</v>
      </c>
      <c r="AC356" s="84">
        <f t="shared" si="123"/>
        <v>13497.6</v>
      </c>
      <c r="AD356" s="70">
        <f t="shared" si="127"/>
        <v>84537.600000000006</v>
      </c>
      <c r="AE356" s="86">
        <f t="shared" si="128"/>
        <v>7</v>
      </c>
      <c r="AF356" s="85">
        <f t="shared" si="129"/>
        <v>83499</v>
      </c>
      <c r="AG356" s="4">
        <f t="shared" si="130"/>
        <v>4134.5870377100509</v>
      </c>
      <c r="AH356" s="5">
        <f t="shared" si="131"/>
        <v>4.9516605440904096E-2</v>
      </c>
      <c r="AI356" s="87" t="str">
        <f t="shared" si="132"/>
        <v>SI</v>
      </c>
      <c r="AK356" s="95"/>
    </row>
    <row r="357" spans="1:37" ht="140.25" x14ac:dyDescent="0.45">
      <c r="A357" s="6">
        <f t="shared" si="124"/>
        <v>354</v>
      </c>
      <c r="B357" s="6" t="s">
        <v>402</v>
      </c>
      <c r="C357" s="6" t="s">
        <v>35</v>
      </c>
      <c r="D357" s="6" t="s">
        <v>747</v>
      </c>
      <c r="E357" s="9">
        <v>90101603</v>
      </c>
      <c r="F357" s="13" t="s">
        <v>748</v>
      </c>
      <c r="G357" s="17" t="s">
        <v>38</v>
      </c>
      <c r="H357" s="93">
        <f t="shared" si="111"/>
        <v>0.19</v>
      </c>
      <c r="I357" s="29">
        <f t="shared" si="125"/>
        <v>66999</v>
      </c>
      <c r="J357" s="71">
        <v>58993</v>
      </c>
      <c r="K357" s="72">
        <f t="shared" si="112"/>
        <v>11208.67</v>
      </c>
      <c r="L357" s="49">
        <f t="shared" si="113"/>
        <v>70201.67</v>
      </c>
      <c r="M357" s="73">
        <v>54601</v>
      </c>
      <c r="N357" s="74">
        <f t="shared" si="114"/>
        <v>10374.19</v>
      </c>
      <c r="O357" s="53">
        <f t="shared" si="115"/>
        <v>64975.19</v>
      </c>
      <c r="P357" s="75">
        <v>51495</v>
      </c>
      <c r="Q357" s="76">
        <f t="shared" si="116"/>
        <v>9784.0499999999993</v>
      </c>
      <c r="R357" s="57">
        <f t="shared" si="117"/>
        <v>61279.05</v>
      </c>
      <c r="S357" s="77">
        <v>55721</v>
      </c>
      <c r="T357" s="78">
        <f t="shared" si="118"/>
        <v>10586.99</v>
      </c>
      <c r="U357" s="67">
        <f t="shared" si="119"/>
        <v>66307.990000000005</v>
      </c>
      <c r="V357" s="79">
        <v>52286</v>
      </c>
      <c r="W357" s="80">
        <f t="shared" si="120"/>
        <v>9934.34</v>
      </c>
      <c r="X357" s="68">
        <f t="shared" si="121"/>
        <v>62220.34</v>
      </c>
      <c r="Y357" s="81">
        <v>52012</v>
      </c>
      <c r="Z357" s="82">
        <f t="shared" si="122"/>
        <v>9882.2800000000007</v>
      </c>
      <c r="AA357" s="69">
        <f t="shared" si="126"/>
        <v>61894.28</v>
      </c>
      <c r="AB357" s="83">
        <v>69005</v>
      </c>
      <c r="AC357" s="84">
        <f t="shared" si="123"/>
        <v>13110.95</v>
      </c>
      <c r="AD357" s="70">
        <f t="shared" si="127"/>
        <v>82115.95</v>
      </c>
      <c r="AE357" s="86">
        <f t="shared" si="128"/>
        <v>7</v>
      </c>
      <c r="AF357" s="85">
        <f t="shared" si="129"/>
        <v>66999</v>
      </c>
      <c r="AG357" s="4">
        <f t="shared" si="130"/>
        <v>6813.4757181778232</v>
      </c>
      <c r="AH357" s="5">
        <f t="shared" si="131"/>
        <v>0.10169518527407607</v>
      </c>
      <c r="AI357" s="87" t="str">
        <f t="shared" si="132"/>
        <v>SI</v>
      </c>
      <c r="AK357" s="95"/>
    </row>
    <row r="358" spans="1:37" ht="38.25" x14ac:dyDescent="0.45">
      <c r="A358" s="6">
        <f t="shared" si="124"/>
        <v>355</v>
      </c>
      <c r="B358" s="6" t="s">
        <v>402</v>
      </c>
      <c r="C358" s="6" t="s">
        <v>35</v>
      </c>
      <c r="D358" s="6" t="s">
        <v>749</v>
      </c>
      <c r="E358" s="9">
        <v>49221500</v>
      </c>
      <c r="F358" s="105" t="s">
        <v>750</v>
      </c>
      <c r="G358" s="17" t="s">
        <v>38</v>
      </c>
      <c r="H358" s="93">
        <f t="shared" si="111"/>
        <v>0.19</v>
      </c>
      <c r="I358" s="29">
        <f t="shared" si="125"/>
        <v>489999</v>
      </c>
      <c r="J358" s="71">
        <v>371012</v>
      </c>
      <c r="K358" s="72">
        <f t="shared" si="112"/>
        <v>70492.28</v>
      </c>
      <c r="L358" s="49">
        <f t="shared" si="113"/>
        <v>441504.28</v>
      </c>
      <c r="M358" s="73">
        <v>398884</v>
      </c>
      <c r="N358" s="74">
        <f t="shared" si="114"/>
        <v>75787.960000000006</v>
      </c>
      <c r="O358" s="53">
        <f t="shared" si="115"/>
        <v>474671.96</v>
      </c>
      <c r="P358" s="75">
        <v>449874</v>
      </c>
      <c r="Q358" s="76">
        <f t="shared" si="116"/>
        <v>85476.06</v>
      </c>
      <c r="R358" s="57">
        <f t="shared" si="117"/>
        <v>535350.06000000006</v>
      </c>
      <c r="S358" s="77">
        <v>429441</v>
      </c>
      <c r="T358" s="78">
        <f t="shared" si="118"/>
        <v>81593.790000000008</v>
      </c>
      <c r="U358" s="67">
        <f t="shared" si="119"/>
        <v>511034.79000000004</v>
      </c>
      <c r="V358" s="79">
        <v>377032</v>
      </c>
      <c r="W358" s="80">
        <f t="shared" si="120"/>
        <v>71636.08</v>
      </c>
      <c r="X358" s="68">
        <f t="shared" si="121"/>
        <v>448668.08</v>
      </c>
      <c r="Y358" s="81">
        <v>432221</v>
      </c>
      <c r="Z358" s="82">
        <f t="shared" si="122"/>
        <v>82121.990000000005</v>
      </c>
      <c r="AA358" s="69">
        <f t="shared" si="126"/>
        <v>514342.99</v>
      </c>
      <c r="AB358" s="83">
        <v>423885</v>
      </c>
      <c r="AC358" s="84">
        <f t="shared" si="123"/>
        <v>80538.149999999994</v>
      </c>
      <c r="AD358" s="70">
        <f t="shared" si="127"/>
        <v>504423.15</v>
      </c>
      <c r="AE358" s="86">
        <f t="shared" si="128"/>
        <v>7</v>
      </c>
      <c r="AF358" s="85">
        <f t="shared" si="129"/>
        <v>489999</v>
      </c>
      <c r="AG358" s="4">
        <f t="shared" si="130"/>
        <v>32938.926226566655</v>
      </c>
      <c r="AH358" s="5">
        <f t="shared" si="131"/>
        <v>6.72224356102087E-2</v>
      </c>
      <c r="AI358" s="87" t="str">
        <f t="shared" si="132"/>
        <v>SI</v>
      </c>
      <c r="AK358" s="95"/>
    </row>
    <row r="359" spans="1:37" ht="14.25" x14ac:dyDescent="0.45">
      <c r="A359" s="6">
        <f t="shared" si="124"/>
        <v>356</v>
      </c>
      <c r="B359" s="6" t="s">
        <v>402</v>
      </c>
      <c r="C359" s="6" t="s">
        <v>35</v>
      </c>
      <c r="D359" s="6" t="s">
        <v>751</v>
      </c>
      <c r="E359" s="9">
        <v>49221500</v>
      </c>
      <c r="F359" s="13" t="s">
        <v>752</v>
      </c>
      <c r="G359" s="17" t="s">
        <v>38</v>
      </c>
      <c r="H359" s="93">
        <f t="shared" si="111"/>
        <v>0.19</v>
      </c>
      <c r="I359" s="29">
        <f t="shared" si="125"/>
        <v>419999</v>
      </c>
      <c r="J359" s="71">
        <v>364374</v>
      </c>
      <c r="K359" s="72">
        <f t="shared" si="112"/>
        <v>69231.06</v>
      </c>
      <c r="L359" s="49">
        <f t="shared" si="113"/>
        <v>433605.06</v>
      </c>
      <c r="M359" s="73">
        <v>351087</v>
      </c>
      <c r="N359" s="74">
        <f t="shared" si="114"/>
        <v>66706.53</v>
      </c>
      <c r="O359" s="53">
        <f t="shared" si="115"/>
        <v>417793.53</v>
      </c>
      <c r="P359" s="75">
        <v>345103</v>
      </c>
      <c r="Q359" s="76">
        <f t="shared" si="116"/>
        <v>65569.570000000007</v>
      </c>
      <c r="R359" s="57">
        <f t="shared" si="117"/>
        <v>410672.57</v>
      </c>
      <c r="S359" s="77">
        <v>349305</v>
      </c>
      <c r="T359" s="78">
        <f t="shared" si="118"/>
        <v>66367.95</v>
      </c>
      <c r="U359" s="67">
        <f t="shared" si="119"/>
        <v>415672.95</v>
      </c>
      <c r="V359" s="79">
        <v>358015</v>
      </c>
      <c r="W359" s="80">
        <f t="shared" si="120"/>
        <v>68022.850000000006</v>
      </c>
      <c r="X359" s="68">
        <f t="shared" si="121"/>
        <v>426037.85</v>
      </c>
      <c r="Y359" s="81">
        <v>352812</v>
      </c>
      <c r="Z359" s="82">
        <f t="shared" si="122"/>
        <v>67034.28</v>
      </c>
      <c r="AA359" s="69">
        <f t="shared" si="126"/>
        <v>419846.28</v>
      </c>
      <c r="AB359" s="83">
        <v>349888</v>
      </c>
      <c r="AC359" s="84">
        <f t="shared" si="123"/>
        <v>66478.720000000001</v>
      </c>
      <c r="AD359" s="70">
        <f t="shared" si="127"/>
        <v>416366.72</v>
      </c>
      <c r="AE359" s="86">
        <f t="shared" si="128"/>
        <v>7</v>
      </c>
      <c r="AF359" s="85">
        <f t="shared" si="129"/>
        <v>419999</v>
      </c>
      <c r="AG359" s="4">
        <f t="shared" si="130"/>
        <v>7024.1467398681198</v>
      </c>
      <c r="AH359" s="5">
        <f t="shared" si="131"/>
        <v>1.6724198723968676E-2</v>
      </c>
      <c r="AI359" s="87" t="str">
        <f t="shared" si="132"/>
        <v>SI</v>
      </c>
      <c r="AK359" s="95"/>
    </row>
    <row r="360" spans="1:37" ht="63.75" x14ac:dyDescent="0.45">
      <c r="A360" s="6">
        <f t="shared" si="124"/>
        <v>357</v>
      </c>
      <c r="B360" s="6" t="s">
        <v>402</v>
      </c>
      <c r="C360" s="6" t="s">
        <v>35</v>
      </c>
      <c r="D360" s="6" t="s">
        <v>753</v>
      </c>
      <c r="E360" s="9">
        <v>90101603</v>
      </c>
      <c r="F360" s="105" t="s">
        <v>754</v>
      </c>
      <c r="G360" s="17" t="s">
        <v>38</v>
      </c>
      <c r="H360" s="93">
        <f t="shared" si="111"/>
        <v>0.19</v>
      </c>
      <c r="I360" s="29">
        <f t="shared" si="125"/>
        <v>350000</v>
      </c>
      <c r="J360" s="71">
        <v>313411</v>
      </c>
      <c r="K360" s="72">
        <f t="shared" si="112"/>
        <v>59548.090000000004</v>
      </c>
      <c r="L360" s="49">
        <f t="shared" si="113"/>
        <v>372959.09</v>
      </c>
      <c r="M360" s="73">
        <v>300931</v>
      </c>
      <c r="N360" s="74">
        <f t="shared" si="114"/>
        <v>57176.89</v>
      </c>
      <c r="O360" s="53">
        <f t="shared" si="115"/>
        <v>358107.89</v>
      </c>
      <c r="P360" s="75">
        <v>286526</v>
      </c>
      <c r="Q360" s="76">
        <f t="shared" si="116"/>
        <v>54439.94</v>
      </c>
      <c r="R360" s="57">
        <f t="shared" si="117"/>
        <v>340965.94</v>
      </c>
      <c r="S360" s="77">
        <v>296720</v>
      </c>
      <c r="T360" s="78">
        <f t="shared" si="118"/>
        <v>56376.800000000003</v>
      </c>
      <c r="U360" s="67">
        <f t="shared" si="119"/>
        <v>353096.8</v>
      </c>
      <c r="V360" s="79">
        <v>297220</v>
      </c>
      <c r="W360" s="80">
        <f t="shared" si="120"/>
        <v>56471.8</v>
      </c>
      <c r="X360" s="68">
        <f t="shared" si="121"/>
        <v>353691.8</v>
      </c>
      <c r="Y360" s="81">
        <v>274925</v>
      </c>
      <c r="Z360" s="82">
        <f t="shared" si="122"/>
        <v>52235.75</v>
      </c>
      <c r="AA360" s="69">
        <f t="shared" si="126"/>
        <v>327160.75</v>
      </c>
      <c r="AB360" s="83">
        <v>289088</v>
      </c>
      <c r="AC360" s="84">
        <f t="shared" si="123"/>
        <v>54926.720000000001</v>
      </c>
      <c r="AD360" s="70">
        <f t="shared" si="127"/>
        <v>344014.72</v>
      </c>
      <c r="AE360" s="86">
        <f t="shared" si="128"/>
        <v>7</v>
      </c>
      <c r="AF360" s="85">
        <f t="shared" si="129"/>
        <v>350000</v>
      </c>
      <c r="AG360" s="4">
        <f t="shared" si="130"/>
        <v>13390.542544169008</v>
      </c>
      <c r="AH360" s="5">
        <f t="shared" si="131"/>
        <v>3.8258692983340024E-2</v>
      </c>
      <c r="AI360" s="87" t="str">
        <f t="shared" si="132"/>
        <v>SI</v>
      </c>
      <c r="AK360" s="95"/>
    </row>
    <row r="361" spans="1:37" ht="51" x14ac:dyDescent="0.45">
      <c r="A361" s="6">
        <f t="shared" si="124"/>
        <v>358</v>
      </c>
      <c r="B361" s="6" t="s">
        <v>402</v>
      </c>
      <c r="C361" s="6" t="s">
        <v>35</v>
      </c>
      <c r="D361" s="6" t="s">
        <v>755</v>
      </c>
      <c r="E361" s="9">
        <v>49221500</v>
      </c>
      <c r="F361" s="13" t="s">
        <v>756</v>
      </c>
      <c r="G361" s="17" t="s">
        <v>38</v>
      </c>
      <c r="H361" s="93">
        <f t="shared" si="111"/>
        <v>0.19</v>
      </c>
      <c r="I361" s="29">
        <f t="shared" si="125"/>
        <v>279999</v>
      </c>
      <c r="J361" s="71">
        <v>225375</v>
      </c>
      <c r="K361" s="72">
        <f t="shared" si="112"/>
        <v>42821.25</v>
      </c>
      <c r="L361" s="49">
        <f t="shared" si="113"/>
        <v>268196.25</v>
      </c>
      <c r="M361" s="73">
        <v>244467</v>
      </c>
      <c r="N361" s="74">
        <f t="shared" si="114"/>
        <v>46448.73</v>
      </c>
      <c r="O361" s="53">
        <f t="shared" si="115"/>
        <v>290915.73</v>
      </c>
      <c r="P361" s="75">
        <v>239187</v>
      </c>
      <c r="Q361" s="76">
        <f t="shared" si="116"/>
        <v>45445.53</v>
      </c>
      <c r="R361" s="57">
        <f t="shared" si="117"/>
        <v>284632.53000000003</v>
      </c>
      <c r="S361" s="77">
        <v>230371</v>
      </c>
      <c r="T361" s="78">
        <f t="shared" si="118"/>
        <v>43770.49</v>
      </c>
      <c r="U361" s="67">
        <f t="shared" si="119"/>
        <v>274141.49</v>
      </c>
      <c r="V361" s="79">
        <v>255522</v>
      </c>
      <c r="W361" s="80">
        <f t="shared" si="120"/>
        <v>48549.18</v>
      </c>
      <c r="X361" s="68">
        <f t="shared" si="121"/>
        <v>304071.18</v>
      </c>
      <c r="Y361" s="81">
        <v>257189</v>
      </c>
      <c r="Z361" s="82">
        <f t="shared" si="122"/>
        <v>48865.91</v>
      </c>
      <c r="AA361" s="69">
        <f t="shared" si="126"/>
        <v>306054.91000000003</v>
      </c>
      <c r="AB361" s="83">
        <v>194944</v>
      </c>
      <c r="AC361" s="84">
        <f t="shared" si="123"/>
        <v>37039.360000000001</v>
      </c>
      <c r="AD361" s="70">
        <f t="shared" si="127"/>
        <v>231983.35999999999</v>
      </c>
      <c r="AE361" s="86">
        <f t="shared" si="128"/>
        <v>7</v>
      </c>
      <c r="AF361" s="85">
        <f t="shared" si="129"/>
        <v>279999</v>
      </c>
      <c r="AG361" s="4">
        <f t="shared" si="130"/>
        <v>23537.635227588187</v>
      </c>
      <c r="AH361" s="5">
        <f t="shared" si="131"/>
        <v>8.4063283181683462E-2</v>
      </c>
      <c r="AI361" s="87" t="str">
        <f t="shared" si="132"/>
        <v>SI</v>
      </c>
      <c r="AK361" s="95"/>
    </row>
    <row r="362" spans="1:37" ht="14.25" x14ac:dyDescent="0.45">
      <c r="A362" s="6">
        <f t="shared" si="124"/>
        <v>359</v>
      </c>
      <c r="B362" s="6" t="s">
        <v>402</v>
      </c>
      <c r="C362" s="6" t="s">
        <v>35</v>
      </c>
      <c r="D362" s="6" t="s">
        <v>757</v>
      </c>
      <c r="E362" s="9">
        <v>49221500</v>
      </c>
      <c r="F362" s="105" t="s">
        <v>758</v>
      </c>
      <c r="G362" s="17" t="s">
        <v>38</v>
      </c>
      <c r="H362" s="93">
        <f t="shared" si="111"/>
        <v>0.19</v>
      </c>
      <c r="I362" s="29">
        <f t="shared" si="125"/>
        <v>8499</v>
      </c>
      <c r="J362" s="71">
        <v>7347</v>
      </c>
      <c r="K362" s="72">
        <f t="shared" si="112"/>
        <v>1395.93</v>
      </c>
      <c r="L362" s="49">
        <f t="shared" si="113"/>
        <v>8742.93</v>
      </c>
      <c r="M362" s="73">
        <v>7494</v>
      </c>
      <c r="N362" s="74">
        <f t="shared" si="114"/>
        <v>1423.8600000000001</v>
      </c>
      <c r="O362" s="53">
        <f t="shared" si="115"/>
        <v>8917.86</v>
      </c>
      <c r="P362" s="75">
        <v>7021</v>
      </c>
      <c r="Q362" s="76">
        <f t="shared" si="116"/>
        <v>1333.99</v>
      </c>
      <c r="R362" s="57">
        <f t="shared" si="117"/>
        <v>8354.99</v>
      </c>
      <c r="S362" s="77">
        <v>7493</v>
      </c>
      <c r="T362" s="78">
        <f t="shared" si="118"/>
        <v>1423.67</v>
      </c>
      <c r="U362" s="67">
        <f t="shared" si="119"/>
        <v>8916.67</v>
      </c>
      <c r="V362" s="79">
        <v>7741</v>
      </c>
      <c r="W362" s="80">
        <f t="shared" si="120"/>
        <v>1470.79</v>
      </c>
      <c r="X362" s="68">
        <f t="shared" si="121"/>
        <v>9211.7900000000009</v>
      </c>
      <c r="Y362" s="81">
        <v>7708</v>
      </c>
      <c r="Z362" s="82">
        <f t="shared" si="122"/>
        <v>1464.52</v>
      </c>
      <c r="AA362" s="69">
        <f t="shared" si="126"/>
        <v>9172.52</v>
      </c>
      <c r="AB362" s="83">
        <v>5193</v>
      </c>
      <c r="AC362" s="84">
        <f t="shared" si="123"/>
        <v>986.67</v>
      </c>
      <c r="AD362" s="70">
        <f t="shared" si="127"/>
        <v>6179.67</v>
      </c>
      <c r="AE362" s="86">
        <f t="shared" si="128"/>
        <v>7</v>
      </c>
      <c r="AF362" s="85">
        <f t="shared" si="129"/>
        <v>8499</v>
      </c>
      <c r="AG362" s="4">
        <f t="shared" si="130"/>
        <v>983.51566159366064</v>
      </c>
      <c r="AH362" s="5">
        <f t="shared" si="131"/>
        <v>0.11572133916856814</v>
      </c>
      <c r="AI362" s="87" t="str">
        <f t="shared" si="132"/>
        <v>SI</v>
      </c>
      <c r="AK362" s="95"/>
    </row>
    <row r="363" spans="1:37" ht="14.25" x14ac:dyDescent="0.45">
      <c r="A363" s="6">
        <f t="shared" si="124"/>
        <v>360</v>
      </c>
      <c r="B363" s="6" t="s">
        <v>402</v>
      </c>
      <c r="C363" s="6" t="s">
        <v>35</v>
      </c>
      <c r="D363" s="6" t="s">
        <v>759</v>
      </c>
      <c r="E363" s="9">
        <v>49221500</v>
      </c>
      <c r="F363" s="13" t="s">
        <v>760</v>
      </c>
      <c r="G363" s="17" t="s">
        <v>38</v>
      </c>
      <c r="H363" s="93">
        <f t="shared" si="111"/>
        <v>0.19</v>
      </c>
      <c r="I363" s="29">
        <f t="shared" si="125"/>
        <v>14499</v>
      </c>
      <c r="J363" s="71">
        <v>12327</v>
      </c>
      <c r="K363" s="72">
        <f t="shared" si="112"/>
        <v>2342.13</v>
      </c>
      <c r="L363" s="49">
        <f t="shared" si="113"/>
        <v>14669.130000000001</v>
      </c>
      <c r="M363" s="73">
        <v>13286</v>
      </c>
      <c r="N363" s="74">
        <f t="shared" si="114"/>
        <v>2524.34</v>
      </c>
      <c r="O363" s="53">
        <f t="shared" si="115"/>
        <v>15810.34</v>
      </c>
      <c r="P363" s="75">
        <v>12038</v>
      </c>
      <c r="Q363" s="76">
        <f t="shared" si="116"/>
        <v>2287.2199999999998</v>
      </c>
      <c r="R363" s="57">
        <f t="shared" si="117"/>
        <v>14325.22</v>
      </c>
      <c r="S363" s="77">
        <v>12267</v>
      </c>
      <c r="T363" s="78">
        <f t="shared" si="118"/>
        <v>2330.73</v>
      </c>
      <c r="U363" s="67">
        <f t="shared" si="119"/>
        <v>14597.73</v>
      </c>
      <c r="V363" s="79">
        <v>12047</v>
      </c>
      <c r="W363" s="80">
        <f t="shared" si="120"/>
        <v>2288.9299999999998</v>
      </c>
      <c r="X363" s="68">
        <f t="shared" si="121"/>
        <v>14335.93</v>
      </c>
      <c r="Y363" s="81">
        <v>11166</v>
      </c>
      <c r="Z363" s="82">
        <f t="shared" si="122"/>
        <v>2121.54</v>
      </c>
      <c r="AA363" s="69">
        <f t="shared" si="126"/>
        <v>13287.54</v>
      </c>
      <c r="AB363" s="83">
        <v>12160</v>
      </c>
      <c r="AC363" s="84">
        <f t="shared" si="123"/>
        <v>2310.4</v>
      </c>
      <c r="AD363" s="70">
        <f t="shared" si="127"/>
        <v>14470.4</v>
      </c>
      <c r="AE363" s="86">
        <f t="shared" si="128"/>
        <v>7</v>
      </c>
      <c r="AF363" s="85">
        <f t="shared" si="129"/>
        <v>14499</v>
      </c>
      <c r="AG363" s="4">
        <f t="shared" si="130"/>
        <v>684.89284709361641</v>
      </c>
      <c r="AH363" s="5">
        <f t="shared" si="131"/>
        <v>4.723724719591809E-2</v>
      </c>
      <c r="AI363" s="87" t="str">
        <f t="shared" si="132"/>
        <v>SI</v>
      </c>
      <c r="AK363" s="95"/>
    </row>
    <row r="364" spans="1:37" ht="102" x14ac:dyDescent="0.45">
      <c r="A364" s="6">
        <f t="shared" si="124"/>
        <v>361</v>
      </c>
      <c r="B364" s="6" t="s">
        <v>402</v>
      </c>
      <c r="C364" s="6" t="s">
        <v>35</v>
      </c>
      <c r="D364" s="6" t="s">
        <v>761</v>
      </c>
      <c r="E364" s="9">
        <v>49221500</v>
      </c>
      <c r="F364" s="105" t="s">
        <v>762</v>
      </c>
      <c r="G364" s="17" t="s">
        <v>38</v>
      </c>
      <c r="H364" s="93">
        <f t="shared" si="111"/>
        <v>0.19</v>
      </c>
      <c r="I364" s="29">
        <f t="shared" si="125"/>
        <v>44999</v>
      </c>
      <c r="J364" s="71">
        <v>40065</v>
      </c>
      <c r="K364" s="72">
        <f t="shared" si="112"/>
        <v>7612.35</v>
      </c>
      <c r="L364" s="49">
        <f t="shared" si="113"/>
        <v>47677.35</v>
      </c>
      <c r="M364" s="73">
        <v>38069</v>
      </c>
      <c r="N364" s="74">
        <f t="shared" si="114"/>
        <v>7233.11</v>
      </c>
      <c r="O364" s="53">
        <f t="shared" si="115"/>
        <v>45302.11</v>
      </c>
      <c r="P364" s="75">
        <v>41479</v>
      </c>
      <c r="Q364" s="76">
        <f t="shared" si="116"/>
        <v>7881.01</v>
      </c>
      <c r="R364" s="57">
        <f t="shared" si="117"/>
        <v>49360.01</v>
      </c>
      <c r="S364" s="77">
        <v>36468</v>
      </c>
      <c r="T364" s="78">
        <f t="shared" si="118"/>
        <v>6928.92</v>
      </c>
      <c r="U364" s="67">
        <f t="shared" si="119"/>
        <v>43396.92</v>
      </c>
      <c r="V364" s="79">
        <v>38708</v>
      </c>
      <c r="W364" s="80">
        <f t="shared" si="120"/>
        <v>7354.52</v>
      </c>
      <c r="X364" s="68">
        <f t="shared" si="121"/>
        <v>46062.520000000004</v>
      </c>
      <c r="Y364" s="81">
        <v>40838</v>
      </c>
      <c r="Z364" s="82">
        <f t="shared" si="122"/>
        <v>7759.22</v>
      </c>
      <c r="AA364" s="69">
        <f t="shared" si="126"/>
        <v>48597.22</v>
      </c>
      <c r="AB364" s="83">
        <v>29075</v>
      </c>
      <c r="AC364" s="84">
        <f t="shared" si="123"/>
        <v>5524.25</v>
      </c>
      <c r="AD364" s="70">
        <f t="shared" si="127"/>
        <v>34599.25</v>
      </c>
      <c r="AE364" s="86">
        <f t="shared" si="128"/>
        <v>7</v>
      </c>
      <c r="AF364" s="85">
        <f t="shared" si="129"/>
        <v>44999</v>
      </c>
      <c r="AG364" s="4">
        <f t="shared" si="130"/>
        <v>4645.7901704231172</v>
      </c>
      <c r="AH364" s="5">
        <f t="shared" si="131"/>
        <v>0.10324207583331001</v>
      </c>
      <c r="AI364" s="87" t="str">
        <f t="shared" si="132"/>
        <v>SI</v>
      </c>
      <c r="AK364" s="95"/>
    </row>
    <row r="365" spans="1:37" ht="102" x14ac:dyDescent="0.45">
      <c r="A365" s="6">
        <f t="shared" si="124"/>
        <v>362</v>
      </c>
      <c r="B365" s="6" t="s">
        <v>402</v>
      </c>
      <c r="C365" s="6" t="s">
        <v>35</v>
      </c>
      <c r="D365" s="6" t="s">
        <v>763</v>
      </c>
      <c r="E365" s="9">
        <v>49221500</v>
      </c>
      <c r="F365" s="13" t="s">
        <v>764</v>
      </c>
      <c r="G365" s="17" t="s">
        <v>38</v>
      </c>
      <c r="H365" s="93">
        <f t="shared" si="111"/>
        <v>0.19</v>
      </c>
      <c r="I365" s="29">
        <f t="shared" si="125"/>
        <v>54899</v>
      </c>
      <c r="J365" s="71">
        <v>44611</v>
      </c>
      <c r="K365" s="72">
        <f t="shared" si="112"/>
        <v>8476.09</v>
      </c>
      <c r="L365" s="49">
        <f t="shared" si="113"/>
        <v>53087.09</v>
      </c>
      <c r="M365" s="73">
        <v>49135</v>
      </c>
      <c r="N365" s="74">
        <f t="shared" si="114"/>
        <v>9335.65</v>
      </c>
      <c r="O365" s="53">
        <f t="shared" si="115"/>
        <v>58470.65</v>
      </c>
      <c r="P365" s="75">
        <v>45536</v>
      </c>
      <c r="Q365" s="76">
        <f t="shared" si="116"/>
        <v>8651.84</v>
      </c>
      <c r="R365" s="57">
        <f t="shared" si="117"/>
        <v>54187.839999999997</v>
      </c>
      <c r="S365" s="77">
        <v>43085</v>
      </c>
      <c r="T365" s="78">
        <f t="shared" si="118"/>
        <v>8186.1500000000005</v>
      </c>
      <c r="U365" s="67">
        <f t="shared" si="119"/>
        <v>51271.15</v>
      </c>
      <c r="V365" s="79">
        <v>47774</v>
      </c>
      <c r="W365" s="80">
        <f t="shared" si="120"/>
        <v>9077.06</v>
      </c>
      <c r="X365" s="68">
        <f t="shared" si="121"/>
        <v>56851.06</v>
      </c>
      <c r="Y365" s="81">
        <v>50294</v>
      </c>
      <c r="Z365" s="82">
        <f t="shared" si="122"/>
        <v>9555.86</v>
      </c>
      <c r="AA365" s="69">
        <f t="shared" si="126"/>
        <v>59849.86</v>
      </c>
      <c r="AB365" s="83">
        <v>42503</v>
      </c>
      <c r="AC365" s="84">
        <f t="shared" si="123"/>
        <v>8075.57</v>
      </c>
      <c r="AD365" s="70">
        <f t="shared" si="127"/>
        <v>50578.57</v>
      </c>
      <c r="AE365" s="86">
        <f t="shared" si="128"/>
        <v>7</v>
      </c>
      <c r="AF365" s="85">
        <f t="shared" si="129"/>
        <v>54899</v>
      </c>
      <c r="AG365" s="4">
        <f t="shared" si="130"/>
        <v>3310.0369576184494</v>
      </c>
      <c r="AH365" s="5">
        <f t="shared" si="131"/>
        <v>6.0293210397611055E-2</v>
      </c>
      <c r="AI365" s="87" t="str">
        <f t="shared" si="132"/>
        <v>SI</v>
      </c>
      <c r="AK365" s="95"/>
    </row>
    <row r="366" spans="1:37" ht="25.5" x14ac:dyDescent="0.45">
      <c r="A366" s="6">
        <f t="shared" si="124"/>
        <v>363</v>
      </c>
      <c r="B366" s="6" t="s">
        <v>402</v>
      </c>
      <c r="C366" s="6" t="s">
        <v>35</v>
      </c>
      <c r="D366" s="6" t="s">
        <v>765</v>
      </c>
      <c r="E366" s="9">
        <v>49221500</v>
      </c>
      <c r="F366" s="105" t="s">
        <v>766</v>
      </c>
      <c r="G366" s="17" t="s">
        <v>38</v>
      </c>
      <c r="H366" s="93">
        <f t="shared" si="111"/>
        <v>0.19</v>
      </c>
      <c r="I366" s="29">
        <f t="shared" si="125"/>
        <v>84999</v>
      </c>
      <c r="J366" s="71">
        <v>72099</v>
      </c>
      <c r="K366" s="72">
        <f t="shared" si="112"/>
        <v>13698.81</v>
      </c>
      <c r="L366" s="49">
        <f t="shared" si="113"/>
        <v>85797.81</v>
      </c>
      <c r="M366" s="73">
        <v>72374</v>
      </c>
      <c r="N366" s="74">
        <f t="shared" si="114"/>
        <v>13751.06</v>
      </c>
      <c r="O366" s="53">
        <f t="shared" si="115"/>
        <v>86125.06</v>
      </c>
      <c r="P366" s="75">
        <v>77626</v>
      </c>
      <c r="Q366" s="76">
        <f t="shared" si="116"/>
        <v>14748.94</v>
      </c>
      <c r="R366" s="57">
        <f t="shared" si="117"/>
        <v>92374.94</v>
      </c>
      <c r="S366" s="77">
        <v>64440</v>
      </c>
      <c r="T366" s="78">
        <f t="shared" si="118"/>
        <v>12243.6</v>
      </c>
      <c r="U366" s="67">
        <f t="shared" si="119"/>
        <v>76683.600000000006</v>
      </c>
      <c r="V366" s="79">
        <v>67624</v>
      </c>
      <c r="W366" s="80">
        <f t="shared" si="120"/>
        <v>12848.56</v>
      </c>
      <c r="X366" s="68">
        <f t="shared" si="121"/>
        <v>80472.56</v>
      </c>
      <c r="Y366" s="81">
        <v>73378</v>
      </c>
      <c r="Z366" s="82">
        <f t="shared" si="122"/>
        <v>13941.82</v>
      </c>
      <c r="AA366" s="69">
        <f t="shared" si="126"/>
        <v>87319.82</v>
      </c>
      <c r="AB366" s="83">
        <v>72456</v>
      </c>
      <c r="AC366" s="84">
        <f t="shared" si="123"/>
        <v>13766.64</v>
      </c>
      <c r="AD366" s="70">
        <f t="shared" si="127"/>
        <v>86222.64</v>
      </c>
      <c r="AE366" s="86">
        <f t="shared" si="128"/>
        <v>7</v>
      </c>
      <c r="AF366" s="85">
        <f t="shared" si="129"/>
        <v>84999</v>
      </c>
      <c r="AG366" s="4">
        <f t="shared" si="130"/>
        <v>4672.5434232974221</v>
      </c>
      <c r="AH366" s="5">
        <f t="shared" si="131"/>
        <v>5.4971745824038187E-2</v>
      </c>
      <c r="AI366" s="87" t="str">
        <f t="shared" si="132"/>
        <v>SI</v>
      </c>
      <c r="AK366" s="95"/>
    </row>
    <row r="367" spans="1:37" ht="229.5" x14ac:dyDescent="0.45">
      <c r="A367" s="6">
        <f t="shared" si="124"/>
        <v>364</v>
      </c>
      <c r="B367" s="6" t="s">
        <v>402</v>
      </c>
      <c r="C367" s="6" t="s">
        <v>35</v>
      </c>
      <c r="D367" s="6" t="s">
        <v>767</v>
      </c>
      <c r="E367" s="9">
        <v>49221500</v>
      </c>
      <c r="F367" s="13" t="s">
        <v>768</v>
      </c>
      <c r="G367" s="17" t="s">
        <v>38</v>
      </c>
      <c r="H367" s="93">
        <f t="shared" si="111"/>
        <v>0.19</v>
      </c>
      <c r="I367" s="29">
        <f t="shared" si="125"/>
        <v>279999</v>
      </c>
      <c r="J367" s="71">
        <v>244156</v>
      </c>
      <c r="K367" s="72">
        <f t="shared" si="112"/>
        <v>46389.64</v>
      </c>
      <c r="L367" s="49">
        <f t="shared" si="113"/>
        <v>290545.64</v>
      </c>
      <c r="M367" s="73">
        <v>224853</v>
      </c>
      <c r="N367" s="74">
        <f t="shared" si="114"/>
        <v>42722.07</v>
      </c>
      <c r="O367" s="53">
        <f t="shared" si="115"/>
        <v>267575.07</v>
      </c>
      <c r="P367" s="75">
        <v>245869</v>
      </c>
      <c r="Q367" s="76">
        <f t="shared" si="116"/>
        <v>46715.11</v>
      </c>
      <c r="R367" s="57">
        <f t="shared" si="117"/>
        <v>292584.11</v>
      </c>
      <c r="S367" s="77">
        <v>216496</v>
      </c>
      <c r="T367" s="78">
        <f t="shared" si="118"/>
        <v>41134.239999999998</v>
      </c>
      <c r="U367" s="67">
        <f t="shared" si="119"/>
        <v>257630.24</v>
      </c>
      <c r="V367" s="79">
        <v>244780</v>
      </c>
      <c r="W367" s="80">
        <f t="shared" si="120"/>
        <v>46508.2</v>
      </c>
      <c r="X367" s="68">
        <f t="shared" si="121"/>
        <v>291288.2</v>
      </c>
      <c r="Y367" s="81">
        <v>234949</v>
      </c>
      <c r="Z367" s="82">
        <f t="shared" si="122"/>
        <v>44640.31</v>
      </c>
      <c r="AA367" s="69">
        <f t="shared" si="126"/>
        <v>279589.31</v>
      </c>
      <c r="AB367" s="83">
        <v>235952</v>
      </c>
      <c r="AC367" s="84">
        <f t="shared" si="123"/>
        <v>44830.879999999997</v>
      </c>
      <c r="AD367" s="70">
        <f t="shared" si="127"/>
        <v>280782.88</v>
      </c>
      <c r="AE367" s="86">
        <f t="shared" si="128"/>
        <v>7</v>
      </c>
      <c r="AF367" s="85">
        <f t="shared" si="129"/>
        <v>279999</v>
      </c>
      <c r="AG367" s="4">
        <f t="shared" si="130"/>
        <v>12262.372289226912</v>
      </c>
      <c r="AH367" s="5">
        <f t="shared" si="131"/>
        <v>4.3794343155607388E-2</v>
      </c>
      <c r="AI367" s="87" t="str">
        <f t="shared" si="132"/>
        <v>SI</v>
      </c>
      <c r="AK367" s="95"/>
    </row>
    <row r="368" spans="1:37" ht="102" x14ac:dyDescent="0.45">
      <c r="A368" s="6">
        <f t="shared" si="124"/>
        <v>365</v>
      </c>
      <c r="B368" s="6" t="s">
        <v>402</v>
      </c>
      <c r="C368" s="6" t="s">
        <v>35</v>
      </c>
      <c r="D368" s="6" t="s">
        <v>769</v>
      </c>
      <c r="E368" s="9">
        <v>49221500</v>
      </c>
      <c r="F368" s="105" t="s">
        <v>770</v>
      </c>
      <c r="G368" s="17" t="s">
        <v>38</v>
      </c>
      <c r="H368" s="93">
        <f t="shared" si="111"/>
        <v>0.19</v>
      </c>
      <c r="I368" s="29">
        <f t="shared" si="125"/>
        <v>1349499</v>
      </c>
      <c r="J368" s="71">
        <v>1146758</v>
      </c>
      <c r="K368" s="72">
        <f t="shared" si="112"/>
        <v>217884.02</v>
      </c>
      <c r="L368" s="49">
        <f t="shared" si="113"/>
        <v>1364642.02</v>
      </c>
      <c r="M368" s="73">
        <v>1130518</v>
      </c>
      <c r="N368" s="74">
        <f t="shared" si="114"/>
        <v>214798.42</v>
      </c>
      <c r="O368" s="53">
        <f t="shared" si="115"/>
        <v>1345316.42</v>
      </c>
      <c r="P368" s="75">
        <v>1138591</v>
      </c>
      <c r="Q368" s="76">
        <f t="shared" si="116"/>
        <v>216332.29</v>
      </c>
      <c r="R368" s="57">
        <f t="shared" si="117"/>
        <v>1354923.29</v>
      </c>
      <c r="S368" s="77">
        <v>1097500</v>
      </c>
      <c r="T368" s="78">
        <f t="shared" si="118"/>
        <v>208525</v>
      </c>
      <c r="U368" s="67">
        <f t="shared" si="119"/>
        <v>1306025</v>
      </c>
      <c r="V368" s="79">
        <v>1047689</v>
      </c>
      <c r="W368" s="80">
        <f t="shared" si="120"/>
        <v>199060.91</v>
      </c>
      <c r="X368" s="68">
        <f t="shared" si="121"/>
        <v>1246749.9099999999</v>
      </c>
      <c r="Y368" s="81">
        <v>1224326</v>
      </c>
      <c r="Z368" s="82">
        <f t="shared" si="122"/>
        <v>232621.94</v>
      </c>
      <c r="AA368" s="69">
        <f t="shared" si="126"/>
        <v>1456947.94</v>
      </c>
      <c r="AB368" s="83">
        <v>1152850</v>
      </c>
      <c r="AC368" s="84">
        <f t="shared" si="123"/>
        <v>219041.5</v>
      </c>
      <c r="AD368" s="70">
        <f t="shared" si="127"/>
        <v>1371891.5</v>
      </c>
      <c r="AE368" s="86">
        <f t="shared" si="128"/>
        <v>7</v>
      </c>
      <c r="AF368" s="85">
        <f t="shared" si="129"/>
        <v>1349499</v>
      </c>
      <c r="AG368" s="4">
        <f t="shared" si="130"/>
        <v>59486.241970040443</v>
      </c>
      <c r="AH368" s="5">
        <f t="shared" si="131"/>
        <v>4.4080241608211966E-2</v>
      </c>
      <c r="AI368" s="87" t="str">
        <f t="shared" si="132"/>
        <v>SI</v>
      </c>
      <c r="AK368" s="95"/>
    </row>
    <row r="369" spans="1:37" ht="14.25" x14ac:dyDescent="0.45">
      <c r="A369" s="6">
        <f t="shared" si="124"/>
        <v>366</v>
      </c>
      <c r="B369" s="6" t="s">
        <v>402</v>
      </c>
      <c r="C369" s="6" t="s">
        <v>35</v>
      </c>
      <c r="D369" s="6" t="s">
        <v>771</v>
      </c>
      <c r="E369" s="9">
        <v>49221500</v>
      </c>
      <c r="F369" s="13" t="s">
        <v>772</v>
      </c>
      <c r="G369" s="17" t="s">
        <v>38</v>
      </c>
      <c r="H369" s="93">
        <f t="shared" si="111"/>
        <v>0.19</v>
      </c>
      <c r="I369" s="29">
        <f t="shared" si="125"/>
        <v>74999</v>
      </c>
      <c r="J369" s="71">
        <v>61658</v>
      </c>
      <c r="K369" s="72">
        <f t="shared" si="112"/>
        <v>11715.02</v>
      </c>
      <c r="L369" s="49">
        <f t="shared" si="113"/>
        <v>73373.02</v>
      </c>
      <c r="M369" s="73">
        <v>66003</v>
      </c>
      <c r="N369" s="74">
        <f t="shared" si="114"/>
        <v>12540.57</v>
      </c>
      <c r="O369" s="53">
        <f t="shared" si="115"/>
        <v>78543.570000000007</v>
      </c>
      <c r="P369" s="75">
        <v>63996</v>
      </c>
      <c r="Q369" s="76">
        <f t="shared" si="116"/>
        <v>12159.24</v>
      </c>
      <c r="R369" s="57">
        <f t="shared" si="117"/>
        <v>76155.240000000005</v>
      </c>
      <c r="S369" s="77">
        <v>62606</v>
      </c>
      <c r="T369" s="78">
        <f t="shared" si="118"/>
        <v>11895.14</v>
      </c>
      <c r="U369" s="67">
        <f t="shared" si="119"/>
        <v>74501.14</v>
      </c>
      <c r="V369" s="79">
        <v>64087</v>
      </c>
      <c r="W369" s="80">
        <f t="shared" si="120"/>
        <v>12176.53</v>
      </c>
      <c r="X369" s="68">
        <f t="shared" si="121"/>
        <v>76263.53</v>
      </c>
      <c r="Y369" s="81">
        <v>68798</v>
      </c>
      <c r="Z369" s="82">
        <f t="shared" si="122"/>
        <v>13071.62</v>
      </c>
      <c r="AA369" s="69">
        <f t="shared" si="126"/>
        <v>81869.62</v>
      </c>
      <c r="AB369" s="83">
        <v>54025</v>
      </c>
      <c r="AC369" s="84">
        <f t="shared" si="123"/>
        <v>10264.75</v>
      </c>
      <c r="AD369" s="70">
        <f t="shared" si="127"/>
        <v>64289.75</v>
      </c>
      <c r="AE369" s="86">
        <f t="shared" si="128"/>
        <v>7</v>
      </c>
      <c r="AF369" s="85">
        <f t="shared" si="129"/>
        <v>74999</v>
      </c>
      <c r="AG369" s="4">
        <f t="shared" si="130"/>
        <v>5074.9388828635165</v>
      </c>
      <c r="AH369" s="5">
        <f t="shared" si="131"/>
        <v>6.7666753994900158E-2</v>
      </c>
      <c r="AI369" s="87" t="str">
        <f t="shared" si="132"/>
        <v>SI</v>
      </c>
      <c r="AK369" s="95"/>
    </row>
    <row r="370" spans="1:37" ht="89.25" x14ac:dyDescent="0.45">
      <c r="A370" s="6">
        <f t="shared" si="124"/>
        <v>367</v>
      </c>
      <c r="B370" s="6" t="s">
        <v>402</v>
      </c>
      <c r="C370" s="6" t="s">
        <v>35</v>
      </c>
      <c r="D370" s="6" t="s">
        <v>773</v>
      </c>
      <c r="E370" s="9">
        <v>90101603</v>
      </c>
      <c r="F370" s="105" t="s">
        <v>774</v>
      </c>
      <c r="G370" s="17" t="s">
        <v>38</v>
      </c>
      <c r="H370" s="93">
        <f t="shared" si="111"/>
        <v>0.19</v>
      </c>
      <c r="I370" s="29">
        <f t="shared" si="125"/>
        <v>122899</v>
      </c>
      <c r="J370" s="71">
        <v>102279</v>
      </c>
      <c r="K370" s="72">
        <f t="shared" si="112"/>
        <v>19433.010000000002</v>
      </c>
      <c r="L370" s="49">
        <f t="shared" si="113"/>
        <v>121712.01000000001</v>
      </c>
      <c r="M370" s="73">
        <v>101300</v>
      </c>
      <c r="N370" s="74">
        <f t="shared" si="114"/>
        <v>19247</v>
      </c>
      <c r="O370" s="53">
        <f t="shared" si="115"/>
        <v>120547</v>
      </c>
      <c r="P370" s="75">
        <v>95113</v>
      </c>
      <c r="Q370" s="76">
        <f t="shared" si="116"/>
        <v>18071.47</v>
      </c>
      <c r="R370" s="57">
        <f t="shared" si="117"/>
        <v>113184.47</v>
      </c>
      <c r="S370" s="77">
        <v>107155</v>
      </c>
      <c r="T370" s="78">
        <f t="shared" si="118"/>
        <v>20359.45</v>
      </c>
      <c r="U370" s="67">
        <f t="shared" si="119"/>
        <v>127514.45</v>
      </c>
      <c r="V370" s="79">
        <v>110116</v>
      </c>
      <c r="W370" s="80">
        <f t="shared" si="120"/>
        <v>20922.04</v>
      </c>
      <c r="X370" s="68">
        <f t="shared" si="121"/>
        <v>131038.04000000001</v>
      </c>
      <c r="Y370" s="81">
        <v>97247</v>
      </c>
      <c r="Z370" s="82">
        <f t="shared" si="122"/>
        <v>18476.93</v>
      </c>
      <c r="AA370" s="69">
        <f t="shared" si="126"/>
        <v>115723.93</v>
      </c>
      <c r="AB370" s="83">
        <v>109726</v>
      </c>
      <c r="AC370" s="84">
        <f t="shared" si="123"/>
        <v>20847.939999999999</v>
      </c>
      <c r="AD370" s="70">
        <f t="shared" si="127"/>
        <v>130573.94</v>
      </c>
      <c r="AE370" s="86">
        <f t="shared" si="128"/>
        <v>7</v>
      </c>
      <c r="AF370" s="85">
        <f t="shared" si="129"/>
        <v>122899</v>
      </c>
      <c r="AG370" s="4">
        <f t="shared" si="130"/>
        <v>6538.3006378110231</v>
      </c>
      <c r="AH370" s="5">
        <f t="shared" si="131"/>
        <v>5.3200600800747143E-2</v>
      </c>
      <c r="AI370" s="87" t="str">
        <f t="shared" si="132"/>
        <v>SI</v>
      </c>
      <c r="AK370" s="95"/>
    </row>
    <row r="371" spans="1:37" ht="191.25" x14ac:dyDescent="0.45">
      <c r="A371" s="6">
        <f t="shared" si="124"/>
        <v>368</v>
      </c>
      <c r="B371" s="6" t="s">
        <v>402</v>
      </c>
      <c r="C371" s="6" t="s">
        <v>35</v>
      </c>
      <c r="D371" s="6" t="s">
        <v>775</v>
      </c>
      <c r="E371" s="9">
        <v>49221500</v>
      </c>
      <c r="F371" s="13" t="s">
        <v>776</v>
      </c>
      <c r="G371" s="17" t="s">
        <v>38</v>
      </c>
      <c r="H371" s="93">
        <f t="shared" si="111"/>
        <v>0.19</v>
      </c>
      <c r="I371" s="29">
        <f t="shared" si="125"/>
        <v>164999</v>
      </c>
      <c r="J371" s="71">
        <v>131214</v>
      </c>
      <c r="K371" s="72">
        <f t="shared" si="112"/>
        <v>24930.66</v>
      </c>
      <c r="L371" s="49">
        <f t="shared" si="113"/>
        <v>156144.66</v>
      </c>
      <c r="M371" s="73">
        <v>140680</v>
      </c>
      <c r="N371" s="74">
        <f t="shared" si="114"/>
        <v>26729.200000000001</v>
      </c>
      <c r="O371" s="53">
        <f t="shared" si="115"/>
        <v>167409.20000000001</v>
      </c>
      <c r="P371" s="75">
        <v>132657</v>
      </c>
      <c r="Q371" s="76">
        <f t="shared" si="116"/>
        <v>25204.83</v>
      </c>
      <c r="R371" s="57">
        <f t="shared" si="117"/>
        <v>157861.83000000002</v>
      </c>
      <c r="S371" s="77">
        <v>125241</v>
      </c>
      <c r="T371" s="78">
        <f t="shared" si="118"/>
        <v>23795.79</v>
      </c>
      <c r="U371" s="67">
        <f t="shared" si="119"/>
        <v>149036.79</v>
      </c>
      <c r="V371" s="79">
        <v>135669</v>
      </c>
      <c r="W371" s="80">
        <f t="shared" si="120"/>
        <v>25777.11</v>
      </c>
      <c r="X371" s="68">
        <f t="shared" si="121"/>
        <v>161446.10999999999</v>
      </c>
      <c r="Y371" s="81">
        <v>132599</v>
      </c>
      <c r="Z371" s="82">
        <f t="shared" si="122"/>
        <v>25193.81</v>
      </c>
      <c r="AA371" s="69">
        <f t="shared" si="126"/>
        <v>157792.81</v>
      </c>
      <c r="AB371" s="83">
        <v>172525</v>
      </c>
      <c r="AC371" s="84">
        <f t="shared" si="123"/>
        <v>32779.75</v>
      </c>
      <c r="AD371" s="70">
        <f t="shared" si="127"/>
        <v>205304.75</v>
      </c>
      <c r="AE371" s="86">
        <f t="shared" si="128"/>
        <v>7</v>
      </c>
      <c r="AF371" s="85">
        <f t="shared" si="129"/>
        <v>164999</v>
      </c>
      <c r="AG371" s="4">
        <f t="shared" si="130"/>
        <v>17233.876223804386</v>
      </c>
      <c r="AH371" s="5">
        <f t="shared" si="131"/>
        <v>0.10444836771013391</v>
      </c>
      <c r="AI371" s="87" t="str">
        <f t="shared" si="132"/>
        <v>SI</v>
      </c>
      <c r="AK371" s="95"/>
    </row>
    <row r="372" spans="1:37" ht="165.75" x14ac:dyDescent="0.45">
      <c r="A372" s="6">
        <f t="shared" si="124"/>
        <v>369</v>
      </c>
      <c r="B372" s="6" t="s">
        <v>402</v>
      </c>
      <c r="C372" s="6" t="s">
        <v>35</v>
      </c>
      <c r="D372" s="6" t="s">
        <v>775</v>
      </c>
      <c r="E372" s="9">
        <v>49221500</v>
      </c>
      <c r="F372" s="105" t="s">
        <v>777</v>
      </c>
      <c r="G372" s="17" t="s">
        <v>38</v>
      </c>
      <c r="H372" s="93">
        <f t="shared" si="111"/>
        <v>0.19</v>
      </c>
      <c r="I372" s="29">
        <f t="shared" si="125"/>
        <v>186999</v>
      </c>
      <c r="J372" s="71">
        <v>155074</v>
      </c>
      <c r="K372" s="72">
        <f t="shared" si="112"/>
        <v>29464.06</v>
      </c>
      <c r="L372" s="49">
        <f t="shared" si="113"/>
        <v>184538.06</v>
      </c>
      <c r="M372" s="73">
        <v>151770</v>
      </c>
      <c r="N372" s="74">
        <f t="shared" si="114"/>
        <v>28836.3</v>
      </c>
      <c r="O372" s="53">
        <f t="shared" si="115"/>
        <v>180606.3</v>
      </c>
      <c r="P372" s="75">
        <v>159691</v>
      </c>
      <c r="Q372" s="76">
        <f t="shared" si="116"/>
        <v>30341.29</v>
      </c>
      <c r="R372" s="57">
        <f t="shared" si="117"/>
        <v>190032.29</v>
      </c>
      <c r="S372" s="77">
        <v>156891</v>
      </c>
      <c r="T372" s="78">
        <f t="shared" si="118"/>
        <v>29809.29</v>
      </c>
      <c r="U372" s="67">
        <f t="shared" si="119"/>
        <v>186700.29</v>
      </c>
      <c r="V372" s="79">
        <v>167172</v>
      </c>
      <c r="W372" s="80">
        <f t="shared" si="120"/>
        <v>31762.68</v>
      </c>
      <c r="X372" s="68">
        <f t="shared" si="121"/>
        <v>198934.68</v>
      </c>
      <c r="Y372" s="81">
        <v>166115</v>
      </c>
      <c r="Z372" s="82">
        <f t="shared" si="122"/>
        <v>31561.850000000002</v>
      </c>
      <c r="AA372" s="69">
        <f t="shared" si="126"/>
        <v>197676.85</v>
      </c>
      <c r="AB372" s="83">
        <v>143283</v>
      </c>
      <c r="AC372" s="84">
        <f t="shared" si="123"/>
        <v>27223.77</v>
      </c>
      <c r="AD372" s="70">
        <f t="shared" si="127"/>
        <v>170506.77</v>
      </c>
      <c r="AE372" s="86">
        <f t="shared" si="128"/>
        <v>7</v>
      </c>
      <c r="AF372" s="85">
        <f t="shared" si="129"/>
        <v>186999</v>
      </c>
      <c r="AG372" s="4">
        <f t="shared" si="130"/>
        <v>9139.2677277996445</v>
      </c>
      <c r="AH372" s="5">
        <f t="shared" si="131"/>
        <v>4.8873350808291194E-2</v>
      </c>
      <c r="AI372" s="87" t="str">
        <f t="shared" si="132"/>
        <v>SI</v>
      </c>
      <c r="AK372" s="95"/>
    </row>
    <row r="373" spans="1:37" ht="63.75" x14ac:dyDescent="0.45">
      <c r="A373" s="6">
        <f t="shared" si="124"/>
        <v>370</v>
      </c>
      <c r="B373" s="6" t="s">
        <v>402</v>
      </c>
      <c r="C373" s="6" t="s">
        <v>35</v>
      </c>
      <c r="D373" s="6" t="s">
        <v>778</v>
      </c>
      <c r="E373" s="9">
        <v>49221500</v>
      </c>
      <c r="F373" s="13" t="s">
        <v>779</v>
      </c>
      <c r="G373" s="17" t="s">
        <v>38</v>
      </c>
      <c r="H373" s="93">
        <f t="shared" si="111"/>
        <v>0.19</v>
      </c>
      <c r="I373" s="29">
        <f t="shared" si="125"/>
        <v>97659</v>
      </c>
      <c r="J373" s="71">
        <v>90033</v>
      </c>
      <c r="K373" s="72">
        <f t="shared" si="112"/>
        <v>17106.27</v>
      </c>
      <c r="L373" s="49">
        <f t="shared" si="113"/>
        <v>107139.27</v>
      </c>
      <c r="M373" s="73">
        <v>79326</v>
      </c>
      <c r="N373" s="74">
        <f t="shared" si="114"/>
        <v>15071.94</v>
      </c>
      <c r="O373" s="53">
        <f t="shared" si="115"/>
        <v>94397.94</v>
      </c>
      <c r="P373" s="75">
        <v>89118</v>
      </c>
      <c r="Q373" s="76">
        <f t="shared" si="116"/>
        <v>16932.420000000002</v>
      </c>
      <c r="R373" s="57">
        <f t="shared" si="117"/>
        <v>106050.42</v>
      </c>
      <c r="S373" s="77">
        <v>79232</v>
      </c>
      <c r="T373" s="78">
        <f t="shared" si="118"/>
        <v>15054.08</v>
      </c>
      <c r="U373" s="67">
        <f t="shared" si="119"/>
        <v>94286.080000000002</v>
      </c>
      <c r="V373" s="79">
        <v>88556</v>
      </c>
      <c r="W373" s="80">
        <f t="shared" si="120"/>
        <v>16825.64</v>
      </c>
      <c r="X373" s="68">
        <f t="shared" si="121"/>
        <v>105381.64</v>
      </c>
      <c r="Y373" s="81">
        <v>89587</v>
      </c>
      <c r="Z373" s="82">
        <f t="shared" si="122"/>
        <v>17021.53</v>
      </c>
      <c r="AA373" s="69">
        <f t="shared" si="126"/>
        <v>106608.53</v>
      </c>
      <c r="AB373" s="83">
        <v>58610</v>
      </c>
      <c r="AC373" s="84">
        <f t="shared" si="123"/>
        <v>11135.9</v>
      </c>
      <c r="AD373" s="70">
        <f t="shared" si="127"/>
        <v>69745.899999999994</v>
      </c>
      <c r="AE373" s="86">
        <f t="shared" si="128"/>
        <v>7</v>
      </c>
      <c r="AF373" s="85">
        <f t="shared" si="129"/>
        <v>97659</v>
      </c>
      <c r="AG373" s="4">
        <f t="shared" si="130"/>
        <v>12542.367949466325</v>
      </c>
      <c r="AH373" s="5">
        <f t="shared" si="131"/>
        <v>0.12843023120722438</v>
      </c>
      <c r="AI373" s="87" t="str">
        <f t="shared" si="132"/>
        <v>SI</v>
      </c>
      <c r="AK373" s="95"/>
    </row>
    <row r="374" spans="1:37" ht="76.5" x14ac:dyDescent="0.45">
      <c r="A374" s="6">
        <f t="shared" si="124"/>
        <v>371</v>
      </c>
      <c r="B374" s="6" t="s">
        <v>402</v>
      </c>
      <c r="C374" s="6" t="s">
        <v>35</v>
      </c>
      <c r="D374" s="6" t="s">
        <v>780</v>
      </c>
      <c r="E374" s="9">
        <v>49221500</v>
      </c>
      <c r="F374" s="105" t="s">
        <v>779</v>
      </c>
      <c r="G374" s="17" t="s">
        <v>38</v>
      </c>
      <c r="H374" s="93">
        <f t="shared" si="111"/>
        <v>0.19</v>
      </c>
      <c r="I374" s="29">
        <f t="shared" si="125"/>
        <v>120983</v>
      </c>
      <c r="J374" s="71">
        <v>107823</v>
      </c>
      <c r="K374" s="72">
        <f t="shared" si="112"/>
        <v>20486.37</v>
      </c>
      <c r="L374" s="49">
        <f t="shared" si="113"/>
        <v>128309.37</v>
      </c>
      <c r="M374" s="73">
        <v>101578</v>
      </c>
      <c r="N374" s="74">
        <f t="shared" si="114"/>
        <v>19299.82</v>
      </c>
      <c r="O374" s="53">
        <f t="shared" si="115"/>
        <v>120877.82</v>
      </c>
      <c r="P374" s="75">
        <v>107747</v>
      </c>
      <c r="Q374" s="76">
        <f t="shared" si="116"/>
        <v>20471.93</v>
      </c>
      <c r="R374" s="57">
        <f t="shared" si="117"/>
        <v>128218.93</v>
      </c>
      <c r="S374" s="77">
        <v>92363</v>
      </c>
      <c r="T374" s="78">
        <f t="shared" si="118"/>
        <v>17548.97</v>
      </c>
      <c r="U374" s="67">
        <f t="shared" si="119"/>
        <v>109911.97</v>
      </c>
      <c r="V374" s="79">
        <v>91866</v>
      </c>
      <c r="W374" s="80">
        <f t="shared" si="120"/>
        <v>17454.54</v>
      </c>
      <c r="X374" s="68">
        <f t="shared" si="121"/>
        <v>109320.54000000001</v>
      </c>
      <c r="Y374" s="81">
        <v>109247</v>
      </c>
      <c r="Z374" s="82">
        <f t="shared" si="122"/>
        <v>20756.93</v>
      </c>
      <c r="AA374" s="69">
        <f t="shared" si="126"/>
        <v>130003.93</v>
      </c>
      <c r="AB374" s="83">
        <v>101038</v>
      </c>
      <c r="AC374" s="84">
        <f t="shared" si="123"/>
        <v>19197.22</v>
      </c>
      <c r="AD374" s="70">
        <f t="shared" si="127"/>
        <v>120235.22</v>
      </c>
      <c r="AE374" s="86">
        <f t="shared" si="128"/>
        <v>7</v>
      </c>
      <c r="AF374" s="85">
        <f t="shared" si="129"/>
        <v>120983</v>
      </c>
      <c r="AG374" s="4">
        <f t="shared" si="130"/>
        <v>7987.1546265488014</v>
      </c>
      <c r="AH374" s="5">
        <f t="shared" si="131"/>
        <v>6.6018817739259245E-2</v>
      </c>
      <c r="AI374" s="87" t="str">
        <f t="shared" si="132"/>
        <v>SI</v>
      </c>
      <c r="AK374" s="95"/>
    </row>
    <row r="375" spans="1:37" ht="63.75" x14ac:dyDescent="0.45">
      <c r="A375" s="6">
        <f t="shared" si="124"/>
        <v>372</v>
      </c>
      <c r="B375" s="6" t="s">
        <v>402</v>
      </c>
      <c r="C375" s="6" t="s">
        <v>35</v>
      </c>
      <c r="D375" s="6" t="s">
        <v>781</v>
      </c>
      <c r="E375" s="9">
        <v>53102700</v>
      </c>
      <c r="F375" s="13" t="s">
        <v>782</v>
      </c>
      <c r="G375" s="17" t="s">
        <v>38</v>
      </c>
      <c r="H375" s="93">
        <f t="shared" si="111"/>
        <v>0.19</v>
      </c>
      <c r="I375" s="29">
        <f t="shared" si="125"/>
        <v>97658</v>
      </c>
      <c r="J375" s="71">
        <v>79994</v>
      </c>
      <c r="K375" s="72">
        <f t="shared" si="112"/>
        <v>15198.86</v>
      </c>
      <c r="L375" s="49">
        <f t="shared" si="113"/>
        <v>95192.86</v>
      </c>
      <c r="M375" s="73">
        <v>89995</v>
      </c>
      <c r="N375" s="74">
        <f t="shared" si="114"/>
        <v>17099.05</v>
      </c>
      <c r="O375" s="53">
        <f t="shared" si="115"/>
        <v>107094.05</v>
      </c>
      <c r="P375" s="75">
        <v>83473</v>
      </c>
      <c r="Q375" s="76">
        <f t="shared" si="116"/>
        <v>15859.87</v>
      </c>
      <c r="R375" s="57">
        <f t="shared" si="117"/>
        <v>99332.87</v>
      </c>
      <c r="S375" s="77">
        <v>87099</v>
      </c>
      <c r="T375" s="78">
        <f t="shared" si="118"/>
        <v>16548.810000000001</v>
      </c>
      <c r="U375" s="67">
        <f t="shared" si="119"/>
        <v>103647.81</v>
      </c>
      <c r="V375" s="79">
        <v>76577</v>
      </c>
      <c r="W375" s="80">
        <f t="shared" si="120"/>
        <v>14549.630000000001</v>
      </c>
      <c r="X375" s="68">
        <f t="shared" si="121"/>
        <v>91126.63</v>
      </c>
      <c r="Y375" s="81">
        <v>83508</v>
      </c>
      <c r="Z375" s="82">
        <f t="shared" si="122"/>
        <v>15866.52</v>
      </c>
      <c r="AA375" s="69">
        <f t="shared" si="126"/>
        <v>99374.52</v>
      </c>
      <c r="AB375" s="83">
        <v>73815</v>
      </c>
      <c r="AC375" s="84">
        <f t="shared" si="123"/>
        <v>14024.85</v>
      </c>
      <c r="AD375" s="70">
        <f t="shared" si="127"/>
        <v>87839.85</v>
      </c>
      <c r="AE375" s="86">
        <f t="shared" si="128"/>
        <v>7</v>
      </c>
      <c r="AF375" s="85">
        <f t="shared" si="129"/>
        <v>97658</v>
      </c>
      <c r="AG375" s="4">
        <f t="shared" si="130"/>
        <v>6276.9450215690104</v>
      </c>
      <c r="AH375" s="5">
        <f t="shared" si="131"/>
        <v>6.4274765217073981E-2</v>
      </c>
      <c r="AI375" s="87" t="str">
        <f t="shared" si="132"/>
        <v>SI</v>
      </c>
      <c r="AK375" s="95"/>
    </row>
    <row r="376" spans="1:37" ht="89.25" x14ac:dyDescent="0.45">
      <c r="A376" s="6">
        <f t="shared" si="124"/>
        <v>373</v>
      </c>
      <c r="B376" s="6" t="s">
        <v>402</v>
      </c>
      <c r="C376" s="6" t="s">
        <v>35</v>
      </c>
      <c r="D376" s="6" t="s">
        <v>783</v>
      </c>
      <c r="E376" s="9">
        <v>49221500</v>
      </c>
      <c r="F376" s="105" t="s">
        <v>782</v>
      </c>
      <c r="G376" s="17" t="s">
        <v>38</v>
      </c>
      <c r="H376" s="93">
        <f t="shared" si="111"/>
        <v>0.19</v>
      </c>
      <c r="I376" s="29">
        <f t="shared" si="125"/>
        <v>120982</v>
      </c>
      <c r="J376" s="71">
        <v>108387</v>
      </c>
      <c r="K376" s="72">
        <f t="shared" si="112"/>
        <v>20593.53</v>
      </c>
      <c r="L376" s="49">
        <f t="shared" si="113"/>
        <v>128980.53</v>
      </c>
      <c r="M376" s="73">
        <v>100205</v>
      </c>
      <c r="N376" s="74">
        <f t="shared" si="114"/>
        <v>19038.95</v>
      </c>
      <c r="O376" s="53">
        <f t="shared" si="115"/>
        <v>119243.95</v>
      </c>
      <c r="P376" s="75">
        <v>109104</v>
      </c>
      <c r="Q376" s="76">
        <f t="shared" si="116"/>
        <v>20729.760000000002</v>
      </c>
      <c r="R376" s="57">
        <f t="shared" si="117"/>
        <v>129833.76000000001</v>
      </c>
      <c r="S376" s="77">
        <v>97547</v>
      </c>
      <c r="T376" s="78">
        <f t="shared" si="118"/>
        <v>18533.93</v>
      </c>
      <c r="U376" s="67">
        <f t="shared" si="119"/>
        <v>116080.93</v>
      </c>
      <c r="V376" s="79">
        <v>109870</v>
      </c>
      <c r="W376" s="80">
        <f t="shared" si="120"/>
        <v>20875.3</v>
      </c>
      <c r="X376" s="68">
        <f t="shared" si="121"/>
        <v>130745.3</v>
      </c>
      <c r="Y376" s="81">
        <v>107691</v>
      </c>
      <c r="Z376" s="82">
        <f t="shared" si="122"/>
        <v>20461.29</v>
      </c>
      <c r="AA376" s="69">
        <f t="shared" si="126"/>
        <v>128152.29000000001</v>
      </c>
      <c r="AB376" s="83">
        <v>78857</v>
      </c>
      <c r="AC376" s="84">
        <f t="shared" si="123"/>
        <v>14982.83</v>
      </c>
      <c r="AD376" s="70">
        <f t="shared" si="127"/>
        <v>93839.83</v>
      </c>
      <c r="AE376" s="86">
        <f t="shared" si="128"/>
        <v>7</v>
      </c>
      <c r="AF376" s="85">
        <f t="shared" si="129"/>
        <v>120982</v>
      </c>
      <c r="AG376" s="4">
        <f t="shared" si="130"/>
        <v>12263.79059980242</v>
      </c>
      <c r="AH376" s="5">
        <f t="shared" si="131"/>
        <v>0.10136872096512224</v>
      </c>
      <c r="AI376" s="87" t="str">
        <f t="shared" si="132"/>
        <v>SI</v>
      </c>
      <c r="AK376" s="95"/>
    </row>
    <row r="377" spans="1:37" ht="63.75" x14ac:dyDescent="0.45">
      <c r="A377" s="6">
        <f t="shared" si="124"/>
        <v>374</v>
      </c>
      <c r="B377" s="6" t="s">
        <v>402</v>
      </c>
      <c r="C377" s="6" t="s">
        <v>35</v>
      </c>
      <c r="D377" s="6" t="s">
        <v>784</v>
      </c>
      <c r="E377" s="9">
        <v>49221500</v>
      </c>
      <c r="F377" s="13" t="s">
        <v>785</v>
      </c>
      <c r="G377" s="17" t="s">
        <v>38</v>
      </c>
      <c r="H377" s="93">
        <f t="shared" si="111"/>
        <v>0.19</v>
      </c>
      <c r="I377" s="29">
        <f t="shared" si="125"/>
        <v>120982</v>
      </c>
      <c r="J377" s="71">
        <v>97099</v>
      </c>
      <c r="K377" s="72">
        <f t="shared" si="112"/>
        <v>18448.810000000001</v>
      </c>
      <c r="L377" s="49">
        <f t="shared" si="113"/>
        <v>115547.81</v>
      </c>
      <c r="M377" s="73">
        <v>107315</v>
      </c>
      <c r="N377" s="74">
        <f t="shared" si="114"/>
        <v>20389.849999999999</v>
      </c>
      <c r="O377" s="53">
        <f t="shared" si="115"/>
        <v>127704.85</v>
      </c>
      <c r="P377" s="75">
        <v>98150</v>
      </c>
      <c r="Q377" s="76">
        <f t="shared" si="116"/>
        <v>18648.5</v>
      </c>
      <c r="R377" s="57">
        <f t="shared" si="117"/>
        <v>116798.5</v>
      </c>
      <c r="S377" s="77">
        <v>106593</v>
      </c>
      <c r="T377" s="78">
        <f t="shared" si="118"/>
        <v>20252.670000000002</v>
      </c>
      <c r="U377" s="67">
        <f t="shared" si="119"/>
        <v>126845.67</v>
      </c>
      <c r="V377" s="79">
        <v>108902</v>
      </c>
      <c r="W377" s="80">
        <f t="shared" si="120"/>
        <v>20691.38</v>
      </c>
      <c r="X377" s="68">
        <f t="shared" si="121"/>
        <v>129593.38</v>
      </c>
      <c r="Y377" s="81">
        <v>95757</v>
      </c>
      <c r="Z377" s="82">
        <f t="shared" si="122"/>
        <v>18193.830000000002</v>
      </c>
      <c r="AA377" s="69">
        <f t="shared" si="126"/>
        <v>113950.83</v>
      </c>
      <c r="AB377" s="83">
        <v>97845</v>
      </c>
      <c r="AC377" s="84">
        <f t="shared" si="123"/>
        <v>18590.55</v>
      </c>
      <c r="AD377" s="70">
        <f t="shared" si="127"/>
        <v>116435.55</v>
      </c>
      <c r="AE377" s="86">
        <f t="shared" si="128"/>
        <v>7</v>
      </c>
      <c r="AF377" s="85">
        <f t="shared" si="129"/>
        <v>120982</v>
      </c>
      <c r="AG377" s="4">
        <f t="shared" si="130"/>
        <v>6220.6436841375207</v>
      </c>
      <c r="AH377" s="5">
        <f t="shared" si="131"/>
        <v>5.1417927329168972E-2</v>
      </c>
      <c r="AI377" s="87" t="str">
        <f t="shared" si="132"/>
        <v>SI</v>
      </c>
      <c r="AK377" s="95"/>
    </row>
    <row r="378" spans="1:37" ht="63.75" x14ac:dyDescent="0.45">
      <c r="A378" s="6">
        <f t="shared" si="124"/>
        <v>375</v>
      </c>
      <c r="B378" s="6" t="s">
        <v>402</v>
      </c>
      <c r="C378" s="6" t="s">
        <v>35</v>
      </c>
      <c r="D378" s="6" t="s">
        <v>786</v>
      </c>
      <c r="E378" s="9">
        <v>53102700</v>
      </c>
      <c r="F378" s="105" t="s">
        <v>787</v>
      </c>
      <c r="G378" s="17" t="s">
        <v>38</v>
      </c>
      <c r="H378" s="93">
        <f t="shared" si="111"/>
        <v>0.19</v>
      </c>
      <c r="I378" s="29">
        <f t="shared" si="125"/>
        <v>97658</v>
      </c>
      <c r="J378" s="71">
        <v>74984</v>
      </c>
      <c r="K378" s="72">
        <f t="shared" si="112"/>
        <v>14246.960000000001</v>
      </c>
      <c r="L378" s="49">
        <f t="shared" si="113"/>
        <v>89230.96</v>
      </c>
      <c r="M378" s="73">
        <v>79635</v>
      </c>
      <c r="N378" s="74">
        <f t="shared" si="114"/>
        <v>15130.65</v>
      </c>
      <c r="O378" s="53">
        <f t="shared" si="115"/>
        <v>94765.65</v>
      </c>
      <c r="P378" s="75">
        <v>84043</v>
      </c>
      <c r="Q378" s="76">
        <f t="shared" si="116"/>
        <v>15968.17</v>
      </c>
      <c r="R378" s="57">
        <f t="shared" si="117"/>
        <v>100011.17</v>
      </c>
      <c r="S378" s="77">
        <v>74022</v>
      </c>
      <c r="T378" s="78">
        <f t="shared" si="118"/>
        <v>14064.18</v>
      </c>
      <c r="U378" s="67">
        <f t="shared" si="119"/>
        <v>88086.18</v>
      </c>
      <c r="V378" s="79">
        <v>89277</v>
      </c>
      <c r="W378" s="80">
        <f t="shared" si="120"/>
        <v>16962.63</v>
      </c>
      <c r="X378" s="68">
        <f t="shared" si="121"/>
        <v>106239.63</v>
      </c>
      <c r="Y378" s="81">
        <v>87879</v>
      </c>
      <c r="Z378" s="82">
        <f t="shared" si="122"/>
        <v>16697.009999999998</v>
      </c>
      <c r="AA378" s="69">
        <f t="shared" si="126"/>
        <v>104576.01</v>
      </c>
      <c r="AB378" s="83">
        <v>84621</v>
      </c>
      <c r="AC378" s="84">
        <f t="shared" si="123"/>
        <v>16077.99</v>
      </c>
      <c r="AD378" s="70">
        <f t="shared" si="127"/>
        <v>100698.99</v>
      </c>
      <c r="AE378" s="86">
        <f t="shared" si="128"/>
        <v>7</v>
      </c>
      <c r="AF378" s="85">
        <f t="shared" si="129"/>
        <v>97658</v>
      </c>
      <c r="AG378" s="4">
        <f t="shared" si="130"/>
        <v>6625.5856224638746</v>
      </c>
      <c r="AH378" s="5">
        <f t="shared" si="131"/>
        <v>6.7844780995554632E-2</v>
      </c>
      <c r="AI378" s="87" t="str">
        <f t="shared" si="132"/>
        <v>SI</v>
      </c>
      <c r="AK378" s="95"/>
    </row>
    <row r="379" spans="1:37" ht="76.5" x14ac:dyDescent="0.45">
      <c r="A379" s="6">
        <f t="shared" si="124"/>
        <v>376</v>
      </c>
      <c r="B379" s="6" t="s">
        <v>402</v>
      </c>
      <c r="C379" s="6" t="s">
        <v>35</v>
      </c>
      <c r="D379" s="6" t="s">
        <v>788</v>
      </c>
      <c r="E379" s="9">
        <v>49221500</v>
      </c>
      <c r="F379" s="13" t="s">
        <v>787</v>
      </c>
      <c r="G379" s="17" t="s">
        <v>38</v>
      </c>
      <c r="H379" s="93">
        <f t="shared" si="111"/>
        <v>0.19</v>
      </c>
      <c r="I379" s="29">
        <f t="shared" si="125"/>
        <v>120983</v>
      </c>
      <c r="J379" s="71">
        <v>104918</v>
      </c>
      <c r="K379" s="72">
        <f t="shared" si="112"/>
        <v>19934.420000000002</v>
      </c>
      <c r="L379" s="49">
        <f t="shared" si="113"/>
        <v>124852.42</v>
      </c>
      <c r="M379" s="73">
        <v>99297</v>
      </c>
      <c r="N379" s="74">
        <f t="shared" si="114"/>
        <v>18866.43</v>
      </c>
      <c r="O379" s="53">
        <f t="shared" si="115"/>
        <v>118163.43</v>
      </c>
      <c r="P379" s="75">
        <v>96804</v>
      </c>
      <c r="Q379" s="76">
        <f t="shared" si="116"/>
        <v>18392.759999999998</v>
      </c>
      <c r="R379" s="57">
        <f t="shared" si="117"/>
        <v>115196.76</v>
      </c>
      <c r="S379" s="77">
        <v>100771</v>
      </c>
      <c r="T379" s="78">
        <f t="shared" si="118"/>
        <v>19146.490000000002</v>
      </c>
      <c r="U379" s="67">
        <f t="shared" si="119"/>
        <v>119917.49</v>
      </c>
      <c r="V379" s="79">
        <v>91705</v>
      </c>
      <c r="W379" s="80">
        <f t="shared" si="120"/>
        <v>17423.95</v>
      </c>
      <c r="X379" s="68">
        <f t="shared" si="121"/>
        <v>109128.95</v>
      </c>
      <c r="Y379" s="81">
        <v>97341</v>
      </c>
      <c r="Z379" s="82">
        <f t="shared" si="122"/>
        <v>18494.79</v>
      </c>
      <c r="AA379" s="69">
        <f t="shared" si="126"/>
        <v>115835.79000000001</v>
      </c>
      <c r="AB379" s="83">
        <v>120826</v>
      </c>
      <c r="AC379" s="84">
        <f t="shared" si="123"/>
        <v>22956.94</v>
      </c>
      <c r="AD379" s="70">
        <f t="shared" si="127"/>
        <v>143782.94</v>
      </c>
      <c r="AE379" s="86">
        <f t="shared" si="128"/>
        <v>7</v>
      </c>
      <c r="AF379" s="85">
        <f t="shared" si="129"/>
        <v>120983</v>
      </c>
      <c r="AG379" s="4">
        <f t="shared" si="130"/>
        <v>10312.182848650426</v>
      </c>
      <c r="AH379" s="5">
        <f t="shared" si="131"/>
        <v>8.5236627035620086E-2</v>
      </c>
      <c r="AI379" s="87" t="str">
        <f t="shared" si="132"/>
        <v>SI</v>
      </c>
      <c r="AK379" s="95"/>
    </row>
    <row r="380" spans="1:37" ht="63.75" x14ac:dyDescent="0.45">
      <c r="A380" s="6">
        <f t="shared" si="124"/>
        <v>377</v>
      </c>
      <c r="B380" s="6" t="s">
        <v>402</v>
      </c>
      <c r="C380" s="6" t="s">
        <v>35</v>
      </c>
      <c r="D380" s="6" t="s">
        <v>789</v>
      </c>
      <c r="E380" s="9">
        <v>49221500</v>
      </c>
      <c r="F380" s="105" t="s">
        <v>790</v>
      </c>
      <c r="G380" s="17" t="s">
        <v>38</v>
      </c>
      <c r="H380" s="93">
        <f t="shared" si="111"/>
        <v>0.19</v>
      </c>
      <c r="I380" s="29">
        <f t="shared" si="125"/>
        <v>97658</v>
      </c>
      <c r="J380" s="71">
        <v>80527</v>
      </c>
      <c r="K380" s="72">
        <f t="shared" si="112"/>
        <v>15300.130000000001</v>
      </c>
      <c r="L380" s="49">
        <f t="shared" si="113"/>
        <v>95827.13</v>
      </c>
      <c r="M380" s="73">
        <v>87288</v>
      </c>
      <c r="N380" s="74">
        <f t="shared" si="114"/>
        <v>16584.72</v>
      </c>
      <c r="O380" s="53">
        <f t="shared" si="115"/>
        <v>103872.72</v>
      </c>
      <c r="P380" s="75">
        <v>79377</v>
      </c>
      <c r="Q380" s="76">
        <f t="shared" si="116"/>
        <v>15081.630000000001</v>
      </c>
      <c r="R380" s="57">
        <f t="shared" si="117"/>
        <v>94458.63</v>
      </c>
      <c r="S380" s="77">
        <v>88530</v>
      </c>
      <c r="T380" s="78">
        <f t="shared" si="118"/>
        <v>16820.7</v>
      </c>
      <c r="U380" s="67">
        <f t="shared" si="119"/>
        <v>105350.7</v>
      </c>
      <c r="V380" s="79">
        <v>80838</v>
      </c>
      <c r="W380" s="80">
        <f t="shared" si="120"/>
        <v>15359.22</v>
      </c>
      <c r="X380" s="68">
        <f t="shared" si="121"/>
        <v>96197.22</v>
      </c>
      <c r="Y380" s="81">
        <v>89726</v>
      </c>
      <c r="Z380" s="82">
        <f t="shared" si="122"/>
        <v>17047.939999999999</v>
      </c>
      <c r="AA380" s="69">
        <f t="shared" si="126"/>
        <v>106773.94</v>
      </c>
      <c r="AB380" s="83">
        <v>68175</v>
      </c>
      <c r="AC380" s="84">
        <f t="shared" si="123"/>
        <v>12953.25</v>
      </c>
      <c r="AD380" s="70">
        <f t="shared" si="127"/>
        <v>81128.25</v>
      </c>
      <c r="AE380" s="86">
        <f t="shared" si="128"/>
        <v>7</v>
      </c>
      <c r="AF380" s="85">
        <f t="shared" si="129"/>
        <v>97658</v>
      </c>
      <c r="AG380" s="4">
        <f t="shared" si="130"/>
        <v>8192.813102420927</v>
      </c>
      <c r="AH380" s="5">
        <f t="shared" si="131"/>
        <v>8.3892902807971972E-2</v>
      </c>
      <c r="AI380" s="87" t="str">
        <f t="shared" si="132"/>
        <v>SI</v>
      </c>
      <c r="AK380" s="95"/>
    </row>
    <row r="381" spans="1:37" ht="63.75" x14ac:dyDescent="0.45">
      <c r="A381" s="6">
        <f t="shared" si="124"/>
        <v>378</v>
      </c>
      <c r="B381" s="6" t="s">
        <v>402</v>
      </c>
      <c r="C381" s="6" t="s">
        <v>35</v>
      </c>
      <c r="D381" s="6" t="s">
        <v>789</v>
      </c>
      <c r="E381" s="9">
        <v>53102700</v>
      </c>
      <c r="F381" s="13" t="s">
        <v>790</v>
      </c>
      <c r="G381" s="17" t="s">
        <v>38</v>
      </c>
      <c r="H381" s="93">
        <f t="shared" si="111"/>
        <v>0.19</v>
      </c>
      <c r="I381" s="29">
        <f t="shared" si="125"/>
        <v>120982</v>
      </c>
      <c r="J381" s="71">
        <v>104689</v>
      </c>
      <c r="K381" s="72">
        <f t="shared" si="112"/>
        <v>19890.91</v>
      </c>
      <c r="L381" s="49">
        <f t="shared" si="113"/>
        <v>124579.91</v>
      </c>
      <c r="M381" s="73">
        <v>108880</v>
      </c>
      <c r="N381" s="74">
        <f t="shared" si="114"/>
        <v>20687.2</v>
      </c>
      <c r="O381" s="53">
        <f t="shared" si="115"/>
        <v>129567.2</v>
      </c>
      <c r="P381" s="75">
        <v>111721</v>
      </c>
      <c r="Q381" s="76">
        <f t="shared" si="116"/>
        <v>21226.99</v>
      </c>
      <c r="R381" s="57">
        <f t="shared" si="117"/>
        <v>132947.99</v>
      </c>
      <c r="S381" s="77">
        <v>105945</v>
      </c>
      <c r="T381" s="78">
        <f t="shared" si="118"/>
        <v>20129.55</v>
      </c>
      <c r="U381" s="67">
        <f t="shared" si="119"/>
        <v>126074.55</v>
      </c>
      <c r="V381" s="79">
        <v>101524</v>
      </c>
      <c r="W381" s="80">
        <f t="shared" si="120"/>
        <v>19289.560000000001</v>
      </c>
      <c r="X381" s="68">
        <f t="shared" si="121"/>
        <v>120813.56</v>
      </c>
      <c r="Y381" s="81">
        <v>98054</v>
      </c>
      <c r="Z381" s="82">
        <f t="shared" si="122"/>
        <v>18630.260000000002</v>
      </c>
      <c r="AA381" s="69">
        <f t="shared" si="126"/>
        <v>116684.26000000001</v>
      </c>
      <c r="AB381" s="83">
        <v>80847</v>
      </c>
      <c r="AC381" s="84">
        <f t="shared" si="123"/>
        <v>15360.93</v>
      </c>
      <c r="AD381" s="70">
        <f t="shared" si="127"/>
        <v>96207.93</v>
      </c>
      <c r="AE381" s="86">
        <f t="shared" si="128"/>
        <v>7</v>
      </c>
      <c r="AF381" s="85">
        <f t="shared" si="129"/>
        <v>120982</v>
      </c>
      <c r="AG381" s="4">
        <f t="shared" si="130"/>
        <v>11263.234011703744</v>
      </c>
      <c r="AH381" s="5">
        <f t="shared" si="131"/>
        <v>9.3098427962041819E-2</v>
      </c>
      <c r="AI381" s="87" t="str">
        <f t="shared" si="132"/>
        <v>SI</v>
      </c>
      <c r="AK381" s="95"/>
    </row>
    <row r="382" spans="1:37" ht="38.25" x14ac:dyDescent="0.45">
      <c r="A382" s="6">
        <f t="shared" si="124"/>
        <v>379</v>
      </c>
      <c r="B382" s="6" t="s">
        <v>402</v>
      </c>
      <c r="C382" s="6" t="s">
        <v>35</v>
      </c>
      <c r="D382" s="6" t="s">
        <v>791</v>
      </c>
      <c r="E382" s="9">
        <v>49221500</v>
      </c>
      <c r="F382" s="105" t="s">
        <v>792</v>
      </c>
      <c r="G382" s="17" t="s">
        <v>38</v>
      </c>
      <c r="H382" s="93">
        <f t="shared" si="111"/>
        <v>0.19</v>
      </c>
      <c r="I382" s="29">
        <f t="shared" si="125"/>
        <v>150000</v>
      </c>
      <c r="J382" s="71">
        <v>131219</v>
      </c>
      <c r="K382" s="72">
        <f t="shared" si="112"/>
        <v>24931.61</v>
      </c>
      <c r="L382" s="49">
        <f t="shared" si="113"/>
        <v>156150.60999999999</v>
      </c>
      <c r="M382" s="73">
        <v>138200</v>
      </c>
      <c r="N382" s="74">
        <f t="shared" si="114"/>
        <v>26258</v>
      </c>
      <c r="O382" s="53">
        <f t="shared" si="115"/>
        <v>164458</v>
      </c>
      <c r="P382" s="75">
        <v>135987</v>
      </c>
      <c r="Q382" s="76">
        <f t="shared" si="116"/>
        <v>25837.53</v>
      </c>
      <c r="R382" s="57">
        <f t="shared" si="117"/>
        <v>161824.53</v>
      </c>
      <c r="S382" s="77">
        <v>135543</v>
      </c>
      <c r="T382" s="78">
        <f t="shared" si="118"/>
        <v>25753.170000000002</v>
      </c>
      <c r="U382" s="67">
        <f t="shared" si="119"/>
        <v>161296.17000000001</v>
      </c>
      <c r="V382" s="79">
        <v>114773</v>
      </c>
      <c r="W382" s="80">
        <f t="shared" si="120"/>
        <v>21806.87</v>
      </c>
      <c r="X382" s="68">
        <f t="shared" si="121"/>
        <v>136579.87</v>
      </c>
      <c r="Y382" s="81">
        <v>116450</v>
      </c>
      <c r="Z382" s="82">
        <f t="shared" si="122"/>
        <v>22125.5</v>
      </c>
      <c r="AA382" s="69">
        <f t="shared" si="126"/>
        <v>138575.5</v>
      </c>
      <c r="AB382" s="83">
        <v>110178</v>
      </c>
      <c r="AC382" s="84">
        <f t="shared" si="123"/>
        <v>20933.82</v>
      </c>
      <c r="AD382" s="70">
        <f t="shared" si="127"/>
        <v>131111.82</v>
      </c>
      <c r="AE382" s="86">
        <f t="shared" si="128"/>
        <v>7</v>
      </c>
      <c r="AF382" s="85">
        <f t="shared" si="129"/>
        <v>150000</v>
      </c>
      <c r="AG382" s="4">
        <f t="shared" si="130"/>
        <v>12992.68566315679</v>
      </c>
      <c r="AH382" s="5">
        <f t="shared" si="131"/>
        <v>8.6617904421045264E-2</v>
      </c>
      <c r="AI382" s="87" t="str">
        <f t="shared" si="132"/>
        <v>SI</v>
      </c>
      <c r="AK382" s="95"/>
    </row>
    <row r="383" spans="1:37" ht="165.75" x14ac:dyDescent="0.45">
      <c r="A383" s="6">
        <f t="shared" si="124"/>
        <v>380</v>
      </c>
      <c r="B383" s="6" t="s">
        <v>402</v>
      </c>
      <c r="C383" s="6" t="s">
        <v>35</v>
      </c>
      <c r="D383" s="6" t="s">
        <v>793</v>
      </c>
      <c r="E383" s="9">
        <v>90101603</v>
      </c>
      <c r="F383" s="13" t="s">
        <v>794</v>
      </c>
      <c r="G383" s="17" t="s">
        <v>38</v>
      </c>
      <c r="H383" s="93">
        <f t="shared" si="111"/>
        <v>0.19</v>
      </c>
      <c r="I383" s="29">
        <f t="shared" si="125"/>
        <v>94999</v>
      </c>
      <c r="J383" s="71">
        <v>82105</v>
      </c>
      <c r="K383" s="72">
        <f t="shared" si="112"/>
        <v>15599.95</v>
      </c>
      <c r="L383" s="49">
        <f t="shared" si="113"/>
        <v>97704.95</v>
      </c>
      <c r="M383" s="73">
        <v>87734</v>
      </c>
      <c r="N383" s="74">
        <f t="shared" si="114"/>
        <v>16669.46</v>
      </c>
      <c r="O383" s="53">
        <f t="shared" si="115"/>
        <v>104403.45999999999</v>
      </c>
      <c r="P383" s="75">
        <v>75671</v>
      </c>
      <c r="Q383" s="76">
        <f t="shared" si="116"/>
        <v>14377.49</v>
      </c>
      <c r="R383" s="57">
        <f t="shared" si="117"/>
        <v>90048.49</v>
      </c>
      <c r="S383" s="77">
        <v>86585</v>
      </c>
      <c r="T383" s="78">
        <f t="shared" si="118"/>
        <v>16451.150000000001</v>
      </c>
      <c r="U383" s="67">
        <f t="shared" si="119"/>
        <v>103036.15</v>
      </c>
      <c r="V383" s="79">
        <v>85895</v>
      </c>
      <c r="W383" s="80">
        <f t="shared" si="120"/>
        <v>16320.050000000001</v>
      </c>
      <c r="X383" s="68">
        <f t="shared" si="121"/>
        <v>102215.05</v>
      </c>
      <c r="Y383" s="81">
        <v>74590</v>
      </c>
      <c r="Z383" s="82">
        <f t="shared" si="122"/>
        <v>14172.1</v>
      </c>
      <c r="AA383" s="69">
        <f t="shared" si="126"/>
        <v>88762.1</v>
      </c>
      <c r="AB383" s="83">
        <v>66239</v>
      </c>
      <c r="AC383" s="84">
        <f t="shared" si="123"/>
        <v>12585.41</v>
      </c>
      <c r="AD383" s="70">
        <f t="shared" si="127"/>
        <v>78824.41</v>
      </c>
      <c r="AE383" s="86">
        <f t="shared" si="128"/>
        <v>7</v>
      </c>
      <c r="AF383" s="85">
        <f t="shared" si="129"/>
        <v>94999</v>
      </c>
      <c r="AG383" s="4">
        <f t="shared" si="130"/>
        <v>8762.3954910172779</v>
      </c>
      <c r="AH383" s="5">
        <f t="shared" si="131"/>
        <v>9.2236712923475808E-2</v>
      </c>
      <c r="AI383" s="87" t="str">
        <f t="shared" si="132"/>
        <v>SI</v>
      </c>
      <c r="AK383" s="95"/>
    </row>
    <row r="384" spans="1:37" ht="165.75" x14ac:dyDescent="0.45">
      <c r="A384" s="6">
        <f t="shared" si="124"/>
        <v>381</v>
      </c>
      <c r="B384" s="6" t="s">
        <v>402</v>
      </c>
      <c r="C384" s="6" t="s">
        <v>35</v>
      </c>
      <c r="D384" s="6" t="s">
        <v>793</v>
      </c>
      <c r="E384" s="9">
        <v>90101603</v>
      </c>
      <c r="F384" s="105" t="s">
        <v>795</v>
      </c>
      <c r="G384" s="17" t="s">
        <v>38</v>
      </c>
      <c r="H384" s="93">
        <f t="shared" si="111"/>
        <v>0.19</v>
      </c>
      <c r="I384" s="29">
        <f t="shared" si="125"/>
        <v>114999</v>
      </c>
      <c r="J384" s="71">
        <v>104955</v>
      </c>
      <c r="K384" s="72">
        <f t="shared" si="112"/>
        <v>19941.45</v>
      </c>
      <c r="L384" s="49">
        <f t="shared" si="113"/>
        <v>124896.45</v>
      </c>
      <c r="M384" s="73">
        <v>99846</v>
      </c>
      <c r="N384" s="74">
        <f t="shared" si="114"/>
        <v>18970.740000000002</v>
      </c>
      <c r="O384" s="53">
        <f t="shared" si="115"/>
        <v>118816.74</v>
      </c>
      <c r="P384" s="75">
        <v>98442</v>
      </c>
      <c r="Q384" s="76">
        <f t="shared" si="116"/>
        <v>18703.98</v>
      </c>
      <c r="R384" s="57">
        <f t="shared" si="117"/>
        <v>117145.98</v>
      </c>
      <c r="S384" s="77">
        <v>104721</v>
      </c>
      <c r="T384" s="78">
        <f t="shared" si="118"/>
        <v>19896.990000000002</v>
      </c>
      <c r="U384" s="67">
        <f t="shared" si="119"/>
        <v>124617.99</v>
      </c>
      <c r="V384" s="79">
        <v>99295</v>
      </c>
      <c r="W384" s="80">
        <f t="shared" si="120"/>
        <v>18866.05</v>
      </c>
      <c r="X384" s="68">
        <f t="shared" si="121"/>
        <v>118161.05</v>
      </c>
      <c r="Y384" s="81">
        <v>105640</v>
      </c>
      <c r="Z384" s="82">
        <f t="shared" si="122"/>
        <v>20071.599999999999</v>
      </c>
      <c r="AA384" s="69">
        <f t="shared" si="126"/>
        <v>125711.6</v>
      </c>
      <c r="AB384" s="83">
        <v>63568</v>
      </c>
      <c r="AC384" s="84">
        <f t="shared" si="123"/>
        <v>12077.92</v>
      </c>
      <c r="AD384" s="70">
        <f t="shared" si="127"/>
        <v>75645.919999999998</v>
      </c>
      <c r="AE384" s="86">
        <f t="shared" si="128"/>
        <v>7</v>
      </c>
      <c r="AF384" s="85">
        <f t="shared" si="129"/>
        <v>114999</v>
      </c>
      <c r="AG384" s="4">
        <f t="shared" si="130"/>
        <v>16401.621916030075</v>
      </c>
      <c r="AH384" s="5">
        <f t="shared" si="131"/>
        <v>0.14262403947886568</v>
      </c>
      <c r="AI384" s="87" t="str">
        <f t="shared" si="132"/>
        <v>SI</v>
      </c>
      <c r="AK384" s="95"/>
    </row>
    <row r="385" spans="1:37" ht="140.25" x14ac:dyDescent="0.45">
      <c r="A385" s="6">
        <f t="shared" si="124"/>
        <v>382</v>
      </c>
      <c r="B385" s="6" t="s">
        <v>402</v>
      </c>
      <c r="C385" s="6" t="s">
        <v>35</v>
      </c>
      <c r="D385" s="6" t="s">
        <v>796</v>
      </c>
      <c r="E385" s="9">
        <v>90101603</v>
      </c>
      <c r="F385" s="13" t="s">
        <v>797</v>
      </c>
      <c r="G385" s="17" t="s">
        <v>38</v>
      </c>
      <c r="H385" s="93">
        <f t="shared" si="111"/>
        <v>0.19</v>
      </c>
      <c r="I385" s="29">
        <f t="shared" si="125"/>
        <v>94999</v>
      </c>
      <c r="J385" s="71">
        <v>82938</v>
      </c>
      <c r="K385" s="72">
        <f t="shared" si="112"/>
        <v>15758.22</v>
      </c>
      <c r="L385" s="49">
        <f t="shared" si="113"/>
        <v>98696.22</v>
      </c>
      <c r="M385" s="73">
        <v>84864</v>
      </c>
      <c r="N385" s="74">
        <f t="shared" si="114"/>
        <v>16124.16</v>
      </c>
      <c r="O385" s="53">
        <f t="shared" si="115"/>
        <v>100988.16</v>
      </c>
      <c r="P385" s="75">
        <v>73763</v>
      </c>
      <c r="Q385" s="76">
        <f t="shared" si="116"/>
        <v>14014.97</v>
      </c>
      <c r="R385" s="57">
        <f t="shared" si="117"/>
        <v>87777.97</v>
      </c>
      <c r="S385" s="77">
        <v>77141</v>
      </c>
      <c r="T385" s="78">
        <f t="shared" si="118"/>
        <v>14656.79</v>
      </c>
      <c r="U385" s="67">
        <f t="shared" si="119"/>
        <v>91797.790000000008</v>
      </c>
      <c r="V385" s="79">
        <v>77127</v>
      </c>
      <c r="W385" s="80">
        <f t="shared" si="120"/>
        <v>14654.130000000001</v>
      </c>
      <c r="X385" s="68">
        <f t="shared" si="121"/>
        <v>91781.13</v>
      </c>
      <c r="Y385" s="81">
        <v>74332</v>
      </c>
      <c r="Z385" s="82">
        <f t="shared" si="122"/>
        <v>14123.08</v>
      </c>
      <c r="AA385" s="69">
        <f t="shared" si="126"/>
        <v>88455.08</v>
      </c>
      <c r="AB385" s="83">
        <v>88654</v>
      </c>
      <c r="AC385" s="84">
        <f t="shared" si="123"/>
        <v>16844.259999999998</v>
      </c>
      <c r="AD385" s="70">
        <f t="shared" si="127"/>
        <v>105498.26</v>
      </c>
      <c r="AE385" s="86">
        <f t="shared" si="128"/>
        <v>7</v>
      </c>
      <c r="AF385" s="85">
        <f t="shared" si="129"/>
        <v>94999</v>
      </c>
      <c r="AG385" s="4">
        <f t="shared" si="130"/>
        <v>6271.7339757677837</v>
      </c>
      <c r="AH385" s="5">
        <f t="shared" si="131"/>
        <v>6.6018947312790496E-2</v>
      </c>
      <c r="AI385" s="87" t="str">
        <f t="shared" si="132"/>
        <v>SI</v>
      </c>
      <c r="AK385" s="95"/>
    </row>
    <row r="386" spans="1:37" ht="140.25" x14ac:dyDescent="0.45">
      <c r="A386" s="6">
        <f t="shared" si="124"/>
        <v>383</v>
      </c>
      <c r="B386" s="6" t="s">
        <v>402</v>
      </c>
      <c r="C386" s="6" t="s">
        <v>35</v>
      </c>
      <c r="D386" s="6" t="s">
        <v>796</v>
      </c>
      <c r="E386" s="9">
        <v>90101603</v>
      </c>
      <c r="F386" s="105" t="s">
        <v>798</v>
      </c>
      <c r="G386" s="17" t="s">
        <v>38</v>
      </c>
      <c r="H386" s="93">
        <f t="shared" si="111"/>
        <v>0.19</v>
      </c>
      <c r="I386" s="29">
        <f t="shared" si="125"/>
        <v>114999</v>
      </c>
      <c r="J386" s="71">
        <v>100753</v>
      </c>
      <c r="K386" s="72">
        <f t="shared" si="112"/>
        <v>19143.07</v>
      </c>
      <c r="L386" s="49">
        <f t="shared" si="113"/>
        <v>119896.07</v>
      </c>
      <c r="M386" s="73">
        <v>101422</v>
      </c>
      <c r="N386" s="74">
        <f t="shared" si="114"/>
        <v>19270.18</v>
      </c>
      <c r="O386" s="53">
        <f t="shared" si="115"/>
        <v>120692.18</v>
      </c>
      <c r="P386" s="75">
        <v>88291</v>
      </c>
      <c r="Q386" s="76">
        <f t="shared" si="116"/>
        <v>16775.29</v>
      </c>
      <c r="R386" s="57">
        <f t="shared" si="117"/>
        <v>105066.29000000001</v>
      </c>
      <c r="S386" s="77">
        <v>101791</v>
      </c>
      <c r="T386" s="78">
        <f t="shared" si="118"/>
        <v>19340.29</v>
      </c>
      <c r="U386" s="67">
        <f t="shared" si="119"/>
        <v>121131.29000000001</v>
      </c>
      <c r="V386" s="79">
        <v>97713</v>
      </c>
      <c r="W386" s="80">
        <f t="shared" si="120"/>
        <v>18565.47</v>
      </c>
      <c r="X386" s="68">
        <f t="shared" si="121"/>
        <v>116278.47</v>
      </c>
      <c r="Y386" s="81">
        <v>99208</v>
      </c>
      <c r="Z386" s="82">
        <f t="shared" si="122"/>
        <v>18849.52</v>
      </c>
      <c r="AA386" s="69">
        <f t="shared" si="126"/>
        <v>118057.52</v>
      </c>
      <c r="AB386" s="83">
        <v>87289</v>
      </c>
      <c r="AC386" s="84">
        <f t="shared" si="123"/>
        <v>16584.91</v>
      </c>
      <c r="AD386" s="70">
        <f t="shared" si="127"/>
        <v>103873.91</v>
      </c>
      <c r="AE386" s="86">
        <f t="shared" si="128"/>
        <v>7</v>
      </c>
      <c r="AF386" s="85">
        <f t="shared" si="129"/>
        <v>114999</v>
      </c>
      <c r="AG386" s="4">
        <f t="shared" si="130"/>
        <v>6839.1364972926203</v>
      </c>
      <c r="AH386" s="5">
        <f t="shared" si="131"/>
        <v>5.9471269291842717E-2</v>
      </c>
      <c r="AI386" s="87" t="str">
        <f t="shared" si="132"/>
        <v>SI</v>
      </c>
      <c r="AK386" s="95"/>
    </row>
    <row r="387" spans="1:37" ht="114.75" x14ac:dyDescent="0.45">
      <c r="A387" s="6">
        <f t="shared" si="124"/>
        <v>384</v>
      </c>
      <c r="B387" s="6" t="s">
        <v>402</v>
      </c>
      <c r="C387" s="6" t="s">
        <v>35</v>
      </c>
      <c r="D387" s="6" t="s">
        <v>799</v>
      </c>
      <c r="E387" s="9">
        <v>49221500</v>
      </c>
      <c r="F387" s="13" t="s">
        <v>800</v>
      </c>
      <c r="G387" s="17" t="s">
        <v>38</v>
      </c>
      <c r="H387" s="93">
        <f t="shared" si="111"/>
        <v>0.19</v>
      </c>
      <c r="I387" s="29">
        <f t="shared" si="125"/>
        <v>95000</v>
      </c>
      <c r="J387" s="71">
        <v>74751</v>
      </c>
      <c r="K387" s="72">
        <f t="shared" si="112"/>
        <v>14202.69</v>
      </c>
      <c r="L387" s="49">
        <f t="shared" si="113"/>
        <v>88953.69</v>
      </c>
      <c r="M387" s="73">
        <v>73819</v>
      </c>
      <c r="N387" s="74">
        <f t="shared" si="114"/>
        <v>14025.61</v>
      </c>
      <c r="O387" s="53">
        <f t="shared" si="115"/>
        <v>87844.61</v>
      </c>
      <c r="P387" s="75">
        <v>86343</v>
      </c>
      <c r="Q387" s="76">
        <f t="shared" si="116"/>
        <v>16405.170000000002</v>
      </c>
      <c r="R387" s="57">
        <f t="shared" si="117"/>
        <v>102748.17</v>
      </c>
      <c r="S387" s="77">
        <v>79500</v>
      </c>
      <c r="T387" s="78">
        <f t="shared" si="118"/>
        <v>15105</v>
      </c>
      <c r="U387" s="67">
        <f t="shared" si="119"/>
        <v>94605</v>
      </c>
      <c r="V387" s="79">
        <v>80583</v>
      </c>
      <c r="W387" s="80">
        <f t="shared" si="120"/>
        <v>15310.77</v>
      </c>
      <c r="X387" s="68">
        <f t="shared" si="121"/>
        <v>95893.77</v>
      </c>
      <c r="Y387" s="81">
        <v>77457</v>
      </c>
      <c r="Z387" s="82">
        <f t="shared" si="122"/>
        <v>14716.83</v>
      </c>
      <c r="AA387" s="69">
        <f t="shared" si="126"/>
        <v>92173.83</v>
      </c>
      <c r="AB387" s="83">
        <v>86368</v>
      </c>
      <c r="AC387" s="84">
        <f t="shared" si="123"/>
        <v>16409.920000000002</v>
      </c>
      <c r="AD387" s="70">
        <f t="shared" si="127"/>
        <v>102777.92</v>
      </c>
      <c r="AE387" s="86">
        <f t="shared" si="128"/>
        <v>7</v>
      </c>
      <c r="AF387" s="85">
        <f t="shared" si="129"/>
        <v>95000</v>
      </c>
      <c r="AG387" s="4">
        <f t="shared" si="130"/>
        <v>5570.7108283413872</v>
      </c>
      <c r="AH387" s="5">
        <f t="shared" si="131"/>
        <v>5.8639061350961974E-2</v>
      </c>
      <c r="AI387" s="87" t="str">
        <f t="shared" si="132"/>
        <v>SI</v>
      </c>
      <c r="AK387" s="95"/>
    </row>
    <row r="388" spans="1:37" ht="25.5" x14ac:dyDescent="0.45">
      <c r="A388" s="6">
        <f t="shared" si="124"/>
        <v>385</v>
      </c>
      <c r="B388" s="6" t="s">
        <v>402</v>
      </c>
      <c r="C388" s="6" t="s">
        <v>35</v>
      </c>
      <c r="D388" s="6" t="s">
        <v>801</v>
      </c>
      <c r="E388" s="9">
        <v>49221500</v>
      </c>
      <c r="F388" s="105" t="s">
        <v>802</v>
      </c>
      <c r="G388" s="17" t="s">
        <v>38</v>
      </c>
      <c r="H388" s="93">
        <f t="shared" ref="H388:H451" si="133">IF(OR(ISNUMBER(SEARCH("ALIMENTACIÓN",B388)),ISNUMBER(SEARCH("ALIMENTACION",B388))),0,IF(AND(ISNUMBER(SEARCH("AMBIENTE",B388)),OR(ISNUMBER(SEARCH("Semilla",D388)),ISNUMBER(SEARCH("ESPECIE VEGETAL",D388)),ISNUMBER(SEARCH("Fertilizante",D388)),ISNUMBER(SEARCH("Humus",D388)),ISNUMBER(SEARCH("Micorrizas",D388)),ISNUMBER(SEARCH("Cascarilla",D388)),ISNUMBER(SEARCH("Turba",D388)))),0,IF(AND(ISNUMBER(SEARCH("ANIMALES",B388)),OR(ISNUMBER(SEARCH("ALIMENTO",D388)),ISNUMBER(SEARCH("Alimento",D388)))),0.05,IF(ISNUMBER(SEARCH("ANIMALES",B388)),0.19,IF(ISNUMBER(SEARCH("AMBIENTE",B388)),0.19,IF(ISNUMBER(SEARCH("CULTURA",B388)),0.19,IF(ISNUMBER(SEARCH("DEPORTE",B388)),0.19,IF(ISNUMBER(SEARCH("Bioseguridad",B388)),0.19,IF(ISNUMBER(SEARCH("DOTACIÓN",B388)),0.19,IF(ISNUMBER(SEARCH("SERVICIO",C388)),0.19,0.19))))))))))</f>
        <v>0.19</v>
      </c>
      <c r="I388" s="29">
        <f t="shared" si="125"/>
        <v>114999</v>
      </c>
      <c r="J388" s="71">
        <v>101481</v>
      </c>
      <c r="K388" s="72">
        <f t="shared" ref="K388:K451" si="134">+J388*H388</f>
        <v>19281.39</v>
      </c>
      <c r="L388" s="49">
        <f t="shared" ref="L388:L451" si="135">+J388+K388</f>
        <v>120762.39</v>
      </c>
      <c r="M388" s="73">
        <v>95327</v>
      </c>
      <c r="N388" s="74">
        <f t="shared" ref="N388:N451" si="136">+M388*H388</f>
        <v>18112.13</v>
      </c>
      <c r="O388" s="53">
        <f t="shared" ref="O388:O451" si="137">+M388+N388</f>
        <v>113439.13</v>
      </c>
      <c r="P388" s="75">
        <v>101044</v>
      </c>
      <c r="Q388" s="76">
        <f t="shared" ref="Q388:Q451" si="138">+P388*H388</f>
        <v>19198.36</v>
      </c>
      <c r="R388" s="57">
        <f t="shared" ref="R388:R451" si="139">+P388+Q388</f>
        <v>120242.36</v>
      </c>
      <c r="S388" s="77">
        <v>100069</v>
      </c>
      <c r="T388" s="78">
        <f t="shared" ref="T388:T451" si="140">+S388*H388</f>
        <v>19013.11</v>
      </c>
      <c r="U388" s="67">
        <f t="shared" ref="U388:U451" si="141">+T388+S388</f>
        <v>119082.11</v>
      </c>
      <c r="V388" s="79">
        <v>105336</v>
      </c>
      <c r="W388" s="80">
        <f t="shared" ref="W388:W451" si="142">+V388*H388</f>
        <v>20013.84</v>
      </c>
      <c r="X388" s="68">
        <f t="shared" ref="X388:X451" si="143">+W388+V388</f>
        <v>125349.84</v>
      </c>
      <c r="Y388" s="81">
        <v>99436</v>
      </c>
      <c r="Z388" s="82">
        <f t="shared" ref="Z388:Z451" si="144">+Y388*H388</f>
        <v>18892.84</v>
      </c>
      <c r="AA388" s="69">
        <f t="shared" si="126"/>
        <v>118328.84</v>
      </c>
      <c r="AB388" s="83">
        <v>73774</v>
      </c>
      <c r="AC388" s="84">
        <f t="shared" ref="AC388:AC451" si="145">+AB388*H388</f>
        <v>14017.06</v>
      </c>
      <c r="AD388" s="70">
        <f t="shared" si="127"/>
        <v>87791.06</v>
      </c>
      <c r="AE388" s="86">
        <f t="shared" si="128"/>
        <v>7</v>
      </c>
      <c r="AF388" s="85">
        <f t="shared" si="129"/>
        <v>114999</v>
      </c>
      <c r="AG388" s="4">
        <f t="shared" si="130"/>
        <v>11577.775453618044</v>
      </c>
      <c r="AH388" s="5">
        <f t="shared" si="131"/>
        <v>0.10067718374610252</v>
      </c>
      <c r="AI388" s="87" t="str">
        <f t="shared" si="132"/>
        <v>SI</v>
      </c>
      <c r="AK388" s="95"/>
    </row>
    <row r="389" spans="1:37" ht="38.25" x14ac:dyDescent="0.45">
      <c r="A389" s="6">
        <f t="shared" ref="A389:A452" si="146">1+A388</f>
        <v>386</v>
      </c>
      <c r="B389" s="6" t="s">
        <v>402</v>
      </c>
      <c r="C389" s="6" t="s">
        <v>35</v>
      </c>
      <c r="D389" s="6" t="s">
        <v>803</v>
      </c>
      <c r="E389" s="9">
        <v>49221500</v>
      </c>
      <c r="F389" s="13" t="s">
        <v>804</v>
      </c>
      <c r="G389" s="17" t="s">
        <v>38</v>
      </c>
      <c r="H389" s="93">
        <f t="shared" si="133"/>
        <v>0.19</v>
      </c>
      <c r="I389" s="29">
        <f t="shared" ref="I389:I452" si="147">+AF389</f>
        <v>31249</v>
      </c>
      <c r="J389" s="71">
        <v>28324</v>
      </c>
      <c r="K389" s="72">
        <f t="shared" si="134"/>
        <v>5381.56</v>
      </c>
      <c r="L389" s="49">
        <f t="shared" si="135"/>
        <v>33705.56</v>
      </c>
      <c r="M389" s="73">
        <v>25201</v>
      </c>
      <c r="N389" s="74">
        <f t="shared" si="136"/>
        <v>4788.1900000000005</v>
      </c>
      <c r="O389" s="53">
        <f t="shared" si="137"/>
        <v>29989.190000000002</v>
      </c>
      <c r="P389" s="75">
        <v>24042</v>
      </c>
      <c r="Q389" s="76">
        <f t="shared" si="138"/>
        <v>4567.9800000000005</v>
      </c>
      <c r="R389" s="57">
        <f t="shared" si="139"/>
        <v>28609.98</v>
      </c>
      <c r="S389" s="77">
        <v>25926</v>
      </c>
      <c r="T389" s="78">
        <f t="shared" si="140"/>
        <v>4925.9400000000005</v>
      </c>
      <c r="U389" s="67">
        <f t="shared" si="141"/>
        <v>30851.940000000002</v>
      </c>
      <c r="V389" s="79">
        <v>25485</v>
      </c>
      <c r="W389" s="80">
        <f t="shared" si="142"/>
        <v>4842.1499999999996</v>
      </c>
      <c r="X389" s="68">
        <f t="shared" si="143"/>
        <v>30327.15</v>
      </c>
      <c r="Y389" s="81">
        <v>24949</v>
      </c>
      <c r="Z389" s="82">
        <f t="shared" si="144"/>
        <v>4740.3100000000004</v>
      </c>
      <c r="AA389" s="69">
        <f t="shared" ref="AA389:AA452" si="148">+Z389+Y389</f>
        <v>29689.31</v>
      </c>
      <c r="AB389" s="83">
        <v>29893</v>
      </c>
      <c r="AC389" s="84">
        <f t="shared" si="145"/>
        <v>5679.67</v>
      </c>
      <c r="AD389" s="70">
        <f t="shared" ref="AD389:AD452" si="149">+AC389+AB389</f>
        <v>35572.67</v>
      </c>
      <c r="AE389" s="86">
        <f t="shared" ref="AE389:AE452" si="150">COUNT(L389,O389,R389,U389,X389,AA389,AD389)</f>
        <v>7</v>
      </c>
      <c r="AF389" s="85">
        <f t="shared" ref="AF389:AF452" si="151">ROUND(AVERAGE(L389,O389,R389,U389,X389,AA389,AD389),0)</f>
        <v>31249</v>
      </c>
      <c r="AG389" s="4">
        <f t="shared" ref="AG389:AG452" si="152">_xlfn.STDEV.P(L389,O389,R389,U389,X389,AA389,AD389)</f>
        <v>2290.3665627143605</v>
      </c>
      <c r="AH389" s="5">
        <f t="shared" ref="AH389:AH452" si="153">AG389/AF389</f>
        <v>7.3294075417272883E-2</v>
      </c>
      <c r="AI389" s="87" t="str">
        <f t="shared" ref="AI389:AI452" si="154">IF(AE389&lt;2,"NO",IF(AH389&gt;0.35,"NO","SI"))</f>
        <v>SI</v>
      </c>
      <c r="AK389" s="95"/>
    </row>
    <row r="390" spans="1:37" ht="25.5" x14ac:dyDescent="0.45">
      <c r="A390" s="6">
        <f t="shared" si="146"/>
        <v>387</v>
      </c>
      <c r="B390" s="6" t="s">
        <v>402</v>
      </c>
      <c r="C390" s="6" t="s">
        <v>35</v>
      </c>
      <c r="D390" s="6" t="s">
        <v>805</v>
      </c>
      <c r="E390" s="9">
        <v>49221500</v>
      </c>
      <c r="F390" s="105" t="s">
        <v>806</v>
      </c>
      <c r="G390" s="17" t="s">
        <v>38</v>
      </c>
      <c r="H390" s="93">
        <f t="shared" si="133"/>
        <v>0.19</v>
      </c>
      <c r="I390" s="29">
        <f t="shared" si="147"/>
        <v>44999</v>
      </c>
      <c r="J390" s="71">
        <v>36858</v>
      </c>
      <c r="K390" s="72">
        <f t="shared" si="134"/>
        <v>7003.02</v>
      </c>
      <c r="L390" s="49">
        <f t="shared" si="135"/>
        <v>43861.020000000004</v>
      </c>
      <c r="M390" s="73">
        <v>40034</v>
      </c>
      <c r="N390" s="74">
        <f t="shared" si="136"/>
        <v>7606.46</v>
      </c>
      <c r="O390" s="53">
        <f t="shared" si="137"/>
        <v>47640.46</v>
      </c>
      <c r="P390" s="75">
        <v>36583</v>
      </c>
      <c r="Q390" s="76">
        <f t="shared" si="138"/>
        <v>6950.77</v>
      </c>
      <c r="R390" s="57">
        <f t="shared" si="139"/>
        <v>43533.770000000004</v>
      </c>
      <c r="S390" s="77">
        <v>37595</v>
      </c>
      <c r="T390" s="78">
        <f t="shared" si="140"/>
        <v>7143.05</v>
      </c>
      <c r="U390" s="67">
        <f t="shared" si="141"/>
        <v>44738.05</v>
      </c>
      <c r="V390" s="79">
        <v>36881</v>
      </c>
      <c r="W390" s="80">
        <f t="shared" si="142"/>
        <v>7007.39</v>
      </c>
      <c r="X390" s="68">
        <f t="shared" si="143"/>
        <v>43888.39</v>
      </c>
      <c r="Y390" s="81">
        <v>37425</v>
      </c>
      <c r="Z390" s="82">
        <f t="shared" si="144"/>
        <v>7110.75</v>
      </c>
      <c r="AA390" s="69">
        <f t="shared" si="148"/>
        <v>44535.75</v>
      </c>
      <c r="AB390" s="83">
        <v>39326</v>
      </c>
      <c r="AC390" s="84">
        <f t="shared" si="145"/>
        <v>7471.9400000000005</v>
      </c>
      <c r="AD390" s="70">
        <f t="shared" si="149"/>
        <v>46797.94</v>
      </c>
      <c r="AE390" s="86">
        <f t="shared" si="150"/>
        <v>7</v>
      </c>
      <c r="AF390" s="85">
        <f t="shared" si="151"/>
        <v>44999</v>
      </c>
      <c r="AG390" s="4">
        <f t="shared" si="152"/>
        <v>1472.1967413358846</v>
      </c>
      <c r="AH390" s="5">
        <f t="shared" si="153"/>
        <v>3.2716210167690052E-2</v>
      </c>
      <c r="AI390" s="87" t="str">
        <f t="shared" si="154"/>
        <v>SI</v>
      </c>
      <c r="AK390" s="95"/>
    </row>
    <row r="391" spans="1:37" ht="51" x14ac:dyDescent="0.45">
      <c r="A391" s="6">
        <f t="shared" si="146"/>
        <v>388</v>
      </c>
      <c r="B391" s="6" t="s">
        <v>402</v>
      </c>
      <c r="C391" s="6" t="s">
        <v>35</v>
      </c>
      <c r="D391" s="6" t="s">
        <v>807</v>
      </c>
      <c r="E391" s="9">
        <v>90101603</v>
      </c>
      <c r="F391" s="13" t="s">
        <v>808</v>
      </c>
      <c r="G391" s="17" t="s">
        <v>38</v>
      </c>
      <c r="H391" s="93">
        <f t="shared" si="133"/>
        <v>0.19</v>
      </c>
      <c r="I391" s="29">
        <f t="shared" si="147"/>
        <v>184999</v>
      </c>
      <c r="J391" s="71">
        <v>152131</v>
      </c>
      <c r="K391" s="72">
        <f t="shared" si="134"/>
        <v>28904.89</v>
      </c>
      <c r="L391" s="49">
        <f t="shared" si="135"/>
        <v>181035.89</v>
      </c>
      <c r="M391" s="73">
        <v>165678</v>
      </c>
      <c r="N391" s="74">
        <f t="shared" si="136"/>
        <v>31478.82</v>
      </c>
      <c r="O391" s="53">
        <f t="shared" si="137"/>
        <v>197156.82</v>
      </c>
      <c r="P391" s="75">
        <v>160853</v>
      </c>
      <c r="Q391" s="76">
        <f t="shared" si="138"/>
        <v>30562.07</v>
      </c>
      <c r="R391" s="57">
        <f t="shared" si="139"/>
        <v>191415.07</v>
      </c>
      <c r="S391" s="77">
        <v>162854</v>
      </c>
      <c r="T391" s="78">
        <f t="shared" si="140"/>
        <v>30942.260000000002</v>
      </c>
      <c r="U391" s="67">
        <f t="shared" si="141"/>
        <v>193796.26</v>
      </c>
      <c r="V391" s="79">
        <v>159868</v>
      </c>
      <c r="W391" s="80">
        <f t="shared" si="142"/>
        <v>30374.920000000002</v>
      </c>
      <c r="X391" s="68">
        <f t="shared" si="143"/>
        <v>190242.92</v>
      </c>
      <c r="Y391" s="81">
        <v>168982</v>
      </c>
      <c r="Z391" s="82">
        <f t="shared" si="144"/>
        <v>32106.58</v>
      </c>
      <c r="AA391" s="69">
        <f t="shared" si="148"/>
        <v>201088.58000000002</v>
      </c>
      <c r="AB391" s="83">
        <v>117864</v>
      </c>
      <c r="AC391" s="84">
        <f t="shared" si="145"/>
        <v>22394.16</v>
      </c>
      <c r="AD391" s="70">
        <f t="shared" si="149"/>
        <v>140258.16</v>
      </c>
      <c r="AE391" s="86">
        <f t="shared" si="150"/>
        <v>7</v>
      </c>
      <c r="AF391" s="85">
        <f t="shared" si="151"/>
        <v>184999</v>
      </c>
      <c r="AG391" s="4">
        <f t="shared" si="152"/>
        <v>19161.690244396679</v>
      </c>
      <c r="AH391" s="5">
        <f t="shared" si="153"/>
        <v>0.10357726390086799</v>
      </c>
      <c r="AI391" s="87" t="str">
        <f t="shared" si="154"/>
        <v>SI</v>
      </c>
      <c r="AK391" s="95"/>
    </row>
    <row r="392" spans="1:37" ht="38.25" x14ac:dyDescent="0.45">
      <c r="A392" s="6">
        <f t="shared" si="146"/>
        <v>389</v>
      </c>
      <c r="B392" s="6" t="s">
        <v>402</v>
      </c>
      <c r="C392" s="6" t="s">
        <v>245</v>
      </c>
      <c r="D392" s="6" t="s">
        <v>809</v>
      </c>
      <c r="E392" s="9">
        <v>49221500</v>
      </c>
      <c r="F392" s="105" t="s">
        <v>810</v>
      </c>
      <c r="G392" s="17" t="s">
        <v>38</v>
      </c>
      <c r="H392" s="93">
        <f t="shared" si="133"/>
        <v>0.19</v>
      </c>
      <c r="I392" s="29">
        <f t="shared" si="147"/>
        <v>679999</v>
      </c>
      <c r="J392" s="71">
        <v>516685</v>
      </c>
      <c r="K392" s="72">
        <f t="shared" si="134"/>
        <v>98170.15</v>
      </c>
      <c r="L392" s="49">
        <f t="shared" si="135"/>
        <v>614855.15</v>
      </c>
      <c r="M392" s="73">
        <v>568383</v>
      </c>
      <c r="N392" s="74">
        <f t="shared" si="136"/>
        <v>107992.77</v>
      </c>
      <c r="O392" s="53">
        <f t="shared" si="137"/>
        <v>676375.77</v>
      </c>
      <c r="P392" s="75">
        <v>588348</v>
      </c>
      <c r="Q392" s="76">
        <f t="shared" si="138"/>
        <v>111786.12</v>
      </c>
      <c r="R392" s="57">
        <f t="shared" si="139"/>
        <v>700134.12</v>
      </c>
      <c r="S392" s="77">
        <v>552144</v>
      </c>
      <c r="T392" s="78">
        <f t="shared" si="140"/>
        <v>104907.36</v>
      </c>
      <c r="U392" s="67">
        <f t="shared" si="141"/>
        <v>657051.36</v>
      </c>
      <c r="V392" s="79">
        <v>610076</v>
      </c>
      <c r="W392" s="80">
        <f t="shared" si="142"/>
        <v>115914.44</v>
      </c>
      <c r="X392" s="68">
        <f t="shared" si="143"/>
        <v>725990.44</v>
      </c>
      <c r="Y392" s="81">
        <v>588885</v>
      </c>
      <c r="Z392" s="82">
        <f t="shared" si="144"/>
        <v>111888.15</v>
      </c>
      <c r="AA392" s="69">
        <f t="shared" si="148"/>
        <v>700773.15</v>
      </c>
      <c r="AB392" s="83">
        <v>575475</v>
      </c>
      <c r="AC392" s="84">
        <f t="shared" si="145"/>
        <v>109340.25</v>
      </c>
      <c r="AD392" s="70">
        <f t="shared" si="149"/>
        <v>684815.25</v>
      </c>
      <c r="AE392" s="86">
        <f t="shared" si="150"/>
        <v>7</v>
      </c>
      <c r="AF392" s="85">
        <f t="shared" si="151"/>
        <v>679999</v>
      </c>
      <c r="AG392" s="4">
        <f t="shared" si="152"/>
        <v>33292.728404436893</v>
      </c>
      <c r="AH392" s="5">
        <f t="shared" si="153"/>
        <v>4.8959966712358242E-2</v>
      </c>
      <c r="AI392" s="87" t="str">
        <f t="shared" si="154"/>
        <v>SI</v>
      </c>
      <c r="AK392" s="95"/>
    </row>
    <row r="393" spans="1:37" ht="51" x14ac:dyDescent="0.45">
      <c r="A393" s="6">
        <f t="shared" si="146"/>
        <v>390</v>
      </c>
      <c r="B393" s="6" t="s">
        <v>402</v>
      </c>
      <c r="C393" s="6" t="s">
        <v>245</v>
      </c>
      <c r="D393" s="6" t="s">
        <v>811</v>
      </c>
      <c r="E393" s="9">
        <v>49221500</v>
      </c>
      <c r="F393" s="13" t="s">
        <v>812</v>
      </c>
      <c r="G393" s="17" t="s">
        <v>38</v>
      </c>
      <c r="H393" s="93">
        <f t="shared" si="133"/>
        <v>0.19</v>
      </c>
      <c r="I393" s="29">
        <f t="shared" si="147"/>
        <v>167499</v>
      </c>
      <c r="J393" s="71">
        <v>138117</v>
      </c>
      <c r="K393" s="72">
        <f t="shared" si="134"/>
        <v>26242.23</v>
      </c>
      <c r="L393" s="49">
        <f t="shared" si="135"/>
        <v>164359.23000000001</v>
      </c>
      <c r="M393" s="73">
        <v>137031</v>
      </c>
      <c r="N393" s="74">
        <f t="shared" si="136"/>
        <v>26035.89</v>
      </c>
      <c r="O393" s="53">
        <f t="shared" si="137"/>
        <v>163066.89000000001</v>
      </c>
      <c r="P393" s="75">
        <v>137928</v>
      </c>
      <c r="Q393" s="76">
        <f t="shared" si="138"/>
        <v>26206.32</v>
      </c>
      <c r="R393" s="57">
        <f t="shared" si="139"/>
        <v>164134.32</v>
      </c>
      <c r="S393" s="77">
        <v>146785</v>
      </c>
      <c r="T393" s="78">
        <f t="shared" si="140"/>
        <v>27889.15</v>
      </c>
      <c r="U393" s="67">
        <f t="shared" si="141"/>
        <v>174674.15</v>
      </c>
      <c r="V393" s="79">
        <v>133439</v>
      </c>
      <c r="W393" s="80">
        <f t="shared" si="142"/>
        <v>25353.41</v>
      </c>
      <c r="X393" s="68">
        <f t="shared" si="143"/>
        <v>158792.41</v>
      </c>
      <c r="Y393" s="81">
        <v>147602</v>
      </c>
      <c r="Z393" s="82">
        <f t="shared" si="144"/>
        <v>28044.38</v>
      </c>
      <c r="AA393" s="69">
        <f t="shared" si="148"/>
        <v>175646.38</v>
      </c>
      <c r="AB393" s="83">
        <v>144389</v>
      </c>
      <c r="AC393" s="84">
        <f t="shared" si="145"/>
        <v>27433.91</v>
      </c>
      <c r="AD393" s="70">
        <f t="shared" si="149"/>
        <v>171822.91</v>
      </c>
      <c r="AE393" s="86">
        <f t="shared" si="150"/>
        <v>7</v>
      </c>
      <c r="AF393" s="85">
        <f t="shared" si="151"/>
        <v>167499</v>
      </c>
      <c r="AG393" s="4">
        <f t="shared" si="152"/>
        <v>6014.1061580753594</v>
      </c>
      <c r="AH393" s="5">
        <f t="shared" si="153"/>
        <v>3.5905325751648426E-2</v>
      </c>
      <c r="AI393" s="87" t="str">
        <f t="shared" si="154"/>
        <v>SI</v>
      </c>
      <c r="AK393" s="95"/>
    </row>
    <row r="394" spans="1:37" ht="51" x14ac:dyDescent="0.45">
      <c r="A394" s="6">
        <f t="shared" si="146"/>
        <v>391</v>
      </c>
      <c r="B394" s="6" t="s">
        <v>402</v>
      </c>
      <c r="C394" s="6" t="s">
        <v>245</v>
      </c>
      <c r="D394" s="6" t="s">
        <v>813</v>
      </c>
      <c r="E394" s="9">
        <v>49221500</v>
      </c>
      <c r="F394" s="105" t="s">
        <v>814</v>
      </c>
      <c r="G394" s="17" t="s">
        <v>38</v>
      </c>
      <c r="H394" s="93">
        <f t="shared" si="133"/>
        <v>0.19</v>
      </c>
      <c r="I394" s="29">
        <f t="shared" si="147"/>
        <v>167500</v>
      </c>
      <c r="J394" s="71">
        <v>139947</v>
      </c>
      <c r="K394" s="72">
        <f t="shared" si="134"/>
        <v>26589.93</v>
      </c>
      <c r="L394" s="49">
        <f t="shared" si="135"/>
        <v>166536.93</v>
      </c>
      <c r="M394" s="73">
        <v>127803</v>
      </c>
      <c r="N394" s="74">
        <f t="shared" si="136"/>
        <v>24282.57</v>
      </c>
      <c r="O394" s="53">
        <f t="shared" si="137"/>
        <v>152085.57</v>
      </c>
      <c r="P394" s="75">
        <v>143857</v>
      </c>
      <c r="Q394" s="76">
        <f t="shared" si="138"/>
        <v>27332.83</v>
      </c>
      <c r="R394" s="57">
        <f t="shared" si="139"/>
        <v>171189.83000000002</v>
      </c>
      <c r="S394" s="77">
        <v>139382</v>
      </c>
      <c r="T394" s="78">
        <f t="shared" si="140"/>
        <v>26482.58</v>
      </c>
      <c r="U394" s="67">
        <f t="shared" si="141"/>
        <v>165864.58000000002</v>
      </c>
      <c r="V394" s="79">
        <v>136984</v>
      </c>
      <c r="W394" s="80">
        <f t="shared" si="142"/>
        <v>26026.959999999999</v>
      </c>
      <c r="X394" s="68">
        <f t="shared" si="143"/>
        <v>163010.96</v>
      </c>
      <c r="Y394" s="81">
        <v>136620</v>
      </c>
      <c r="Z394" s="82">
        <f t="shared" si="144"/>
        <v>25957.8</v>
      </c>
      <c r="AA394" s="69">
        <f t="shared" si="148"/>
        <v>162577.79999999999</v>
      </c>
      <c r="AB394" s="83">
        <v>160699</v>
      </c>
      <c r="AC394" s="84">
        <f t="shared" si="145"/>
        <v>30532.81</v>
      </c>
      <c r="AD394" s="70">
        <f t="shared" si="149"/>
        <v>191231.81</v>
      </c>
      <c r="AE394" s="86">
        <f t="shared" si="150"/>
        <v>7</v>
      </c>
      <c r="AF394" s="85">
        <f t="shared" si="151"/>
        <v>167500</v>
      </c>
      <c r="AG394" s="4">
        <f t="shared" si="152"/>
        <v>11099.549141330021</v>
      </c>
      <c r="AH394" s="5">
        <f t="shared" si="153"/>
        <v>6.6265965022865789E-2</v>
      </c>
      <c r="AI394" s="87" t="str">
        <f t="shared" si="154"/>
        <v>SI</v>
      </c>
      <c r="AK394" s="95"/>
    </row>
    <row r="395" spans="1:37" ht="63.75" x14ac:dyDescent="0.45">
      <c r="A395" s="6">
        <f t="shared" si="146"/>
        <v>392</v>
      </c>
      <c r="B395" s="6" t="s">
        <v>402</v>
      </c>
      <c r="C395" s="6" t="s">
        <v>245</v>
      </c>
      <c r="D395" s="6" t="s">
        <v>815</v>
      </c>
      <c r="E395" s="9">
        <v>49221500</v>
      </c>
      <c r="F395" s="13" t="s">
        <v>816</v>
      </c>
      <c r="G395" s="17" t="s">
        <v>38</v>
      </c>
      <c r="H395" s="93">
        <f t="shared" si="133"/>
        <v>0.19</v>
      </c>
      <c r="I395" s="29">
        <f t="shared" si="147"/>
        <v>167499</v>
      </c>
      <c r="J395" s="71">
        <v>148606</v>
      </c>
      <c r="K395" s="72">
        <f t="shared" si="134"/>
        <v>28235.14</v>
      </c>
      <c r="L395" s="49">
        <f t="shared" si="135"/>
        <v>176841.14</v>
      </c>
      <c r="M395" s="73">
        <v>147946</v>
      </c>
      <c r="N395" s="74">
        <f t="shared" si="136"/>
        <v>28109.74</v>
      </c>
      <c r="O395" s="53">
        <f t="shared" si="137"/>
        <v>176055.74</v>
      </c>
      <c r="P395" s="75">
        <v>152165</v>
      </c>
      <c r="Q395" s="76">
        <f t="shared" si="138"/>
        <v>28911.35</v>
      </c>
      <c r="R395" s="57">
        <f t="shared" si="139"/>
        <v>181076.35</v>
      </c>
      <c r="S395" s="77">
        <v>130362</v>
      </c>
      <c r="T395" s="78">
        <f t="shared" si="140"/>
        <v>24768.78</v>
      </c>
      <c r="U395" s="67">
        <f t="shared" si="141"/>
        <v>155130.78</v>
      </c>
      <c r="V395" s="79">
        <v>146117</v>
      </c>
      <c r="W395" s="80">
        <f t="shared" si="142"/>
        <v>27762.23</v>
      </c>
      <c r="X395" s="68">
        <f t="shared" si="143"/>
        <v>173879.23</v>
      </c>
      <c r="Y395" s="81">
        <v>140493</v>
      </c>
      <c r="Z395" s="82">
        <f t="shared" si="144"/>
        <v>26693.670000000002</v>
      </c>
      <c r="AA395" s="69">
        <f t="shared" si="148"/>
        <v>167186.67000000001</v>
      </c>
      <c r="AB395" s="83">
        <v>119602</v>
      </c>
      <c r="AC395" s="84">
        <f t="shared" si="145"/>
        <v>22724.38</v>
      </c>
      <c r="AD395" s="70">
        <f t="shared" si="149"/>
        <v>142326.38</v>
      </c>
      <c r="AE395" s="86">
        <f t="shared" si="150"/>
        <v>7</v>
      </c>
      <c r="AF395" s="85">
        <f t="shared" si="151"/>
        <v>167499</v>
      </c>
      <c r="AG395" s="4">
        <f t="shared" si="152"/>
        <v>12940.944761260673</v>
      </c>
      <c r="AH395" s="5">
        <f t="shared" si="153"/>
        <v>7.7259832961753039E-2</v>
      </c>
      <c r="AI395" s="87" t="str">
        <f t="shared" si="154"/>
        <v>SI</v>
      </c>
      <c r="AK395" s="95"/>
    </row>
    <row r="396" spans="1:37" ht="25.5" x14ac:dyDescent="0.45">
      <c r="A396" s="6">
        <f t="shared" si="146"/>
        <v>393</v>
      </c>
      <c r="B396" s="6" t="s">
        <v>402</v>
      </c>
      <c r="C396" s="6" t="s">
        <v>245</v>
      </c>
      <c r="D396" s="6" t="s">
        <v>805</v>
      </c>
      <c r="E396" s="9">
        <v>49221500</v>
      </c>
      <c r="F396" s="105" t="s">
        <v>806</v>
      </c>
      <c r="G396" s="17" t="s">
        <v>38</v>
      </c>
      <c r="H396" s="93">
        <f t="shared" si="133"/>
        <v>0.19</v>
      </c>
      <c r="I396" s="29">
        <f t="shared" si="147"/>
        <v>44999</v>
      </c>
      <c r="J396" s="71">
        <v>38910</v>
      </c>
      <c r="K396" s="72">
        <f t="shared" si="134"/>
        <v>7392.9</v>
      </c>
      <c r="L396" s="49">
        <f t="shared" si="135"/>
        <v>46302.9</v>
      </c>
      <c r="M396" s="73">
        <v>39624</v>
      </c>
      <c r="N396" s="74">
        <f t="shared" si="136"/>
        <v>7528.56</v>
      </c>
      <c r="O396" s="53">
        <f t="shared" si="137"/>
        <v>47152.56</v>
      </c>
      <c r="P396" s="75">
        <v>36216</v>
      </c>
      <c r="Q396" s="76">
        <f t="shared" si="138"/>
        <v>6881.04</v>
      </c>
      <c r="R396" s="57">
        <f t="shared" si="139"/>
        <v>43097.04</v>
      </c>
      <c r="S396" s="77">
        <v>38872</v>
      </c>
      <c r="T396" s="78">
        <f t="shared" si="140"/>
        <v>7385.68</v>
      </c>
      <c r="U396" s="67">
        <f t="shared" si="141"/>
        <v>46257.68</v>
      </c>
      <c r="V396" s="79">
        <v>37298</v>
      </c>
      <c r="W396" s="80">
        <f t="shared" si="142"/>
        <v>7086.62</v>
      </c>
      <c r="X396" s="68">
        <f t="shared" si="143"/>
        <v>44384.62</v>
      </c>
      <c r="Y396" s="81">
        <v>34871</v>
      </c>
      <c r="Z396" s="82">
        <f t="shared" si="144"/>
        <v>6625.49</v>
      </c>
      <c r="AA396" s="69">
        <f t="shared" si="148"/>
        <v>41496.49</v>
      </c>
      <c r="AB396" s="83">
        <v>38911</v>
      </c>
      <c r="AC396" s="84">
        <f t="shared" si="145"/>
        <v>7393.09</v>
      </c>
      <c r="AD396" s="70">
        <f t="shared" si="149"/>
        <v>46304.09</v>
      </c>
      <c r="AE396" s="86">
        <f t="shared" si="150"/>
        <v>7</v>
      </c>
      <c r="AF396" s="85">
        <f t="shared" si="151"/>
        <v>44999</v>
      </c>
      <c r="AG396" s="4">
        <f t="shared" si="152"/>
        <v>1923.0927936529738</v>
      </c>
      <c r="AH396" s="5">
        <f t="shared" si="153"/>
        <v>4.2736345111068552E-2</v>
      </c>
      <c r="AI396" s="87" t="str">
        <f t="shared" si="154"/>
        <v>SI</v>
      </c>
      <c r="AK396" s="95"/>
    </row>
    <row r="397" spans="1:37" ht="51.75" x14ac:dyDescent="0.45">
      <c r="A397" s="6">
        <f t="shared" si="146"/>
        <v>394</v>
      </c>
      <c r="B397" s="6" t="s">
        <v>817</v>
      </c>
      <c r="C397" s="6" t="s">
        <v>403</v>
      </c>
      <c r="D397" s="6" t="s">
        <v>818</v>
      </c>
      <c r="E397" s="9">
        <v>91111501</v>
      </c>
      <c r="F397" s="12" t="s">
        <v>819</v>
      </c>
      <c r="G397" s="17" t="s">
        <v>38</v>
      </c>
      <c r="H397" s="93">
        <f t="shared" si="133"/>
        <v>0.19</v>
      </c>
      <c r="I397" s="29">
        <f t="shared" si="147"/>
        <v>169351</v>
      </c>
      <c r="J397" s="71">
        <v>151819</v>
      </c>
      <c r="K397" s="72">
        <f t="shared" si="134"/>
        <v>28845.61</v>
      </c>
      <c r="L397" s="49">
        <f t="shared" si="135"/>
        <v>180664.61</v>
      </c>
      <c r="M397" s="73">
        <v>156147</v>
      </c>
      <c r="N397" s="74">
        <f t="shared" si="136"/>
        <v>29667.93</v>
      </c>
      <c r="O397" s="53">
        <f t="shared" si="137"/>
        <v>185814.93</v>
      </c>
      <c r="P397" s="75">
        <v>137253</v>
      </c>
      <c r="Q397" s="76">
        <f t="shared" si="138"/>
        <v>26078.07</v>
      </c>
      <c r="R397" s="57">
        <f t="shared" si="139"/>
        <v>163331.07</v>
      </c>
      <c r="S397" s="77">
        <v>147621</v>
      </c>
      <c r="T397" s="78">
        <f t="shared" si="140"/>
        <v>28047.99</v>
      </c>
      <c r="U397" s="67">
        <f t="shared" si="141"/>
        <v>175668.99</v>
      </c>
      <c r="V397" s="79">
        <v>141968</v>
      </c>
      <c r="W397" s="80">
        <f t="shared" si="142"/>
        <v>26973.920000000002</v>
      </c>
      <c r="X397" s="68">
        <f t="shared" si="143"/>
        <v>168941.92</v>
      </c>
      <c r="Y397" s="81">
        <v>137915</v>
      </c>
      <c r="Z397" s="82">
        <f t="shared" si="144"/>
        <v>26203.85</v>
      </c>
      <c r="AA397" s="69">
        <f t="shared" si="148"/>
        <v>164118.85</v>
      </c>
      <c r="AB397" s="83">
        <v>123462</v>
      </c>
      <c r="AC397" s="84">
        <f t="shared" si="145"/>
        <v>23457.78</v>
      </c>
      <c r="AD397" s="70">
        <f t="shared" si="149"/>
        <v>146919.78</v>
      </c>
      <c r="AE397" s="86">
        <f t="shared" si="150"/>
        <v>7</v>
      </c>
      <c r="AF397" s="85">
        <f t="shared" si="151"/>
        <v>169351</v>
      </c>
      <c r="AG397" s="4">
        <f t="shared" si="152"/>
        <v>11987.598868722622</v>
      </c>
      <c r="AH397" s="5">
        <f t="shared" si="153"/>
        <v>7.0785521601423207E-2</v>
      </c>
      <c r="AI397" s="87" t="str">
        <f t="shared" si="154"/>
        <v>SI</v>
      </c>
      <c r="AK397" s="95"/>
    </row>
    <row r="398" spans="1:37" ht="64.5" x14ac:dyDescent="0.45">
      <c r="A398" s="6">
        <f t="shared" si="146"/>
        <v>395</v>
      </c>
      <c r="B398" s="6" t="s">
        <v>817</v>
      </c>
      <c r="C398" s="6" t="s">
        <v>35</v>
      </c>
      <c r="D398" s="6" t="s">
        <v>820</v>
      </c>
      <c r="E398" s="9">
        <v>46171607</v>
      </c>
      <c r="F398" s="103" t="s">
        <v>821</v>
      </c>
      <c r="G398" s="17" t="s">
        <v>38</v>
      </c>
      <c r="H398" s="93">
        <f t="shared" si="133"/>
        <v>0.19</v>
      </c>
      <c r="I398" s="29">
        <f t="shared" si="147"/>
        <v>34999</v>
      </c>
      <c r="J398" s="71">
        <v>28889</v>
      </c>
      <c r="K398" s="72">
        <f t="shared" si="134"/>
        <v>5488.91</v>
      </c>
      <c r="L398" s="49">
        <f t="shared" si="135"/>
        <v>34377.910000000003</v>
      </c>
      <c r="M398" s="73">
        <v>27180</v>
      </c>
      <c r="N398" s="74">
        <f t="shared" si="136"/>
        <v>5164.2</v>
      </c>
      <c r="O398" s="53">
        <f t="shared" si="137"/>
        <v>32344.2</v>
      </c>
      <c r="P398" s="75">
        <v>32015</v>
      </c>
      <c r="Q398" s="76">
        <f t="shared" si="138"/>
        <v>6082.85</v>
      </c>
      <c r="R398" s="57">
        <f t="shared" si="139"/>
        <v>38097.85</v>
      </c>
      <c r="S398" s="77">
        <v>29152</v>
      </c>
      <c r="T398" s="78">
        <f t="shared" si="140"/>
        <v>5538.88</v>
      </c>
      <c r="U398" s="67">
        <f t="shared" si="141"/>
        <v>34690.879999999997</v>
      </c>
      <c r="V398" s="79">
        <v>26605</v>
      </c>
      <c r="W398" s="80">
        <f t="shared" si="142"/>
        <v>5054.95</v>
      </c>
      <c r="X398" s="68">
        <f t="shared" si="143"/>
        <v>31659.95</v>
      </c>
      <c r="Y398" s="81">
        <v>31407</v>
      </c>
      <c r="Z398" s="82">
        <f t="shared" si="144"/>
        <v>5967.33</v>
      </c>
      <c r="AA398" s="69">
        <f t="shared" si="148"/>
        <v>37374.33</v>
      </c>
      <c r="AB398" s="83">
        <v>30631</v>
      </c>
      <c r="AC398" s="84">
        <f t="shared" si="145"/>
        <v>5819.89</v>
      </c>
      <c r="AD398" s="70">
        <f t="shared" si="149"/>
        <v>36450.89</v>
      </c>
      <c r="AE398" s="86">
        <f t="shared" si="150"/>
        <v>7</v>
      </c>
      <c r="AF398" s="85">
        <f t="shared" si="151"/>
        <v>34999</v>
      </c>
      <c r="AG398" s="4">
        <f t="shared" si="152"/>
        <v>2268.7616469342915</v>
      </c>
      <c r="AH398" s="5">
        <f t="shared" si="153"/>
        <v>6.4823613444221023E-2</v>
      </c>
      <c r="AI398" s="87" t="str">
        <f t="shared" si="154"/>
        <v>SI</v>
      </c>
      <c r="AK398" s="95"/>
    </row>
    <row r="399" spans="1:37" ht="25.5" x14ac:dyDescent="0.45">
      <c r="A399" s="6">
        <f t="shared" si="146"/>
        <v>396</v>
      </c>
      <c r="B399" s="6" t="s">
        <v>817</v>
      </c>
      <c r="C399" s="6" t="s">
        <v>35</v>
      </c>
      <c r="D399" s="6" t="s">
        <v>822</v>
      </c>
      <c r="E399" s="9">
        <v>56101508</v>
      </c>
      <c r="F399" s="13" t="s">
        <v>823</v>
      </c>
      <c r="G399" s="17" t="s">
        <v>38</v>
      </c>
      <c r="H399" s="93">
        <f t="shared" si="133"/>
        <v>0.19</v>
      </c>
      <c r="I399" s="29">
        <f t="shared" si="147"/>
        <v>420000</v>
      </c>
      <c r="J399" s="71">
        <v>354912</v>
      </c>
      <c r="K399" s="72">
        <f t="shared" si="134"/>
        <v>67433.279999999999</v>
      </c>
      <c r="L399" s="49">
        <f t="shared" si="135"/>
        <v>422345.28</v>
      </c>
      <c r="M399" s="73">
        <v>345700</v>
      </c>
      <c r="N399" s="74">
        <f t="shared" si="136"/>
        <v>65683</v>
      </c>
      <c r="O399" s="53">
        <f t="shared" si="137"/>
        <v>411383</v>
      </c>
      <c r="P399" s="75">
        <v>382272</v>
      </c>
      <c r="Q399" s="76">
        <f t="shared" si="138"/>
        <v>72631.680000000008</v>
      </c>
      <c r="R399" s="57">
        <f t="shared" si="139"/>
        <v>454903.68</v>
      </c>
      <c r="S399" s="77">
        <v>366013</v>
      </c>
      <c r="T399" s="78">
        <f t="shared" si="140"/>
        <v>69542.47</v>
      </c>
      <c r="U399" s="67">
        <f t="shared" si="141"/>
        <v>435555.47</v>
      </c>
      <c r="V399" s="79">
        <v>366026</v>
      </c>
      <c r="W399" s="80">
        <f t="shared" si="142"/>
        <v>69544.94</v>
      </c>
      <c r="X399" s="68">
        <f t="shared" si="143"/>
        <v>435570.94</v>
      </c>
      <c r="Y399" s="81">
        <v>337982</v>
      </c>
      <c r="Z399" s="82">
        <f t="shared" si="144"/>
        <v>64216.58</v>
      </c>
      <c r="AA399" s="69">
        <f t="shared" si="148"/>
        <v>402198.58</v>
      </c>
      <c r="AB399" s="83">
        <v>317681</v>
      </c>
      <c r="AC399" s="84">
        <f t="shared" si="145"/>
        <v>60359.39</v>
      </c>
      <c r="AD399" s="70">
        <f t="shared" si="149"/>
        <v>378040.39</v>
      </c>
      <c r="AE399" s="86">
        <f t="shared" si="150"/>
        <v>7</v>
      </c>
      <c r="AF399" s="85">
        <f t="shared" si="151"/>
        <v>420000</v>
      </c>
      <c r="AG399" s="4">
        <f t="shared" si="152"/>
        <v>23482.352487964225</v>
      </c>
      <c r="AH399" s="5">
        <f t="shared" si="153"/>
        <v>5.5910363066581488E-2</v>
      </c>
      <c r="AI399" s="87" t="str">
        <f t="shared" si="154"/>
        <v>SI</v>
      </c>
      <c r="AK399" s="95"/>
    </row>
    <row r="400" spans="1:37" ht="114.75" x14ac:dyDescent="0.45">
      <c r="A400" s="6">
        <f t="shared" si="146"/>
        <v>397</v>
      </c>
      <c r="B400" s="6" t="s">
        <v>817</v>
      </c>
      <c r="C400" s="6" t="s">
        <v>35</v>
      </c>
      <c r="D400" s="6" t="s">
        <v>824</v>
      </c>
      <c r="E400" s="9">
        <v>49241500</v>
      </c>
      <c r="F400" s="105" t="s">
        <v>825</v>
      </c>
      <c r="G400" s="17" t="s">
        <v>38</v>
      </c>
      <c r="H400" s="93">
        <f t="shared" si="133"/>
        <v>0.19</v>
      </c>
      <c r="I400" s="29">
        <f t="shared" si="147"/>
        <v>214999</v>
      </c>
      <c r="J400" s="71">
        <v>179739</v>
      </c>
      <c r="K400" s="72">
        <f t="shared" si="134"/>
        <v>34150.410000000003</v>
      </c>
      <c r="L400" s="49">
        <f t="shared" si="135"/>
        <v>213889.41</v>
      </c>
      <c r="M400" s="73">
        <v>187182</v>
      </c>
      <c r="N400" s="74">
        <f t="shared" si="136"/>
        <v>35564.58</v>
      </c>
      <c r="O400" s="53">
        <f t="shared" si="137"/>
        <v>222746.58000000002</v>
      </c>
      <c r="P400" s="75">
        <v>185760</v>
      </c>
      <c r="Q400" s="76">
        <f t="shared" si="138"/>
        <v>35294.400000000001</v>
      </c>
      <c r="R400" s="57">
        <f t="shared" si="139"/>
        <v>221054.4</v>
      </c>
      <c r="S400" s="77">
        <v>193982</v>
      </c>
      <c r="T400" s="78">
        <f t="shared" si="140"/>
        <v>36856.58</v>
      </c>
      <c r="U400" s="67">
        <f t="shared" si="141"/>
        <v>230838.58000000002</v>
      </c>
      <c r="V400" s="79">
        <v>169078</v>
      </c>
      <c r="W400" s="80">
        <f t="shared" si="142"/>
        <v>32124.82</v>
      </c>
      <c r="X400" s="68">
        <f t="shared" si="143"/>
        <v>201202.82</v>
      </c>
      <c r="Y400" s="81">
        <v>193079</v>
      </c>
      <c r="Z400" s="82">
        <f t="shared" si="144"/>
        <v>36685.01</v>
      </c>
      <c r="AA400" s="69">
        <f t="shared" si="148"/>
        <v>229764.01</v>
      </c>
      <c r="AB400" s="83">
        <v>155882</v>
      </c>
      <c r="AC400" s="84">
        <f t="shared" si="145"/>
        <v>29617.58</v>
      </c>
      <c r="AD400" s="70">
        <f t="shared" si="149"/>
        <v>185499.58000000002</v>
      </c>
      <c r="AE400" s="86">
        <f t="shared" si="150"/>
        <v>7</v>
      </c>
      <c r="AF400" s="85">
        <f t="shared" si="151"/>
        <v>214999</v>
      </c>
      <c r="AG400" s="4">
        <f t="shared" si="152"/>
        <v>15247.352144743034</v>
      </c>
      <c r="AH400" s="5">
        <f t="shared" si="153"/>
        <v>7.0918246804603902E-2</v>
      </c>
      <c r="AI400" s="87" t="str">
        <f t="shared" si="154"/>
        <v>SI</v>
      </c>
      <c r="AK400" s="95"/>
    </row>
    <row r="401" spans="1:37" ht="114.75" x14ac:dyDescent="0.45">
      <c r="A401" s="6">
        <f t="shared" si="146"/>
        <v>398</v>
      </c>
      <c r="B401" s="6" t="s">
        <v>817</v>
      </c>
      <c r="C401" s="6" t="s">
        <v>35</v>
      </c>
      <c r="D401" s="6" t="s">
        <v>826</v>
      </c>
      <c r="E401" s="9">
        <v>49201507</v>
      </c>
      <c r="F401" s="13" t="s">
        <v>827</v>
      </c>
      <c r="G401" s="17" t="s">
        <v>38</v>
      </c>
      <c r="H401" s="93">
        <f t="shared" si="133"/>
        <v>0.19</v>
      </c>
      <c r="I401" s="29">
        <f t="shared" si="147"/>
        <v>820000</v>
      </c>
      <c r="J401" s="71">
        <v>676982</v>
      </c>
      <c r="K401" s="72">
        <f t="shared" si="134"/>
        <v>128626.58</v>
      </c>
      <c r="L401" s="49">
        <f t="shared" si="135"/>
        <v>805608.58</v>
      </c>
      <c r="M401" s="73">
        <v>738725</v>
      </c>
      <c r="N401" s="74">
        <f t="shared" si="136"/>
        <v>140357.75</v>
      </c>
      <c r="O401" s="53">
        <f t="shared" si="137"/>
        <v>879082.75</v>
      </c>
      <c r="P401" s="75">
        <v>667725</v>
      </c>
      <c r="Q401" s="76">
        <f t="shared" si="138"/>
        <v>126867.75</v>
      </c>
      <c r="R401" s="57">
        <f t="shared" si="139"/>
        <v>794592.75</v>
      </c>
      <c r="S401" s="77">
        <v>671543</v>
      </c>
      <c r="T401" s="78">
        <f t="shared" si="140"/>
        <v>127593.17</v>
      </c>
      <c r="U401" s="67">
        <f t="shared" si="141"/>
        <v>799136.17</v>
      </c>
      <c r="V401" s="79">
        <v>753003</v>
      </c>
      <c r="W401" s="80">
        <f t="shared" si="142"/>
        <v>143070.57</v>
      </c>
      <c r="X401" s="68">
        <f t="shared" si="143"/>
        <v>896073.57000000007</v>
      </c>
      <c r="Y401" s="81">
        <v>648404</v>
      </c>
      <c r="Z401" s="82">
        <f t="shared" si="144"/>
        <v>123196.76</v>
      </c>
      <c r="AA401" s="69">
        <f t="shared" si="148"/>
        <v>771600.76</v>
      </c>
      <c r="AB401" s="83">
        <v>667145</v>
      </c>
      <c r="AC401" s="84">
        <f t="shared" si="145"/>
        <v>126757.55</v>
      </c>
      <c r="AD401" s="70">
        <f t="shared" si="149"/>
        <v>793902.55</v>
      </c>
      <c r="AE401" s="86">
        <f t="shared" si="150"/>
        <v>7</v>
      </c>
      <c r="AF401" s="85">
        <f t="shared" si="151"/>
        <v>820000</v>
      </c>
      <c r="AG401" s="4">
        <f t="shared" si="152"/>
        <v>44060.775319776214</v>
      </c>
      <c r="AH401" s="5">
        <f t="shared" si="153"/>
        <v>5.3732652828995385E-2</v>
      </c>
      <c r="AI401" s="87" t="str">
        <f t="shared" si="154"/>
        <v>SI</v>
      </c>
      <c r="AK401" s="95"/>
    </row>
    <row r="402" spans="1:37" ht="77.25" x14ac:dyDescent="0.45">
      <c r="A402" s="6">
        <f t="shared" si="146"/>
        <v>399</v>
      </c>
      <c r="B402" s="6" t="s">
        <v>817</v>
      </c>
      <c r="C402" s="6" t="s">
        <v>35</v>
      </c>
      <c r="D402" s="6" t="s">
        <v>828</v>
      </c>
      <c r="E402" s="9">
        <v>42142108</v>
      </c>
      <c r="F402" s="103" t="s">
        <v>829</v>
      </c>
      <c r="G402" s="17" t="s">
        <v>38</v>
      </c>
      <c r="H402" s="93">
        <f t="shared" si="133"/>
        <v>0.19</v>
      </c>
      <c r="I402" s="29">
        <f t="shared" si="147"/>
        <v>37899</v>
      </c>
      <c r="J402" s="71">
        <v>33183</v>
      </c>
      <c r="K402" s="72">
        <f t="shared" si="134"/>
        <v>6304.77</v>
      </c>
      <c r="L402" s="49">
        <f t="shared" si="135"/>
        <v>39487.770000000004</v>
      </c>
      <c r="M402" s="73">
        <v>30921</v>
      </c>
      <c r="N402" s="74">
        <f t="shared" si="136"/>
        <v>5874.99</v>
      </c>
      <c r="O402" s="53">
        <f t="shared" si="137"/>
        <v>36795.99</v>
      </c>
      <c r="P402" s="75">
        <v>32054</v>
      </c>
      <c r="Q402" s="76">
        <f t="shared" si="138"/>
        <v>6090.26</v>
      </c>
      <c r="R402" s="57">
        <f t="shared" si="139"/>
        <v>38144.26</v>
      </c>
      <c r="S402" s="77">
        <v>32209</v>
      </c>
      <c r="T402" s="78">
        <f t="shared" si="140"/>
        <v>6119.71</v>
      </c>
      <c r="U402" s="67">
        <f t="shared" si="141"/>
        <v>38328.71</v>
      </c>
      <c r="V402" s="79">
        <v>30857</v>
      </c>
      <c r="W402" s="80">
        <f t="shared" si="142"/>
        <v>5862.83</v>
      </c>
      <c r="X402" s="68">
        <f t="shared" si="143"/>
        <v>36719.83</v>
      </c>
      <c r="Y402" s="81">
        <v>34408</v>
      </c>
      <c r="Z402" s="82">
        <f t="shared" si="144"/>
        <v>6537.52</v>
      </c>
      <c r="AA402" s="69">
        <f t="shared" si="148"/>
        <v>40945.520000000004</v>
      </c>
      <c r="AB402" s="83">
        <v>29306</v>
      </c>
      <c r="AC402" s="84">
        <f t="shared" si="145"/>
        <v>5568.14</v>
      </c>
      <c r="AD402" s="70">
        <f t="shared" si="149"/>
        <v>34874.14</v>
      </c>
      <c r="AE402" s="86">
        <f t="shared" si="150"/>
        <v>7</v>
      </c>
      <c r="AF402" s="85">
        <f t="shared" si="151"/>
        <v>37899</v>
      </c>
      <c r="AG402" s="4">
        <f t="shared" si="152"/>
        <v>1844.1849482088303</v>
      </c>
      <c r="AH402" s="5">
        <f t="shared" si="153"/>
        <v>4.8660517380638812E-2</v>
      </c>
      <c r="AI402" s="87" t="str">
        <f t="shared" si="154"/>
        <v>SI</v>
      </c>
      <c r="AK402" s="95"/>
    </row>
    <row r="403" spans="1:37" ht="25.5" x14ac:dyDescent="0.45">
      <c r="A403" s="6">
        <f t="shared" si="146"/>
        <v>400</v>
      </c>
      <c r="B403" s="6" t="s">
        <v>817</v>
      </c>
      <c r="C403" s="6" t="s">
        <v>35</v>
      </c>
      <c r="D403" s="6" t="s">
        <v>830</v>
      </c>
      <c r="E403" s="9">
        <v>46181600</v>
      </c>
      <c r="F403" s="13" t="s">
        <v>831</v>
      </c>
      <c r="G403" s="17" t="s">
        <v>38</v>
      </c>
      <c r="H403" s="93">
        <f t="shared" si="133"/>
        <v>0.19</v>
      </c>
      <c r="I403" s="29">
        <f t="shared" si="147"/>
        <v>59899</v>
      </c>
      <c r="J403" s="71">
        <v>55034</v>
      </c>
      <c r="K403" s="72">
        <f t="shared" si="134"/>
        <v>10456.460000000001</v>
      </c>
      <c r="L403" s="49">
        <f t="shared" si="135"/>
        <v>65490.46</v>
      </c>
      <c r="M403" s="73">
        <v>45949</v>
      </c>
      <c r="N403" s="74">
        <f t="shared" si="136"/>
        <v>8730.31</v>
      </c>
      <c r="O403" s="53">
        <f t="shared" si="137"/>
        <v>54679.31</v>
      </c>
      <c r="P403" s="75">
        <v>50710</v>
      </c>
      <c r="Q403" s="76">
        <f t="shared" si="138"/>
        <v>9634.9</v>
      </c>
      <c r="R403" s="57">
        <f t="shared" si="139"/>
        <v>60344.9</v>
      </c>
      <c r="S403" s="77">
        <v>50658</v>
      </c>
      <c r="T403" s="78">
        <f t="shared" si="140"/>
        <v>9625.02</v>
      </c>
      <c r="U403" s="67">
        <f t="shared" si="141"/>
        <v>60283.020000000004</v>
      </c>
      <c r="V403" s="79">
        <v>52068</v>
      </c>
      <c r="W403" s="80">
        <f t="shared" si="142"/>
        <v>9892.92</v>
      </c>
      <c r="X403" s="68">
        <f t="shared" si="143"/>
        <v>61960.92</v>
      </c>
      <c r="Y403" s="81">
        <v>45847</v>
      </c>
      <c r="Z403" s="82">
        <f t="shared" si="144"/>
        <v>8710.93</v>
      </c>
      <c r="AA403" s="69">
        <f t="shared" si="148"/>
        <v>54557.93</v>
      </c>
      <c r="AB403" s="83">
        <v>52082</v>
      </c>
      <c r="AC403" s="84">
        <f t="shared" si="145"/>
        <v>9895.58</v>
      </c>
      <c r="AD403" s="70">
        <f t="shared" si="149"/>
        <v>61977.58</v>
      </c>
      <c r="AE403" s="86">
        <f t="shared" si="150"/>
        <v>7</v>
      </c>
      <c r="AF403" s="85">
        <f t="shared" si="151"/>
        <v>59899</v>
      </c>
      <c r="AG403" s="4">
        <f t="shared" si="152"/>
        <v>3702.4108799267542</v>
      </c>
      <c r="AH403" s="5">
        <f t="shared" si="153"/>
        <v>6.1810896340953173E-2</v>
      </c>
      <c r="AI403" s="87" t="str">
        <f t="shared" si="154"/>
        <v>SI</v>
      </c>
      <c r="AK403" s="95"/>
    </row>
    <row r="404" spans="1:37" ht="25.5" x14ac:dyDescent="0.45">
      <c r="A404" s="6">
        <f t="shared" si="146"/>
        <v>401</v>
      </c>
      <c r="B404" s="6" t="s">
        <v>817</v>
      </c>
      <c r="C404" s="6" t="s">
        <v>35</v>
      </c>
      <c r="D404" s="6" t="s">
        <v>832</v>
      </c>
      <c r="E404" s="9">
        <v>46181600</v>
      </c>
      <c r="F404" s="105" t="s">
        <v>833</v>
      </c>
      <c r="G404" s="17" t="s">
        <v>38</v>
      </c>
      <c r="H404" s="93">
        <f t="shared" si="133"/>
        <v>0.19</v>
      </c>
      <c r="I404" s="29">
        <f t="shared" si="147"/>
        <v>40900</v>
      </c>
      <c r="J404" s="71">
        <v>31831</v>
      </c>
      <c r="K404" s="72">
        <f t="shared" si="134"/>
        <v>6047.89</v>
      </c>
      <c r="L404" s="49">
        <f t="shared" si="135"/>
        <v>37878.89</v>
      </c>
      <c r="M404" s="73">
        <v>33541</v>
      </c>
      <c r="N404" s="74">
        <f t="shared" si="136"/>
        <v>6372.79</v>
      </c>
      <c r="O404" s="53">
        <f t="shared" si="137"/>
        <v>39913.79</v>
      </c>
      <c r="P404" s="75">
        <v>37325</v>
      </c>
      <c r="Q404" s="76">
        <f t="shared" si="138"/>
        <v>7091.75</v>
      </c>
      <c r="R404" s="57">
        <f t="shared" si="139"/>
        <v>44416.75</v>
      </c>
      <c r="S404" s="77">
        <v>37108</v>
      </c>
      <c r="T404" s="78">
        <f t="shared" si="140"/>
        <v>7050.52</v>
      </c>
      <c r="U404" s="67">
        <f t="shared" si="141"/>
        <v>44158.520000000004</v>
      </c>
      <c r="V404" s="79">
        <v>37500</v>
      </c>
      <c r="W404" s="80">
        <f t="shared" si="142"/>
        <v>7125</v>
      </c>
      <c r="X404" s="68">
        <f t="shared" si="143"/>
        <v>44625</v>
      </c>
      <c r="Y404" s="81">
        <v>35196</v>
      </c>
      <c r="Z404" s="82">
        <f t="shared" si="144"/>
        <v>6687.24</v>
      </c>
      <c r="AA404" s="69">
        <f t="shared" si="148"/>
        <v>41883.24</v>
      </c>
      <c r="AB404" s="83">
        <v>28085</v>
      </c>
      <c r="AC404" s="84">
        <f t="shared" si="145"/>
        <v>5336.15</v>
      </c>
      <c r="AD404" s="70">
        <f t="shared" si="149"/>
        <v>33421.15</v>
      </c>
      <c r="AE404" s="86">
        <f t="shared" si="150"/>
        <v>7</v>
      </c>
      <c r="AF404" s="85">
        <f t="shared" si="151"/>
        <v>40900</v>
      </c>
      <c r="AG404" s="4">
        <f t="shared" si="152"/>
        <v>3851.9156858892952</v>
      </c>
      <c r="AH404" s="5">
        <f t="shared" si="153"/>
        <v>9.4178867625655138E-2</v>
      </c>
      <c r="AI404" s="87" t="str">
        <f t="shared" si="154"/>
        <v>SI</v>
      </c>
      <c r="AK404" s="95"/>
    </row>
    <row r="405" spans="1:37" ht="25.5" x14ac:dyDescent="0.45">
      <c r="A405" s="6">
        <f t="shared" si="146"/>
        <v>402</v>
      </c>
      <c r="B405" s="6" t="s">
        <v>817</v>
      </c>
      <c r="C405" s="6" t="s">
        <v>35</v>
      </c>
      <c r="D405" s="6" t="s">
        <v>834</v>
      </c>
      <c r="E405" s="9">
        <v>46181600</v>
      </c>
      <c r="F405" s="13" t="s">
        <v>835</v>
      </c>
      <c r="G405" s="17" t="s">
        <v>38</v>
      </c>
      <c r="H405" s="93">
        <f t="shared" si="133"/>
        <v>0.19</v>
      </c>
      <c r="I405" s="29">
        <f t="shared" si="147"/>
        <v>65000</v>
      </c>
      <c r="J405" s="71">
        <v>50246</v>
      </c>
      <c r="K405" s="72">
        <f t="shared" si="134"/>
        <v>9546.74</v>
      </c>
      <c r="L405" s="49">
        <f t="shared" si="135"/>
        <v>59792.74</v>
      </c>
      <c r="M405" s="73">
        <v>52847</v>
      </c>
      <c r="N405" s="74">
        <f t="shared" si="136"/>
        <v>10040.93</v>
      </c>
      <c r="O405" s="53">
        <f t="shared" si="137"/>
        <v>62887.93</v>
      </c>
      <c r="P405" s="75">
        <v>60003</v>
      </c>
      <c r="Q405" s="76">
        <f t="shared" si="138"/>
        <v>11400.57</v>
      </c>
      <c r="R405" s="57">
        <f t="shared" si="139"/>
        <v>71403.570000000007</v>
      </c>
      <c r="S405" s="77">
        <v>56488</v>
      </c>
      <c r="T405" s="78">
        <f t="shared" si="140"/>
        <v>10732.72</v>
      </c>
      <c r="U405" s="67">
        <f t="shared" si="141"/>
        <v>67220.72</v>
      </c>
      <c r="V405" s="79">
        <v>53667</v>
      </c>
      <c r="W405" s="80">
        <f t="shared" si="142"/>
        <v>10196.73</v>
      </c>
      <c r="X405" s="68">
        <f t="shared" si="143"/>
        <v>63863.729999999996</v>
      </c>
      <c r="Y405" s="81">
        <v>59359</v>
      </c>
      <c r="Z405" s="82">
        <f t="shared" si="144"/>
        <v>11278.210000000001</v>
      </c>
      <c r="AA405" s="69">
        <f t="shared" si="148"/>
        <v>70637.210000000006</v>
      </c>
      <c r="AB405" s="83">
        <v>49741</v>
      </c>
      <c r="AC405" s="84">
        <f t="shared" si="145"/>
        <v>9450.7900000000009</v>
      </c>
      <c r="AD405" s="70">
        <f t="shared" si="149"/>
        <v>59191.79</v>
      </c>
      <c r="AE405" s="86">
        <f t="shared" si="150"/>
        <v>7</v>
      </c>
      <c r="AF405" s="85">
        <f t="shared" si="151"/>
        <v>65000</v>
      </c>
      <c r="AG405" s="4">
        <f t="shared" si="152"/>
        <v>4540.5828951578478</v>
      </c>
      <c r="AH405" s="5">
        <f t="shared" si="153"/>
        <v>6.9855121463966885E-2</v>
      </c>
      <c r="AI405" s="87" t="str">
        <f t="shared" si="154"/>
        <v>SI</v>
      </c>
      <c r="AK405" s="95"/>
    </row>
    <row r="406" spans="1:37" ht="25.5" x14ac:dyDescent="0.45">
      <c r="A406" s="6">
        <f t="shared" si="146"/>
        <v>403</v>
      </c>
      <c r="B406" s="6" t="s">
        <v>817</v>
      </c>
      <c r="C406" s="6" t="s">
        <v>35</v>
      </c>
      <c r="D406" s="6" t="s">
        <v>836</v>
      </c>
      <c r="E406" s="9">
        <v>46181600</v>
      </c>
      <c r="F406" s="105" t="s">
        <v>837</v>
      </c>
      <c r="G406" s="17" t="s">
        <v>38</v>
      </c>
      <c r="H406" s="93">
        <f t="shared" si="133"/>
        <v>0.19</v>
      </c>
      <c r="I406" s="29">
        <f t="shared" si="147"/>
        <v>45000</v>
      </c>
      <c r="J406" s="71">
        <v>40778</v>
      </c>
      <c r="K406" s="72">
        <f t="shared" si="134"/>
        <v>7747.82</v>
      </c>
      <c r="L406" s="49">
        <f t="shared" si="135"/>
        <v>48525.82</v>
      </c>
      <c r="M406" s="73">
        <v>36054</v>
      </c>
      <c r="N406" s="74">
        <f t="shared" si="136"/>
        <v>6850.26</v>
      </c>
      <c r="O406" s="53">
        <f t="shared" si="137"/>
        <v>42904.26</v>
      </c>
      <c r="P406" s="75">
        <v>34463</v>
      </c>
      <c r="Q406" s="76">
        <f t="shared" si="138"/>
        <v>6547.97</v>
      </c>
      <c r="R406" s="57">
        <f t="shared" si="139"/>
        <v>41010.97</v>
      </c>
      <c r="S406" s="77">
        <v>34058</v>
      </c>
      <c r="T406" s="78">
        <f t="shared" si="140"/>
        <v>6471.02</v>
      </c>
      <c r="U406" s="67">
        <f t="shared" si="141"/>
        <v>40529.020000000004</v>
      </c>
      <c r="V406" s="79">
        <v>37952</v>
      </c>
      <c r="W406" s="80">
        <f t="shared" si="142"/>
        <v>7210.88</v>
      </c>
      <c r="X406" s="68">
        <f t="shared" si="143"/>
        <v>45162.879999999997</v>
      </c>
      <c r="Y406" s="81">
        <v>35020</v>
      </c>
      <c r="Z406" s="82">
        <f t="shared" si="144"/>
        <v>6653.8</v>
      </c>
      <c r="AA406" s="69">
        <f t="shared" si="148"/>
        <v>41673.800000000003</v>
      </c>
      <c r="AB406" s="83">
        <v>46378</v>
      </c>
      <c r="AC406" s="84">
        <f t="shared" si="145"/>
        <v>8811.82</v>
      </c>
      <c r="AD406" s="70">
        <f t="shared" si="149"/>
        <v>55189.82</v>
      </c>
      <c r="AE406" s="86">
        <f t="shared" si="150"/>
        <v>7</v>
      </c>
      <c r="AF406" s="85">
        <f t="shared" si="151"/>
        <v>45000</v>
      </c>
      <c r="AG406" s="4">
        <f t="shared" si="152"/>
        <v>4893.8463051264707</v>
      </c>
      <c r="AH406" s="5">
        <f t="shared" si="153"/>
        <v>0.10875214011392158</v>
      </c>
      <c r="AI406" s="87" t="str">
        <f t="shared" si="154"/>
        <v>SI</v>
      </c>
      <c r="AK406" s="95"/>
    </row>
    <row r="407" spans="1:37" ht="64.5" x14ac:dyDescent="0.45">
      <c r="A407" s="6">
        <f t="shared" si="146"/>
        <v>404</v>
      </c>
      <c r="B407" s="6" t="s">
        <v>817</v>
      </c>
      <c r="C407" s="6" t="s">
        <v>35</v>
      </c>
      <c r="D407" s="6" t="s">
        <v>838</v>
      </c>
      <c r="E407" s="9">
        <v>90101603</v>
      </c>
      <c r="F407" s="12" t="s">
        <v>839</v>
      </c>
      <c r="G407" s="17" t="s">
        <v>38</v>
      </c>
      <c r="H407" s="93">
        <f t="shared" si="133"/>
        <v>0.19</v>
      </c>
      <c r="I407" s="29">
        <f t="shared" si="147"/>
        <v>24966</v>
      </c>
      <c r="J407" s="71">
        <v>18959</v>
      </c>
      <c r="K407" s="72">
        <f t="shared" si="134"/>
        <v>3602.21</v>
      </c>
      <c r="L407" s="49">
        <f t="shared" si="135"/>
        <v>22561.21</v>
      </c>
      <c r="M407" s="73">
        <v>21715</v>
      </c>
      <c r="N407" s="74">
        <f t="shared" si="136"/>
        <v>4125.8500000000004</v>
      </c>
      <c r="O407" s="53">
        <f t="shared" si="137"/>
        <v>25840.85</v>
      </c>
      <c r="P407" s="75">
        <v>21636</v>
      </c>
      <c r="Q407" s="76">
        <f t="shared" si="138"/>
        <v>4110.84</v>
      </c>
      <c r="R407" s="57">
        <f t="shared" si="139"/>
        <v>25746.84</v>
      </c>
      <c r="S407" s="77">
        <v>18951</v>
      </c>
      <c r="T407" s="78">
        <f t="shared" si="140"/>
        <v>3600.69</v>
      </c>
      <c r="U407" s="67">
        <f t="shared" si="141"/>
        <v>22551.69</v>
      </c>
      <c r="V407" s="79">
        <v>19973</v>
      </c>
      <c r="W407" s="80">
        <f t="shared" si="142"/>
        <v>3794.87</v>
      </c>
      <c r="X407" s="68">
        <f t="shared" si="143"/>
        <v>23767.87</v>
      </c>
      <c r="Y407" s="81">
        <v>22464</v>
      </c>
      <c r="Z407" s="82">
        <f t="shared" si="144"/>
        <v>4268.16</v>
      </c>
      <c r="AA407" s="69">
        <f t="shared" si="148"/>
        <v>26732.16</v>
      </c>
      <c r="AB407" s="83">
        <v>23163</v>
      </c>
      <c r="AC407" s="84">
        <f t="shared" si="145"/>
        <v>4400.97</v>
      </c>
      <c r="AD407" s="70">
        <f t="shared" si="149"/>
        <v>27563.97</v>
      </c>
      <c r="AE407" s="86">
        <f t="shared" si="150"/>
        <v>7</v>
      </c>
      <c r="AF407" s="85">
        <f t="shared" si="151"/>
        <v>24966</v>
      </c>
      <c r="AG407" s="4">
        <f t="shared" si="152"/>
        <v>1862.8421125259119</v>
      </c>
      <c r="AH407" s="5">
        <f t="shared" si="153"/>
        <v>7.4615161120159895E-2</v>
      </c>
      <c r="AI407" s="87" t="str">
        <f t="shared" si="154"/>
        <v>SI</v>
      </c>
      <c r="AK407" s="95"/>
    </row>
    <row r="408" spans="1:37" ht="26.25" x14ac:dyDescent="0.45">
      <c r="A408" s="6">
        <f t="shared" si="146"/>
        <v>405</v>
      </c>
      <c r="B408" s="6" t="s">
        <v>817</v>
      </c>
      <c r="C408" s="6" t="s">
        <v>35</v>
      </c>
      <c r="D408" s="6" t="s">
        <v>840</v>
      </c>
      <c r="E408" s="9">
        <v>53102403</v>
      </c>
      <c r="F408" s="103" t="s">
        <v>841</v>
      </c>
      <c r="G408" s="17" t="s">
        <v>38</v>
      </c>
      <c r="H408" s="93">
        <f t="shared" si="133"/>
        <v>0.19</v>
      </c>
      <c r="I408" s="29">
        <f t="shared" si="147"/>
        <v>79524</v>
      </c>
      <c r="J408" s="71">
        <v>66273</v>
      </c>
      <c r="K408" s="72">
        <f t="shared" si="134"/>
        <v>12591.87</v>
      </c>
      <c r="L408" s="49">
        <f t="shared" si="135"/>
        <v>78864.87</v>
      </c>
      <c r="M408" s="73">
        <v>64123</v>
      </c>
      <c r="N408" s="74">
        <f t="shared" si="136"/>
        <v>12183.37</v>
      </c>
      <c r="O408" s="53">
        <f t="shared" si="137"/>
        <v>76306.37</v>
      </c>
      <c r="P408" s="75">
        <v>67607</v>
      </c>
      <c r="Q408" s="76">
        <f t="shared" si="138"/>
        <v>12845.33</v>
      </c>
      <c r="R408" s="57">
        <f t="shared" si="139"/>
        <v>80452.33</v>
      </c>
      <c r="S408" s="77">
        <v>71085</v>
      </c>
      <c r="T408" s="78">
        <f t="shared" si="140"/>
        <v>13506.15</v>
      </c>
      <c r="U408" s="67">
        <f t="shared" si="141"/>
        <v>84591.15</v>
      </c>
      <c r="V408" s="79">
        <v>63484</v>
      </c>
      <c r="W408" s="80">
        <f t="shared" si="142"/>
        <v>12061.960000000001</v>
      </c>
      <c r="X408" s="68">
        <f t="shared" si="143"/>
        <v>75545.960000000006</v>
      </c>
      <c r="Y408" s="81">
        <v>72952</v>
      </c>
      <c r="Z408" s="82">
        <f t="shared" si="144"/>
        <v>13860.880000000001</v>
      </c>
      <c r="AA408" s="69">
        <f t="shared" si="148"/>
        <v>86812.88</v>
      </c>
      <c r="AB408" s="83">
        <v>62267</v>
      </c>
      <c r="AC408" s="84">
        <f t="shared" si="145"/>
        <v>11830.73</v>
      </c>
      <c r="AD408" s="70">
        <f t="shared" si="149"/>
        <v>74097.73</v>
      </c>
      <c r="AE408" s="86">
        <f t="shared" si="150"/>
        <v>7</v>
      </c>
      <c r="AF408" s="85">
        <f t="shared" si="151"/>
        <v>79524</v>
      </c>
      <c r="AG408" s="4">
        <f t="shared" si="152"/>
        <v>4403.2841533791579</v>
      </c>
      <c r="AH408" s="5">
        <f t="shared" si="153"/>
        <v>5.5370506430500954E-2</v>
      </c>
      <c r="AI408" s="87" t="str">
        <f t="shared" si="154"/>
        <v>SI</v>
      </c>
      <c r="AK408" s="95"/>
    </row>
    <row r="409" spans="1:37" ht="76.5" x14ac:dyDescent="0.45">
      <c r="A409" s="6">
        <f t="shared" si="146"/>
        <v>406</v>
      </c>
      <c r="B409" s="6" t="s">
        <v>817</v>
      </c>
      <c r="C409" s="6" t="s">
        <v>35</v>
      </c>
      <c r="D409" s="6" t="s">
        <v>842</v>
      </c>
      <c r="E409" s="9">
        <v>60141200</v>
      </c>
      <c r="F409" s="13" t="s">
        <v>843</v>
      </c>
      <c r="G409" s="17" t="s">
        <v>38</v>
      </c>
      <c r="H409" s="93">
        <f t="shared" si="133"/>
        <v>0.19</v>
      </c>
      <c r="I409" s="29">
        <f t="shared" si="147"/>
        <v>350000</v>
      </c>
      <c r="J409" s="71">
        <v>285078</v>
      </c>
      <c r="K409" s="72">
        <f t="shared" si="134"/>
        <v>54164.82</v>
      </c>
      <c r="L409" s="49">
        <f t="shared" si="135"/>
        <v>339242.82</v>
      </c>
      <c r="M409" s="73">
        <v>295229</v>
      </c>
      <c r="N409" s="74">
        <f t="shared" si="136"/>
        <v>56093.51</v>
      </c>
      <c r="O409" s="53">
        <f t="shared" si="137"/>
        <v>351322.51</v>
      </c>
      <c r="P409" s="75">
        <v>298747</v>
      </c>
      <c r="Q409" s="76">
        <f t="shared" si="138"/>
        <v>56761.93</v>
      </c>
      <c r="R409" s="57">
        <f t="shared" si="139"/>
        <v>355508.93</v>
      </c>
      <c r="S409" s="77">
        <v>274959</v>
      </c>
      <c r="T409" s="78">
        <f t="shared" si="140"/>
        <v>52242.21</v>
      </c>
      <c r="U409" s="67">
        <f t="shared" si="141"/>
        <v>327201.21000000002</v>
      </c>
      <c r="V409" s="79">
        <v>285581</v>
      </c>
      <c r="W409" s="80">
        <f t="shared" si="142"/>
        <v>54260.39</v>
      </c>
      <c r="X409" s="68">
        <f t="shared" si="143"/>
        <v>339841.39</v>
      </c>
      <c r="Y409" s="81">
        <v>300291</v>
      </c>
      <c r="Z409" s="82">
        <f t="shared" si="144"/>
        <v>57055.29</v>
      </c>
      <c r="AA409" s="69">
        <f t="shared" si="148"/>
        <v>357346.29</v>
      </c>
      <c r="AB409" s="83">
        <v>318936</v>
      </c>
      <c r="AC409" s="84">
        <f t="shared" si="145"/>
        <v>60597.840000000004</v>
      </c>
      <c r="AD409" s="70">
        <f t="shared" si="149"/>
        <v>379533.84</v>
      </c>
      <c r="AE409" s="86">
        <f t="shared" si="150"/>
        <v>7</v>
      </c>
      <c r="AF409" s="85">
        <f t="shared" si="151"/>
        <v>350000</v>
      </c>
      <c r="AG409" s="4">
        <f t="shared" si="152"/>
        <v>15570.173534260945</v>
      </c>
      <c r="AH409" s="5">
        <f t="shared" si="153"/>
        <v>4.4486210097888411E-2</v>
      </c>
      <c r="AI409" s="87" t="str">
        <f t="shared" si="154"/>
        <v>SI</v>
      </c>
      <c r="AK409" s="95"/>
    </row>
    <row r="410" spans="1:37" ht="51" x14ac:dyDescent="0.45">
      <c r="A410" s="6">
        <f t="shared" si="146"/>
        <v>407</v>
      </c>
      <c r="B410" s="6" t="s">
        <v>817</v>
      </c>
      <c r="C410" s="6" t="s">
        <v>35</v>
      </c>
      <c r="D410" s="6" t="s">
        <v>844</v>
      </c>
      <c r="E410" s="9">
        <v>42192104</v>
      </c>
      <c r="F410" s="105" t="s">
        <v>845</v>
      </c>
      <c r="G410" s="17" t="s">
        <v>38</v>
      </c>
      <c r="H410" s="93">
        <f t="shared" si="133"/>
        <v>0.19</v>
      </c>
      <c r="I410" s="29">
        <f t="shared" si="147"/>
        <v>749999</v>
      </c>
      <c r="J410" s="71">
        <v>656805</v>
      </c>
      <c r="K410" s="72">
        <f t="shared" si="134"/>
        <v>124792.95</v>
      </c>
      <c r="L410" s="49">
        <f t="shared" si="135"/>
        <v>781597.95</v>
      </c>
      <c r="M410" s="73">
        <v>624021</v>
      </c>
      <c r="N410" s="74">
        <f t="shared" si="136"/>
        <v>118563.99</v>
      </c>
      <c r="O410" s="53">
        <f t="shared" si="137"/>
        <v>742584.99</v>
      </c>
      <c r="P410" s="75">
        <v>604163</v>
      </c>
      <c r="Q410" s="76">
        <f t="shared" si="138"/>
        <v>114790.97</v>
      </c>
      <c r="R410" s="57">
        <f t="shared" si="139"/>
        <v>718953.97</v>
      </c>
      <c r="S410" s="77">
        <v>570015</v>
      </c>
      <c r="T410" s="78">
        <f t="shared" si="140"/>
        <v>108302.85</v>
      </c>
      <c r="U410" s="67">
        <f t="shared" si="141"/>
        <v>678317.85</v>
      </c>
      <c r="V410" s="79">
        <v>659676</v>
      </c>
      <c r="W410" s="80">
        <f t="shared" si="142"/>
        <v>125338.44</v>
      </c>
      <c r="X410" s="68">
        <f t="shared" si="143"/>
        <v>785014.44</v>
      </c>
      <c r="Y410" s="81">
        <v>647086</v>
      </c>
      <c r="Z410" s="82">
        <f t="shared" si="144"/>
        <v>122946.34</v>
      </c>
      <c r="AA410" s="69">
        <f t="shared" si="148"/>
        <v>770032.34</v>
      </c>
      <c r="AB410" s="83">
        <v>649994</v>
      </c>
      <c r="AC410" s="84">
        <f t="shared" si="145"/>
        <v>123498.86</v>
      </c>
      <c r="AD410" s="70">
        <f t="shared" si="149"/>
        <v>773492.86</v>
      </c>
      <c r="AE410" s="86">
        <f t="shared" si="150"/>
        <v>7</v>
      </c>
      <c r="AF410" s="85">
        <f t="shared" si="151"/>
        <v>749999</v>
      </c>
      <c r="AG410" s="4">
        <f t="shared" si="152"/>
        <v>36517.744308711073</v>
      </c>
      <c r="AH410" s="5">
        <f t="shared" si="153"/>
        <v>4.8690390665468986E-2</v>
      </c>
      <c r="AI410" s="87" t="str">
        <f t="shared" si="154"/>
        <v>SI</v>
      </c>
      <c r="AK410" s="95"/>
    </row>
    <row r="411" spans="1:37" ht="51" x14ac:dyDescent="0.45">
      <c r="A411" s="6">
        <f t="shared" si="146"/>
        <v>408</v>
      </c>
      <c r="B411" s="6" t="s">
        <v>817</v>
      </c>
      <c r="C411" s="6" t="s">
        <v>35</v>
      </c>
      <c r="D411" s="6" t="s">
        <v>846</v>
      </c>
      <c r="E411" s="9">
        <v>56101702</v>
      </c>
      <c r="F411" s="13" t="s">
        <v>847</v>
      </c>
      <c r="G411" s="17" t="s">
        <v>38</v>
      </c>
      <c r="H411" s="93">
        <f t="shared" si="133"/>
        <v>0.19</v>
      </c>
      <c r="I411" s="29">
        <f t="shared" si="147"/>
        <v>999999</v>
      </c>
      <c r="J411" s="71">
        <v>910163</v>
      </c>
      <c r="K411" s="72">
        <f t="shared" si="134"/>
        <v>172930.97</v>
      </c>
      <c r="L411" s="49">
        <f t="shared" si="135"/>
        <v>1083093.97</v>
      </c>
      <c r="M411" s="73">
        <v>871789</v>
      </c>
      <c r="N411" s="74">
        <f t="shared" si="136"/>
        <v>165639.91</v>
      </c>
      <c r="O411" s="53">
        <f t="shared" si="137"/>
        <v>1037428.91</v>
      </c>
      <c r="P411" s="75">
        <v>908695</v>
      </c>
      <c r="Q411" s="76">
        <f t="shared" si="138"/>
        <v>172652.05</v>
      </c>
      <c r="R411" s="57">
        <f t="shared" si="139"/>
        <v>1081347.05</v>
      </c>
      <c r="S411" s="77">
        <v>903491</v>
      </c>
      <c r="T411" s="78">
        <f t="shared" si="140"/>
        <v>171663.29</v>
      </c>
      <c r="U411" s="67">
        <f t="shared" si="141"/>
        <v>1075154.29</v>
      </c>
      <c r="V411" s="79">
        <v>872794</v>
      </c>
      <c r="W411" s="80">
        <f t="shared" si="142"/>
        <v>165830.86000000002</v>
      </c>
      <c r="X411" s="68">
        <f t="shared" si="143"/>
        <v>1038624.86</v>
      </c>
      <c r="Y411" s="81">
        <v>880913</v>
      </c>
      <c r="Z411" s="82">
        <f t="shared" si="144"/>
        <v>167373.47</v>
      </c>
      <c r="AA411" s="69">
        <f t="shared" si="148"/>
        <v>1048286.47</v>
      </c>
      <c r="AB411" s="83">
        <v>534504</v>
      </c>
      <c r="AC411" s="84">
        <f t="shared" si="145"/>
        <v>101555.76</v>
      </c>
      <c r="AD411" s="70">
        <f t="shared" si="149"/>
        <v>636059.76</v>
      </c>
      <c r="AE411" s="86">
        <f t="shared" si="150"/>
        <v>7</v>
      </c>
      <c r="AF411" s="85">
        <f t="shared" si="151"/>
        <v>999999</v>
      </c>
      <c r="AG411" s="4">
        <f t="shared" si="152"/>
        <v>149688.72573560872</v>
      </c>
      <c r="AH411" s="5">
        <f t="shared" si="153"/>
        <v>0.14968887542448414</v>
      </c>
      <c r="AI411" s="87" t="str">
        <f t="shared" si="154"/>
        <v>SI</v>
      </c>
      <c r="AK411" s="95"/>
    </row>
    <row r="412" spans="1:37" ht="26.25" x14ac:dyDescent="0.45">
      <c r="A412" s="6">
        <f t="shared" si="146"/>
        <v>409</v>
      </c>
      <c r="B412" s="6" t="s">
        <v>817</v>
      </c>
      <c r="C412" s="6" t="s">
        <v>35</v>
      </c>
      <c r="D412" s="6" t="s">
        <v>848</v>
      </c>
      <c r="E412" s="9">
        <v>11161704</v>
      </c>
      <c r="F412" s="103" t="s">
        <v>849</v>
      </c>
      <c r="G412" s="17" t="s">
        <v>38</v>
      </c>
      <c r="H412" s="93">
        <f t="shared" si="133"/>
        <v>0.19</v>
      </c>
      <c r="I412" s="29">
        <f t="shared" si="147"/>
        <v>40999</v>
      </c>
      <c r="J412" s="71">
        <v>31447</v>
      </c>
      <c r="K412" s="72">
        <f t="shared" si="134"/>
        <v>5974.93</v>
      </c>
      <c r="L412" s="49">
        <f t="shared" si="135"/>
        <v>37421.93</v>
      </c>
      <c r="M412" s="73">
        <v>35145</v>
      </c>
      <c r="N412" s="74">
        <f t="shared" si="136"/>
        <v>6677.55</v>
      </c>
      <c r="O412" s="53">
        <f t="shared" si="137"/>
        <v>41822.550000000003</v>
      </c>
      <c r="P412" s="75">
        <v>32526</v>
      </c>
      <c r="Q412" s="76">
        <f t="shared" si="138"/>
        <v>6179.9400000000005</v>
      </c>
      <c r="R412" s="57">
        <f t="shared" si="139"/>
        <v>38705.94</v>
      </c>
      <c r="S412" s="77">
        <v>33436</v>
      </c>
      <c r="T412" s="78">
        <f t="shared" si="140"/>
        <v>6352.84</v>
      </c>
      <c r="U412" s="67">
        <f t="shared" si="141"/>
        <v>39788.839999999997</v>
      </c>
      <c r="V412" s="79">
        <v>37601</v>
      </c>
      <c r="W412" s="80">
        <f t="shared" si="142"/>
        <v>7144.1900000000005</v>
      </c>
      <c r="X412" s="68">
        <f t="shared" si="143"/>
        <v>44745.19</v>
      </c>
      <c r="Y412" s="81">
        <v>34656</v>
      </c>
      <c r="Z412" s="82">
        <f t="shared" si="144"/>
        <v>6584.64</v>
      </c>
      <c r="AA412" s="69">
        <f t="shared" si="148"/>
        <v>41240.639999999999</v>
      </c>
      <c r="AB412" s="83">
        <v>36361</v>
      </c>
      <c r="AC412" s="84">
        <f t="shared" si="145"/>
        <v>6908.59</v>
      </c>
      <c r="AD412" s="70">
        <f t="shared" si="149"/>
        <v>43269.59</v>
      </c>
      <c r="AE412" s="86">
        <f t="shared" si="150"/>
        <v>7</v>
      </c>
      <c r="AF412" s="85">
        <f t="shared" si="151"/>
        <v>40999</v>
      </c>
      <c r="AG412" s="4">
        <f t="shared" si="152"/>
        <v>2373.7909321589382</v>
      </c>
      <c r="AH412" s="5">
        <f t="shared" si="153"/>
        <v>5.7898751973436871E-2</v>
      </c>
      <c r="AI412" s="87" t="str">
        <f t="shared" si="154"/>
        <v>SI</v>
      </c>
      <c r="AK412" s="95"/>
    </row>
    <row r="413" spans="1:37" ht="26.25" x14ac:dyDescent="0.45">
      <c r="A413" s="6">
        <f t="shared" si="146"/>
        <v>410</v>
      </c>
      <c r="B413" s="6" t="s">
        <v>817</v>
      </c>
      <c r="C413" s="6" t="s">
        <v>35</v>
      </c>
      <c r="D413" s="6" t="s">
        <v>850</v>
      </c>
      <c r="E413" s="9">
        <v>90101603</v>
      </c>
      <c r="F413" s="12" t="s">
        <v>851</v>
      </c>
      <c r="G413" s="17" t="s">
        <v>38</v>
      </c>
      <c r="H413" s="93">
        <f t="shared" si="133"/>
        <v>0.19</v>
      </c>
      <c r="I413" s="29">
        <f t="shared" si="147"/>
        <v>171476</v>
      </c>
      <c r="J413" s="71">
        <v>140420</v>
      </c>
      <c r="K413" s="72">
        <f t="shared" si="134"/>
        <v>26679.8</v>
      </c>
      <c r="L413" s="49">
        <f t="shared" si="135"/>
        <v>167099.79999999999</v>
      </c>
      <c r="M413" s="73">
        <v>146842</v>
      </c>
      <c r="N413" s="74">
        <f t="shared" si="136"/>
        <v>27899.98</v>
      </c>
      <c r="O413" s="53">
        <f t="shared" si="137"/>
        <v>174741.98</v>
      </c>
      <c r="P413" s="75">
        <v>149926</v>
      </c>
      <c r="Q413" s="76">
        <f t="shared" si="138"/>
        <v>28485.94</v>
      </c>
      <c r="R413" s="57">
        <f t="shared" si="139"/>
        <v>178411.94</v>
      </c>
      <c r="S413" s="77">
        <v>148123</v>
      </c>
      <c r="T413" s="78">
        <f t="shared" si="140"/>
        <v>28143.37</v>
      </c>
      <c r="U413" s="67">
        <f t="shared" si="141"/>
        <v>176266.37</v>
      </c>
      <c r="V413" s="79">
        <v>157149</v>
      </c>
      <c r="W413" s="80">
        <f t="shared" si="142"/>
        <v>29858.31</v>
      </c>
      <c r="X413" s="68">
        <f t="shared" si="143"/>
        <v>187007.31</v>
      </c>
      <c r="Y413" s="81">
        <v>133021</v>
      </c>
      <c r="Z413" s="82">
        <f t="shared" si="144"/>
        <v>25273.99</v>
      </c>
      <c r="AA413" s="69">
        <f t="shared" si="148"/>
        <v>158294.99</v>
      </c>
      <c r="AB413" s="83">
        <v>133199</v>
      </c>
      <c r="AC413" s="84">
        <f t="shared" si="145"/>
        <v>25307.81</v>
      </c>
      <c r="AD413" s="70">
        <f t="shared" si="149"/>
        <v>158506.81</v>
      </c>
      <c r="AE413" s="86">
        <f t="shared" si="150"/>
        <v>7</v>
      </c>
      <c r="AF413" s="85">
        <f t="shared" si="151"/>
        <v>171476</v>
      </c>
      <c r="AG413" s="4">
        <f t="shared" si="152"/>
        <v>9885.2932848550372</v>
      </c>
      <c r="AH413" s="5">
        <f t="shared" si="153"/>
        <v>5.7648261475979359E-2</v>
      </c>
      <c r="AI413" s="87" t="str">
        <f t="shared" si="154"/>
        <v>SI</v>
      </c>
      <c r="AK413" s="95"/>
    </row>
    <row r="414" spans="1:37" ht="63.75" x14ac:dyDescent="0.45">
      <c r="A414" s="6">
        <f t="shared" si="146"/>
        <v>411</v>
      </c>
      <c r="B414" s="6" t="s">
        <v>817</v>
      </c>
      <c r="C414" s="6" t="s">
        <v>35</v>
      </c>
      <c r="D414" s="6" t="s">
        <v>852</v>
      </c>
      <c r="E414" s="9">
        <v>60141200</v>
      </c>
      <c r="F414" s="105" t="s">
        <v>853</v>
      </c>
      <c r="G414" s="17" t="s">
        <v>38</v>
      </c>
      <c r="H414" s="93">
        <f t="shared" si="133"/>
        <v>0.19</v>
      </c>
      <c r="I414" s="29">
        <f t="shared" si="147"/>
        <v>150000</v>
      </c>
      <c r="J414" s="71">
        <v>136894</v>
      </c>
      <c r="K414" s="72">
        <f t="shared" si="134"/>
        <v>26009.86</v>
      </c>
      <c r="L414" s="49">
        <f t="shared" si="135"/>
        <v>162903.85999999999</v>
      </c>
      <c r="M414" s="73">
        <v>133461</v>
      </c>
      <c r="N414" s="74">
        <f t="shared" si="136"/>
        <v>25357.59</v>
      </c>
      <c r="O414" s="53">
        <f t="shared" si="137"/>
        <v>158818.59</v>
      </c>
      <c r="P414" s="75">
        <v>120314</v>
      </c>
      <c r="Q414" s="76">
        <f t="shared" si="138"/>
        <v>22859.66</v>
      </c>
      <c r="R414" s="57">
        <f t="shared" si="139"/>
        <v>143173.66</v>
      </c>
      <c r="S414" s="77">
        <v>128504</v>
      </c>
      <c r="T414" s="78">
        <f t="shared" si="140"/>
        <v>24415.760000000002</v>
      </c>
      <c r="U414" s="67">
        <f t="shared" si="141"/>
        <v>152919.76</v>
      </c>
      <c r="V414" s="79">
        <v>135512</v>
      </c>
      <c r="W414" s="80">
        <f t="shared" si="142"/>
        <v>25747.279999999999</v>
      </c>
      <c r="X414" s="68">
        <f t="shared" si="143"/>
        <v>161259.28</v>
      </c>
      <c r="Y414" s="81">
        <v>135294</v>
      </c>
      <c r="Z414" s="82">
        <f t="shared" si="144"/>
        <v>25705.86</v>
      </c>
      <c r="AA414" s="69">
        <f t="shared" si="148"/>
        <v>160999.85999999999</v>
      </c>
      <c r="AB414" s="83">
        <v>92371</v>
      </c>
      <c r="AC414" s="84">
        <f t="shared" si="145"/>
        <v>17550.490000000002</v>
      </c>
      <c r="AD414" s="70">
        <f t="shared" si="149"/>
        <v>109921.49</v>
      </c>
      <c r="AE414" s="86">
        <f t="shared" si="150"/>
        <v>7</v>
      </c>
      <c r="AF414" s="85">
        <f t="shared" si="151"/>
        <v>150000</v>
      </c>
      <c r="AG414" s="4">
        <f t="shared" si="152"/>
        <v>17539.572876983104</v>
      </c>
      <c r="AH414" s="5">
        <f t="shared" si="153"/>
        <v>0.11693048584655402</v>
      </c>
      <c r="AI414" s="87" t="str">
        <f t="shared" si="154"/>
        <v>SI</v>
      </c>
      <c r="AK414" s="95"/>
    </row>
    <row r="415" spans="1:37" ht="51" x14ac:dyDescent="0.45">
      <c r="A415" s="6">
        <f t="shared" si="146"/>
        <v>412</v>
      </c>
      <c r="B415" s="6" t="s">
        <v>817</v>
      </c>
      <c r="C415" s="6" t="s">
        <v>35</v>
      </c>
      <c r="D415" s="6" t="s">
        <v>854</v>
      </c>
      <c r="E415" s="9">
        <v>49201512</v>
      </c>
      <c r="F415" s="13" t="s">
        <v>855</v>
      </c>
      <c r="G415" s="17" t="s">
        <v>38</v>
      </c>
      <c r="H415" s="93">
        <f t="shared" si="133"/>
        <v>0.19</v>
      </c>
      <c r="I415" s="29">
        <f t="shared" si="147"/>
        <v>379999</v>
      </c>
      <c r="J415" s="71">
        <v>296912</v>
      </c>
      <c r="K415" s="72">
        <f t="shared" si="134"/>
        <v>56413.279999999999</v>
      </c>
      <c r="L415" s="49">
        <f t="shared" si="135"/>
        <v>353325.28</v>
      </c>
      <c r="M415" s="73">
        <v>331945</v>
      </c>
      <c r="N415" s="74">
        <f t="shared" si="136"/>
        <v>63069.55</v>
      </c>
      <c r="O415" s="53">
        <f t="shared" si="137"/>
        <v>395014.55</v>
      </c>
      <c r="P415" s="75">
        <v>295578</v>
      </c>
      <c r="Q415" s="76">
        <f t="shared" si="138"/>
        <v>56159.82</v>
      </c>
      <c r="R415" s="57">
        <f t="shared" si="139"/>
        <v>351737.82</v>
      </c>
      <c r="S415" s="77">
        <v>340207</v>
      </c>
      <c r="T415" s="78">
        <f t="shared" si="140"/>
        <v>64639.33</v>
      </c>
      <c r="U415" s="67">
        <f t="shared" si="141"/>
        <v>404846.33</v>
      </c>
      <c r="V415" s="79">
        <v>350348</v>
      </c>
      <c r="W415" s="80">
        <f t="shared" si="142"/>
        <v>66566.12</v>
      </c>
      <c r="X415" s="68">
        <f t="shared" si="143"/>
        <v>416914.12</v>
      </c>
      <c r="Y415" s="81">
        <v>332166</v>
      </c>
      <c r="Z415" s="82">
        <f t="shared" si="144"/>
        <v>63111.54</v>
      </c>
      <c r="AA415" s="69">
        <f t="shared" si="148"/>
        <v>395277.54</v>
      </c>
      <c r="AB415" s="83">
        <v>288135</v>
      </c>
      <c r="AC415" s="84">
        <f t="shared" si="145"/>
        <v>54745.65</v>
      </c>
      <c r="AD415" s="70">
        <f t="shared" si="149"/>
        <v>342880.65</v>
      </c>
      <c r="AE415" s="86">
        <f t="shared" si="150"/>
        <v>7</v>
      </c>
      <c r="AF415" s="85">
        <f t="shared" si="151"/>
        <v>379999</v>
      </c>
      <c r="AG415" s="4">
        <f t="shared" si="152"/>
        <v>27586.150660597781</v>
      </c>
      <c r="AH415" s="5">
        <f t="shared" si="153"/>
        <v>7.2595324357689839E-2</v>
      </c>
      <c r="AI415" s="87" t="str">
        <f t="shared" si="154"/>
        <v>SI</v>
      </c>
      <c r="AK415" s="95"/>
    </row>
    <row r="416" spans="1:37" ht="25.5" x14ac:dyDescent="0.45">
      <c r="A416" s="6">
        <f t="shared" si="146"/>
        <v>413</v>
      </c>
      <c r="B416" s="6" t="s">
        <v>817</v>
      </c>
      <c r="C416" s="6" t="s">
        <v>35</v>
      </c>
      <c r="D416" s="6" t="s">
        <v>856</v>
      </c>
      <c r="E416" s="9">
        <v>24102001</v>
      </c>
      <c r="F416" s="105" t="s">
        <v>857</v>
      </c>
      <c r="G416" s="17" t="s">
        <v>38</v>
      </c>
      <c r="H416" s="93">
        <f t="shared" si="133"/>
        <v>0.19</v>
      </c>
      <c r="I416" s="29">
        <f t="shared" si="147"/>
        <v>320000</v>
      </c>
      <c r="J416" s="71">
        <v>243088</v>
      </c>
      <c r="K416" s="72">
        <f t="shared" si="134"/>
        <v>46186.720000000001</v>
      </c>
      <c r="L416" s="49">
        <f t="shared" si="135"/>
        <v>289274.71999999997</v>
      </c>
      <c r="M416" s="73">
        <v>256863</v>
      </c>
      <c r="N416" s="74">
        <f t="shared" si="136"/>
        <v>48803.97</v>
      </c>
      <c r="O416" s="53">
        <f t="shared" si="137"/>
        <v>305666.96999999997</v>
      </c>
      <c r="P416" s="75">
        <v>273018</v>
      </c>
      <c r="Q416" s="76">
        <f t="shared" si="138"/>
        <v>51873.42</v>
      </c>
      <c r="R416" s="57">
        <f t="shared" si="139"/>
        <v>324891.42</v>
      </c>
      <c r="S416" s="77">
        <v>257796</v>
      </c>
      <c r="T416" s="78">
        <f t="shared" si="140"/>
        <v>48981.24</v>
      </c>
      <c r="U416" s="67">
        <f t="shared" si="141"/>
        <v>306777.24</v>
      </c>
      <c r="V416" s="79">
        <v>258085</v>
      </c>
      <c r="W416" s="80">
        <f t="shared" si="142"/>
        <v>49036.15</v>
      </c>
      <c r="X416" s="68">
        <f t="shared" si="143"/>
        <v>307121.15000000002</v>
      </c>
      <c r="Y416" s="81">
        <v>270305</v>
      </c>
      <c r="Z416" s="82">
        <f t="shared" si="144"/>
        <v>51357.95</v>
      </c>
      <c r="AA416" s="69">
        <f t="shared" si="148"/>
        <v>321662.95</v>
      </c>
      <c r="AB416" s="83">
        <v>323195</v>
      </c>
      <c r="AC416" s="84">
        <f t="shared" si="145"/>
        <v>61407.05</v>
      </c>
      <c r="AD416" s="70">
        <f t="shared" si="149"/>
        <v>384602.05</v>
      </c>
      <c r="AE416" s="86">
        <f t="shared" si="150"/>
        <v>7</v>
      </c>
      <c r="AF416" s="85">
        <f t="shared" si="151"/>
        <v>320000</v>
      </c>
      <c r="AG416" s="4">
        <f t="shared" si="152"/>
        <v>28511.403718940255</v>
      </c>
      <c r="AH416" s="5">
        <f t="shared" si="153"/>
        <v>8.9098136621688293E-2</v>
      </c>
      <c r="AI416" s="87" t="str">
        <f t="shared" si="154"/>
        <v>SI</v>
      </c>
      <c r="AK416" s="95"/>
    </row>
    <row r="417" spans="1:37" ht="14.25" x14ac:dyDescent="0.45">
      <c r="A417" s="6">
        <f t="shared" si="146"/>
        <v>414</v>
      </c>
      <c r="B417" s="6" t="s">
        <v>817</v>
      </c>
      <c r="C417" s="6" t="s">
        <v>35</v>
      </c>
      <c r="D417" s="6" t="s">
        <v>858</v>
      </c>
      <c r="E417" s="9">
        <v>52151624</v>
      </c>
      <c r="F417" s="12" t="s">
        <v>859</v>
      </c>
      <c r="G417" s="17" t="s">
        <v>38</v>
      </c>
      <c r="H417" s="93">
        <f t="shared" si="133"/>
        <v>0.19</v>
      </c>
      <c r="I417" s="29">
        <f t="shared" si="147"/>
        <v>11999</v>
      </c>
      <c r="J417" s="71">
        <v>10738</v>
      </c>
      <c r="K417" s="72">
        <f t="shared" si="134"/>
        <v>2040.22</v>
      </c>
      <c r="L417" s="49">
        <f t="shared" si="135"/>
        <v>12778.22</v>
      </c>
      <c r="M417" s="73">
        <v>10280</v>
      </c>
      <c r="N417" s="74">
        <f t="shared" si="136"/>
        <v>1953.2</v>
      </c>
      <c r="O417" s="53">
        <f t="shared" si="137"/>
        <v>12233.2</v>
      </c>
      <c r="P417" s="75">
        <v>10194</v>
      </c>
      <c r="Q417" s="76">
        <f t="shared" si="138"/>
        <v>1936.8600000000001</v>
      </c>
      <c r="R417" s="57">
        <f t="shared" si="139"/>
        <v>12130.86</v>
      </c>
      <c r="S417" s="77">
        <v>10619</v>
      </c>
      <c r="T417" s="78">
        <f t="shared" si="140"/>
        <v>2017.6100000000001</v>
      </c>
      <c r="U417" s="67">
        <f t="shared" si="141"/>
        <v>12636.61</v>
      </c>
      <c r="V417" s="79">
        <v>9651</v>
      </c>
      <c r="W417" s="80">
        <f t="shared" si="142"/>
        <v>1833.69</v>
      </c>
      <c r="X417" s="68">
        <f t="shared" si="143"/>
        <v>11484.69</v>
      </c>
      <c r="Y417" s="81">
        <v>9319</v>
      </c>
      <c r="Z417" s="82">
        <f t="shared" si="144"/>
        <v>1770.6100000000001</v>
      </c>
      <c r="AA417" s="69">
        <f t="shared" si="148"/>
        <v>11089.61</v>
      </c>
      <c r="AB417" s="83">
        <v>9784</v>
      </c>
      <c r="AC417" s="84">
        <f t="shared" si="145"/>
        <v>1858.96</v>
      </c>
      <c r="AD417" s="70">
        <f t="shared" si="149"/>
        <v>11642.96</v>
      </c>
      <c r="AE417" s="86">
        <f t="shared" si="150"/>
        <v>7</v>
      </c>
      <c r="AF417" s="85">
        <f t="shared" si="151"/>
        <v>11999</v>
      </c>
      <c r="AG417" s="4">
        <f t="shared" si="152"/>
        <v>573.73899396851164</v>
      </c>
      <c r="AH417" s="5">
        <f t="shared" si="153"/>
        <v>4.7815567461331081E-2</v>
      </c>
      <c r="AI417" s="87" t="str">
        <f t="shared" si="154"/>
        <v>SI</v>
      </c>
      <c r="AK417" s="95"/>
    </row>
    <row r="418" spans="1:37" ht="14.25" x14ac:dyDescent="0.45">
      <c r="A418" s="6">
        <f t="shared" si="146"/>
        <v>415</v>
      </c>
      <c r="B418" s="6" t="s">
        <v>817</v>
      </c>
      <c r="C418" s="6" t="s">
        <v>35</v>
      </c>
      <c r="D418" s="6" t="s">
        <v>860</v>
      </c>
      <c r="E418" s="9">
        <v>53131602</v>
      </c>
      <c r="F418" s="103" t="s">
        <v>861</v>
      </c>
      <c r="G418" s="17" t="s">
        <v>38</v>
      </c>
      <c r="H418" s="93">
        <f t="shared" si="133"/>
        <v>0.19</v>
      </c>
      <c r="I418" s="29">
        <f t="shared" si="147"/>
        <v>63989</v>
      </c>
      <c r="J418" s="71">
        <v>48908</v>
      </c>
      <c r="K418" s="72">
        <f t="shared" si="134"/>
        <v>9292.52</v>
      </c>
      <c r="L418" s="49">
        <f t="shared" si="135"/>
        <v>58200.520000000004</v>
      </c>
      <c r="M418" s="73">
        <v>50674</v>
      </c>
      <c r="N418" s="74">
        <f t="shared" si="136"/>
        <v>9628.06</v>
      </c>
      <c r="O418" s="53">
        <f t="shared" si="137"/>
        <v>60302.06</v>
      </c>
      <c r="P418" s="75">
        <v>54339</v>
      </c>
      <c r="Q418" s="76">
        <f t="shared" si="138"/>
        <v>10324.41</v>
      </c>
      <c r="R418" s="57">
        <f t="shared" si="139"/>
        <v>64663.41</v>
      </c>
      <c r="S418" s="77">
        <v>52224</v>
      </c>
      <c r="T418" s="78">
        <f t="shared" si="140"/>
        <v>9922.56</v>
      </c>
      <c r="U418" s="67">
        <f t="shared" si="141"/>
        <v>62146.559999999998</v>
      </c>
      <c r="V418" s="79">
        <v>54645</v>
      </c>
      <c r="W418" s="80">
        <f t="shared" si="142"/>
        <v>10382.549999999999</v>
      </c>
      <c r="X418" s="68">
        <f t="shared" si="143"/>
        <v>65027.55</v>
      </c>
      <c r="Y418" s="81">
        <v>52890</v>
      </c>
      <c r="Z418" s="82">
        <f t="shared" si="144"/>
        <v>10049.1</v>
      </c>
      <c r="AA418" s="69">
        <f t="shared" si="148"/>
        <v>62939.1</v>
      </c>
      <c r="AB418" s="83">
        <v>62728</v>
      </c>
      <c r="AC418" s="84">
        <f t="shared" si="145"/>
        <v>11918.32</v>
      </c>
      <c r="AD418" s="70">
        <f t="shared" si="149"/>
        <v>74646.320000000007</v>
      </c>
      <c r="AE418" s="86">
        <f t="shared" si="150"/>
        <v>7</v>
      </c>
      <c r="AF418" s="85">
        <f t="shared" si="151"/>
        <v>63989</v>
      </c>
      <c r="AG418" s="4">
        <f t="shared" si="152"/>
        <v>4880.1168906287503</v>
      </c>
      <c r="AH418" s="5">
        <f t="shared" si="153"/>
        <v>7.62649344516831E-2</v>
      </c>
      <c r="AI418" s="87" t="str">
        <f t="shared" si="154"/>
        <v>SI</v>
      </c>
      <c r="AK418" s="95"/>
    </row>
    <row r="419" spans="1:37" ht="26.25" x14ac:dyDescent="0.45">
      <c r="A419" s="6">
        <f t="shared" si="146"/>
        <v>416</v>
      </c>
      <c r="B419" s="6" t="s">
        <v>817</v>
      </c>
      <c r="C419" s="6" t="s">
        <v>35</v>
      </c>
      <c r="D419" s="6" t="s">
        <v>862</v>
      </c>
      <c r="E419" s="9">
        <v>53102402</v>
      </c>
      <c r="F419" s="12" t="s">
        <v>863</v>
      </c>
      <c r="G419" s="17" t="s">
        <v>38</v>
      </c>
      <c r="H419" s="93">
        <f t="shared" si="133"/>
        <v>0.19</v>
      </c>
      <c r="I419" s="29">
        <f t="shared" si="147"/>
        <v>10499</v>
      </c>
      <c r="J419" s="71">
        <v>8931</v>
      </c>
      <c r="K419" s="72">
        <f t="shared" si="134"/>
        <v>1696.89</v>
      </c>
      <c r="L419" s="49">
        <f t="shared" si="135"/>
        <v>10627.89</v>
      </c>
      <c r="M419" s="73">
        <v>8363</v>
      </c>
      <c r="N419" s="74">
        <f t="shared" si="136"/>
        <v>1588.97</v>
      </c>
      <c r="O419" s="53">
        <f t="shared" si="137"/>
        <v>9951.9699999999993</v>
      </c>
      <c r="P419" s="75">
        <v>9247</v>
      </c>
      <c r="Q419" s="76">
        <f t="shared" si="138"/>
        <v>1756.93</v>
      </c>
      <c r="R419" s="57">
        <f t="shared" si="139"/>
        <v>11003.93</v>
      </c>
      <c r="S419" s="77">
        <v>8347</v>
      </c>
      <c r="T419" s="78">
        <f t="shared" si="140"/>
        <v>1585.93</v>
      </c>
      <c r="U419" s="67">
        <f t="shared" si="141"/>
        <v>9932.93</v>
      </c>
      <c r="V419" s="79">
        <v>9455</v>
      </c>
      <c r="W419" s="80">
        <f t="shared" si="142"/>
        <v>1796.45</v>
      </c>
      <c r="X419" s="68">
        <f t="shared" si="143"/>
        <v>11251.45</v>
      </c>
      <c r="Y419" s="81">
        <v>9581</v>
      </c>
      <c r="Z419" s="82">
        <f t="shared" si="144"/>
        <v>1820.39</v>
      </c>
      <c r="AA419" s="69">
        <f t="shared" si="148"/>
        <v>11401.39</v>
      </c>
      <c r="AB419" s="83">
        <v>7837</v>
      </c>
      <c r="AC419" s="84">
        <f t="shared" si="145"/>
        <v>1489.03</v>
      </c>
      <c r="AD419" s="70">
        <f t="shared" si="149"/>
        <v>9326.0300000000007</v>
      </c>
      <c r="AE419" s="86">
        <f t="shared" si="150"/>
        <v>7</v>
      </c>
      <c r="AF419" s="85">
        <f t="shared" si="151"/>
        <v>10499</v>
      </c>
      <c r="AG419" s="4">
        <f t="shared" si="152"/>
        <v>721.86171805962942</v>
      </c>
      <c r="AH419" s="5">
        <f t="shared" si="153"/>
        <v>6.8755283175505236E-2</v>
      </c>
      <c r="AI419" s="87" t="str">
        <f t="shared" si="154"/>
        <v>SI</v>
      </c>
      <c r="AK419" s="95"/>
    </row>
    <row r="420" spans="1:37" ht="26.25" x14ac:dyDescent="0.45">
      <c r="A420" s="6">
        <f t="shared" si="146"/>
        <v>417</v>
      </c>
      <c r="B420" s="6" t="s">
        <v>817</v>
      </c>
      <c r="C420" s="6" t="s">
        <v>35</v>
      </c>
      <c r="D420" s="6" t="s">
        <v>864</v>
      </c>
      <c r="E420" s="9">
        <v>60141103</v>
      </c>
      <c r="F420" s="103" t="s">
        <v>865</v>
      </c>
      <c r="G420" s="17" t="s">
        <v>38</v>
      </c>
      <c r="H420" s="93">
        <f t="shared" si="133"/>
        <v>0.19</v>
      </c>
      <c r="I420" s="29">
        <f t="shared" si="147"/>
        <v>22999</v>
      </c>
      <c r="J420" s="71">
        <v>19188</v>
      </c>
      <c r="K420" s="72">
        <f t="shared" si="134"/>
        <v>3645.7200000000003</v>
      </c>
      <c r="L420" s="49">
        <f t="shared" si="135"/>
        <v>22833.72</v>
      </c>
      <c r="M420" s="73">
        <v>18907</v>
      </c>
      <c r="N420" s="74">
        <f t="shared" si="136"/>
        <v>3592.33</v>
      </c>
      <c r="O420" s="53">
        <f t="shared" si="137"/>
        <v>22499.33</v>
      </c>
      <c r="P420" s="75">
        <v>20623</v>
      </c>
      <c r="Q420" s="76">
        <f t="shared" si="138"/>
        <v>3918.37</v>
      </c>
      <c r="R420" s="57">
        <f t="shared" si="139"/>
        <v>24541.37</v>
      </c>
      <c r="S420" s="77">
        <v>19116</v>
      </c>
      <c r="T420" s="78">
        <f t="shared" si="140"/>
        <v>3632.04</v>
      </c>
      <c r="U420" s="67">
        <f t="shared" si="141"/>
        <v>22748.04</v>
      </c>
      <c r="V420" s="79">
        <v>21121</v>
      </c>
      <c r="W420" s="80">
        <f t="shared" si="142"/>
        <v>4012.9900000000002</v>
      </c>
      <c r="X420" s="68">
        <f t="shared" si="143"/>
        <v>25133.99</v>
      </c>
      <c r="Y420" s="81">
        <v>18389</v>
      </c>
      <c r="Z420" s="82">
        <f t="shared" si="144"/>
        <v>3493.91</v>
      </c>
      <c r="AA420" s="69">
        <f t="shared" si="148"/>
        <v>21882.91</v>
      </c>
      <c r="AB420" s="83">
        <v>17947</v>
      </c>
      <c r="AC420" s="84">
        <f t="shared" si="145"/>
        <v>3409.93</v>
      </c>
      <c r="AD420" s="70">
        <f t="shared" si="149"/>
        <v>21356.93</v>
      </c>
      <c r="AE420" s="86">
        <f t="shared" si="150"/>
        <v>7</v>
      </c>
      <c r="AF420" s="85">
        <f t="shared" si="151"/>
        <v>22999</v>
      </c>
      <c r="AG420" s="4">
        <f t="shared" si="152"/>
        <v>1265.9894635422522</v>
      </c>
      <c r="AH420" s="5">
        <f t="shared" si="153"/>
        <v>5.5045413432855871E-2</v>
      </c>
      <c r="AI420" s="87" t="str">
        <f t="shared" si="154"/>
        <v>SI</v>
      </c>
      <c r="AK420" s="95"/>
    </row>
    <row r="421" spans="1:37" ht="25.5" x14ac:dyDescent="0.45">
      <c r="A421" s="6">
        <f t="shared" si="146"/>
        <v>418</v>
      </c>
      <c r="B421" s="6" t="s">
        <v>817</v>
      </c>
      <c r="C421" s="6" t="s">
        <v>35</v>
      </c>
      <c r="D421" s="6" t="s">
        <v>866</v>
      </c>
      <c r="E421" s="9">
        <v>53131621</v>
      </c>
      <c r="F421" s="12" t="s">
        <v>867</v>
      </c>
      <c r="G421" s="17" t="s">
        <v>38</v>
      </c>
      <c r="H421" s="93">
        <f t="shared" si="133"/>
        <v>0.19</v>
      </c>
      <c r="I421" s="29">
        <f t="shared" si="147"/>
        <v>8899</v>
      </c>
      <c r="J421" s="71">
        <v>7820</v>
      </c>
      <c r="K421" s="72">
        <f t="shared" si="134"/>
        <v>1485.8</v>
      </c>
      <c r="L421" s="49">
        <f t="shared" si="135"/>
        <v>9305.7999999999993</v>
      </c>
      <c r="M421" s="73">
        <v>7711</v>
      </c>
      <c r="N421" s="74">
        <f t="shared" si="136"/>
        <v>1465.09</v>
      </c>
      <c r="O421" s="53">
        <f t="shared" si="137"/>
        <v>9176.09</v>
      </c>
      <c r="P421" s="75">
        <v>7052</v>
      </c>
      <c r="Q421" s="76">
        <f t="shared" si="138"/>
        <v>1339.88</v>
      </c>
      <c r="R421" s="57">
        <f t="shared" si="139"/>
        <v>8391.880000000001</v>
      </c>
      <c r="S421" s="77">
        <v>7589</v>
      </c>
      <c r="T421" s="78">
        <f t="shared" si="140"/>
        <v>1441.91</v>
      </c>
      <c r="U421" s="67">
        <f t="shared" si="141"/>
        <v>9030.91</v>
      </c>
      <c r="V421" s="79">
        <v>7361</v>
      </c>
      <c r="W421" s="80">
        <f t="shared" si="142"/>
        <v>1398.59</v>
      </c>
      <c r="X421" s="68">
        <f t="shared" si="143"/>
        <v>8759.59</v>
      </c>
      <c r="Y421" s="81">
        <v>7548</v>
      </c>
      <c r="Z421" s="82">
        <f t="shared" si="144"/>
        <v>1434.1200000000001</v>
      </c>
      <c r="AA421" s="69">
        <f t="shared" si="148"/>
        <v>8982.1200000000008</v>
      </c>
      <c r="AB421" s="83">
        <v>7268</v>
      </c>
      <c r="AC421" s="84">
        <f t="shared" si="145"/>
        <v>1380.92</v>
      </c>
      <c r="AD421" s="70">
        <f t="shared" si="149"/>
        <v>8648.92</v>
      </c>
      <c r="AE421" s="86">
        <f t="shared" si="150"/>
        <v>7</v>
      </c>
      <c r="AF421" s="85">
        <f t="shared" si="151"/>
        <v>8899</v>
      </c>
      <c r="AG421" s="4">
        <f t="shared" si="152"/>
        <v>294.16209749048193</v>
      </c>
      <c r="AH421" s="5">
        <f t="shared" si="153"/>
        <v>3.3055635182658943E-2</v>
      </c>
      <c r="AI421" s="87" t="str">
        <f t="shared" si="154"/>
        <v>SI</v>
      </c>
      <c r="AK421" s="95"/>
    </row>
    <row r="422" spans="1:37" ht="26.25" x14ac:dyDescent="0.45">
      <c r="A422" s="6">
        <f t="shared" si="146"/>
        <v>419</v>
      </c>
      <c r="B422" s="6" t="s">
        <v>817</v>
      </c>
      <c r="C422" s="6" t="s">
        <v>35</v>
      </c>
      <c r="D422" s="6" t="s">
        <v>868</v>
      </c>
      <c r="E422" s="9">
        <v>53131621</v>
      </c>
      <c r="F422" s="106" t="s">
        <v>869</v>
      </c>
      <c r="G422" s="17" t="s">
        <v>38</v>
      </c>
      <c r="H422" s="93">
        <f t="shared" si="133"/>
        <v>0.19</v>
      </c>
      <c r="I422" s="29">
        <f t="shared" si="147"/>
        <v>8010</v>
      </c>
      <c r="J422" s="71">
        <v>6489</v>
      </c>
      <c r="K422" s="72">
        <f t="shared" si="134"/>
        <v>1232.9100000000001</v>
      </c>
      <c r="L422" s="49">
        <f t="shared" si="135"/>
        <v>7721.91</v>
      </c>
      <c r="M422" s="73">
        <v>6777</v>
      </c>
      <c r="N422" s="74">
        <f t="shared" si="136"/>
        <v>1287.6300000000001</v>
      </c>
      <c r="O422" s="53">
        <f t="shared" si="137"/>
        <v>8064.63</v>
      </c>
      <c r="P422" s="75">
        <v>7230</v>
      </c>
      <c r="Q422" s="76">
        <f t="shared" si="138"/>
        <v>1373.7</v>
      </c>
      <c r="R422" s="57">
        <f t="shared" si="139"/>
        <v>8603.7000000000007</v>
      </c>
      <c r="S422" s="77">
        <v>6460</v>
      </c>
      <c r="T422" s="78">
        <f t="shared" si="140"/>
        <v>1227.4000000000001</v>
      </c>
      <c r="U422" s="67">
        <f t="shared" si="141"/>
        <v>7687.4</v>
      </c>
      <c r="V422" s="79">
        <v>6831</v>
      </c>
      <c r="W422" s="80">
        <f t="shared" si="142"/>
        <v>1297.8900000000001</v>
      </c>
      <c r="X422" s="68">
        <f t="shared" si="143"/>
        <v>8128.89</v>
      </c>
      <c r="Y422" s="81">
        <v>7394</v>
      </c>
      <c r="Z422" s="82">
        <f t="shared" si="144"/>
        <v>1404.8600000000001</v>
      </c>
      <c r="AA422" s="69">
        <f t="shared" si="148"/>
        <v>8798.86</v>
      </c>
      <c r="AB422" s="83">
        <v>5934</v>
      </c>
      <c r="AC422" s="84">
        <f t="shared" si="145"/>
        <v>1127.46</v>
      </c>
      <c r="AD422" s="70">
        <f t="shared" si="149"/>
        <v>7061.46</v>
      </c>
      <c r="AE422" s="86">
        <f t="shared" si="150"/>
        <v>7</v>
      </c>
      <c r="AF422" s="85">
        <f t="shared" si="151"/>
        <v>8010</v>
      </c>
      <c r="AG422" s="4">
        <f t="shared" si="152"/>
        <v>544.93674348496666</v>
      </c>
      <c r="AH422" s="5">
        <f t="shared" si="153"/>
        <v>6.8032052869533913E-2</v>
      </c>
      <c r="AI422" s="87" t="str">
        <f t="shared" si="154"/>
        <v>SI</v>
      </c>
      <c r="AK422" s="95"/>
    </row>
    <row r="423" spans="1:37" ht="42.6" customHeight="1" x14ac:dyDescent="0.45">
      <c r="A423" s="6">
        <f t="shared" si="146"/>
        <v>420</v>
      </c>
      <c r="B423" s="6" t="s">
        <v>817</v>
      </c>
      <c r="C423" s="6" t="s">
        <v>35</v>
      </c>
      <c r="D423" s="6" t="s">
        <v>870</v>
      </c>
      <c r="E423" s="9">
        <v>52151703</v>
      </c>
      <c r="F423" s="34" t="s">
        <v>871</v>
      </c>
      <c r="G423" s="17" t="s">
        <v>38</v>
      </c>
      <c r="H423" s="93">
        <f t="shared" si="133"/>
        <v>0.19</v>
      </c>
      <c r="I423" s="29">
        <f t="shared" si="147"/>
        <v>22906</v>
      </c>
      <c r="J423" s="71">
        <v>18453</v>
      </c>
      <c r="K423" s="72">
        <f t="shared" si="134"/>
        <v>3506.07</v>
      </c>
      <c r="L423" s="49">
        <f t="shared" si="135"/>
        <v>21959.07</v>
      </c>
      <c r="M423" s="73">
        <v>18976</v>
      </c>
      <c r="N423" s="74">
        <f t="shared" si="136"/>
        <v>3605.44</v>
      </c>
      <c r="O423" s="53">
        <f t="shared" si="137"/>
        <v>22581.439999999999</v>
      </c>
      <c r="P423" s="75">
        <v>19321</v>
      </c>
      <c r="Q423" s="76">
        <f t="shared" si="138"/>
        <v>3670.9900000000002</v>
      </c>
      <c r="R423" s="57">
        <f t="shared" si="139"/>
        <v>22991.99</v>
      </c>
      <c r="S423" s="77">
        <v>17766</v>
      </c>
      <c r="T423" s="78">
        <f t="shared" si="140"/>
        <v>3375.54</v>
      </c>
      <c r="U423" s="67">
        <f t="shared" si="141"/>
        <v>21141.54</v>
      </c>
      <c r="V423" s="79">
        <v>18895</v>
      </c>
      <c r="W423" s="80">
        <f t="shared" si="142"/>
        <v>3590.05</v>
      </c>
      <c r="X423" s="68">
        <f t="shared" si="143"/>
        <v>22485.05</v>
      </c>
      <c r="Y423" s="81">
        <v>19041</v>
      </c>
      <c r="Z423" s="82">
        <f t="shared" si="144"/>
        <v>3617.79</v>
      </c>
      <c r="AA423" s="69">
        <f t="shared" si="148"/>
        <v>22658.79</v>
      </c>
      <c r="AB423" s="83">
        <v>22291</v>
      </c>
      <c r="AC423" s="84">
        <f t="shared" si="145"/>
        <v>4235.29</v>
      </c>
      <c r="AD423" s="70">
        <f t="shared" si="149"/>
        <v>26526.29</v>
      </c>
      <c r="AE423" s="86">
        <f t="shared" si="150"/>
        <v>7</v>
      </c>
      <c r="AF423" s="85">
        <f t="shared" si="151"/>
        <v>22906</v>
      </c>
      <c r="AG423" s="4">
        <f t="shared" si="152"/>
        <v>1579.6717420400989</v>
      </c>
      <c r="AH423" s="5">
        <f t="shared" si="153"/>
        <v>6.8963229810534307E-2</v>
      </c>
      <c r="AI423" s="87" t="str">
        <f t="shared" si="154"/>
        <v>SI</v>
      </c>
      <c r="AK423" s="95"/>
    </row>
    <row r="424" spans="1:37" ht="102" x14ac:dyDescent="0.45">
      <c r="A424" s="6">
        <f t="shared" si="146"/>
        <v>421</v>
      </c>
      <c r="B424" s="6" t="s">
        <v>817</v>
      </c>
      <c r="C424" s="6" t="s">
        <v>35</v>
      </c>
      <c r="D424" s="6" t="s">
        <v>872</v>
      </c>
      <c r="E424" s="9">
        <v>24102004</v>
      </c>
      <c r="F424" s="107" t="s">
        <v>873</v>
      </c>
      <c r="G424" s="17" t="s">
        <v>38</v>
      </c>
      <c r="H424" s="93">
        <f t="shared" si="133"/>
        <v>0.19</v>
      </c>
      <c r="I424" s="29">
        <f t="shared" si="147"/>
        <v>559899</v>
      </c>
      <c r="J424" s="71">
        <v>516194</v>
      </c>
      <c r="K424" s="72">
        <f t="shared" si="134"/>
        <v>98076.86</v>
      </c>
      <c r="L424" s="49">
        <f t="shared" si="135"/>
        <v>614270.86</v>
      </c>
      <c r="M424" s="73">
        <v>441172</v>
      </c>
      <c r="N424" s="74">
        <f t="shared" si="136"/>
        <v>83822.680000000008</v>
      </c>
      <c r="O424" s="53">
        <f t="shared" si="137"/>
        <v>524994.68000000005</v>
      </c>
      <c r="P424" s="75">
        <v>424174</v>
      </c>
      <c r="Q424" s="76">
        <f t="shared" si="138"/>
        <v>80593.06</v>
      </c>
      <c r="R424" s="57">
        <f t="shared" si="139"/>
        <v>504767.06</v>
      </c>
      <c r="S424" s="77">
        <v>470284</v>
      </c>
      <c r="T424" s="78">
        <f t="shared" si="140"/>
        <v>89353.96</v>
      </c>
      <c r="U424" s="67">
        <f t="shared" si="141"/>
        <v>559637.96</v>
      </c>
      <c r="V424" s="79">
        <v>447959</v>
      </c>
      <c r="W424" s="80">
        <f t="shared" si="142"/>
        <v>85112.21</v>
      </c>
      <c r="X424" s="68">
        <f t="shared" si="143"/>
        <v>533071.21</v>
      </c>
      <c r="Y424" s="81">
        <v>516284</v>
      </c>
      <c r="Z424" s="82">
        <f t="shared" si="144"/>
        <v>98093.96</v>
      </c>
      <c r="AA424" s="69">
        <f t="shared" si="148"/>
        <v>614377.96</v>
      </c>
      <c r="AB424" s="83">
        <v>477457</v>
      </c>
      <c r="AC424" s="84">
        <f t="shared" si="145"/>
        <v>90716.83</v>
      </c>
      <c r="AD424" s="70">
        <f t="shared" si="149"/>
        <v>568173.82999999996</v>
      </c>
      <c r="AE424" s="86">
        <f t="shared" si="150"/>
        <v>7</v>
      </c>
      <c r="AF424" s="85">
        <f t="shared" si="151"/>
        <v>559899</v>
      </c>
      <c r="AG424" s="4">
        <f t="shared" si="152"/>
        <v>39587.822577542691</v>
      </c>
      <c r="AH424" s="5">
        <f t="shared" si="153"/>
        <v>7.0705292521584584E-2</v>
      </c>
      <c r="AI424" s="87" t="str">
        <f t="shared" si="154"/>
        <v>SI</v>
      </c>
      <c r="AK424" s="95"/>
    </row>
    <row r="425" spans="1:37" ht="26.25" x14ac:dyDescent="0.45">
      <c r="A425" s="6">
        <f t="shared" si="146"/>
        <v>422</v>
      </c>
      <c r="B425" s="6" t="s">
        <v>817</v>
      </c>
      <c r="C425" s="6" t="s">
        <v>35</v>
      </c>
      <c r="D425" s="6" t="s">
        <v>874</v>
      </c>
      <c r="E425" s="9">
        <v>90101603</v>
      </c>
      <c r="F425" s="108" t="s">
        <v>875</v>
      </c>
      <c r="G425" s="17" t="s">
        <v>38</v>
      </c>
      <c r="H425" s="93">
        <f t="shared" si="133"/>
        <v>0.19</v>
      </c>
      <c r="I425" s="29">
        <f t="shared" si="147"/>
        <v>23549</v>
      </c>
      <c r="J425" s="71">
        <v>19168</v>
      </c>
      <c r="K425" s="72">
        <f t="shared" si="134"/>
        <v>3641.92</v>
      </c>
      <c r="L425" s="49">
        <f t="shared" si="135"/>
        <v>22809.919999999998</v>
      </c>
      <c r="M425" s="73">
        <v>21570</v>
      </c>
      <c r="N425" s="74">
        <f t="shared" si="136"/>
        <v>4098.3</v>
      </c>
      <c r="O425" s="53">
        <f t="shared" si="137"/>
        <v>25668.3</v>
      </c>
      <c r="P425" s="75">
        <v>20894</v>
      </c>
      <c r="Q425" s="76">
        <f t="shared" si="138"/>
        <v>3969.86</v>
      </c>
      <c r="R425" s="57">
        <f t="shared" si="139"/>
        <v>24863.86</v>
      </c>
      <c r="S425" s="77">
        <v>18971</v>
      </c>
      <c r="T425" s="78">
        <f t="shared" si="140"/>
        <v>3604.4900000000002</v>
      </c>
      <c r="U425" s="67">
        <f t="shared" si="141"/>
        <v>22575.49</v>
      </c>
      <c r="V425" s="79">
        <v>18133</v>
      </c>
      <c r="W425" s="80">
        <f t="shared" si="142"/>
        <v>3445.27</v>
      </c>
      <c r="X425" s="68">
        <f t="shared" si="143"/>
        <v>21578.27</v>
      </c>
      <c r="Y425" s="81">
        <v>19179</v>
      </c>
      <c r="Z425" s="82">
        <f t="shared" si="144"/>
        <v>3644.01</v>
      </c>
      <c r="AA425" s="69">
        <f t="shared" si="148"/>
        <v>22823.010000000002</v>
      </c>
      <c r="AB425" s="83">
        <v>20610</v>
      </c>
      <c r="AC425" s="84">
        <f t="shared" si="145"/>
        <v>3915.9</v>
      </c>
      <c r="AD425" s="70">
        <f t="shared" si="149"/>
        <v>24525.9</v>
      </c>
      <c r="AE425" s="86">
        <f t="shared" si="150"/>
        <v>7</v>
      </c>
      <c r="AF425" s="85">
        <f t="shared" si="151"/>
        <v>23549</v>
      </c>
      <c r="AG425" s="4">
        <f t="shared" si="152"/>
        <v>1366.926775215117</v>
      </c>
      <c r="AH425" s="5">
        <f t="shared" si="153"/>
        <v>5.8046064597864752E-2</v>
      </c>
      <c r="AI425" s="87" t="str">
        <f t="shared" si="154"/>
        <v>SI</v>
      </c>
      <c r="AK425" s="95"/>
    </row>
    <row r="426" spans="1:37" ht="51.75" x14ac:dyDescent="0.45">
      <c r="A426" s="6">
        <f t="shared" si="146"/>
        <v>423</v>
      </c>
      <c r="B426" s="6" t="s">
        <v>817</v>
      </c>
      <c r="C426" s="6" t="s">
        <v>35</v>
      </c>
      <c r="D426" s="6" t="s">
        <v>876</v>
      </c>
      <c r="E426" s="9">
        <v>53102503</v>
      </c>
      <c r="F426" s="103" t="s">
        <v>877</v>
      </c>
      <c r="G426" s="17" t="s">
        <v>38</v>
      </c>
      <c r="H426" s="93">
        <f t="shared" si="133"/>
        <v>0.19</v>
      </c>
      <c r="I426" s="29">
        <f t="shared" si="147"/>
        <v>31999</v>
      </c>
      <c r="J426" s="71">
        <v>26560</v>
      </c>
      <c r="K426" s="72">
        <f t="shared" si="134"/>
        <v>5046.3999999999996</v>
      </c>
      <c r="L426" s="49">
        <f t="shared" si="135"/>
        <v>31606.400000000001</v>
      </c>
      <c r="M426" s="73">
        <v>26010</v>
      </c>
      <c r="N426" s="74">
        <f t="shared" si="136"/>
        <v>4941.8999999999996</v>
      </c>
      <c r="O426" s="53">
        <f t="shared" si="137"/>
        <v>30951.9</v>
      </c>
      <c r="P426" s="75">
        <v>28574</v>
      </c>
      <c r="Q426" s="76">
        <f t="shared" si="138"/>
        <v>5429.06</v>
      </c>
      <c r="R426" s="57">
        <f t="shared" si="139"/>
        <v>34003.06</v>
      </c>
      <c r="S426" s="77">
        <v>27154</v>
      </c>
      <c r="T426" s="78">
        <f t="shared" si="140"/>
        <v>5159.26</v>
      </c>
      <c r="U426" s="67">
        <f t="shared" si="141"/>
        <v>32313.260000000002</v>
      </c>
      <c r="V426" s="79">
        <v>25968</v>
      </c>
      <c r="W426" s="80">
        <f t="shared" si="142"/>
        <v>4933.92</v>
      </c>
      <c r="X426" s="68">
        <f t="shared" si="143"/>
        <v>30901.919999999998</v>
      </c>
      <c r="Y426" s="81">
        <v>27397</v>
      </c>
      <c r="Z426" s="82">
        <f t="shared" si="144"/>
        <v>5205.43</v>
      </c>
      <c r="AA426" s="69">
        <f t="shared" si="148"/>
        <v>32602.43</v>
      </c>
      <c r="AB426" s="83">
        <v>26569</v>
      </c>
      <c r="AC426" s="84">
        <f t="shared" si="145"/>
        <v>5048.1099999999997</v>
      </c>
      <c r="AD426" s="70">
        <f t="shared" si="149"/>
        <v>31617.11</v>
      </c>
      <c r="AE426" s="86">
        <f t="shared" si="150"/>
        <v>7</v>
      </c>
      <c r="AF426" s="85">
        <f t="shared" si="151"/>
        <v>31999</v>
      </c>
      <c r="AG426" s="4">
        <f t="shared" si="152"/>
        <v>1005.6355424307549</v>
      </c>
      <c r="AH426" s="5">
        <f t="shared" si="153"/>
        <v>3.1427092797611016E-2</v>
      </c>
      <c r="AI426" s="87" t="str">
        <f t="shared" si="154"/>
        <v>SI</v>
      </c>
      <c r="AK426" s="95"/>
    </row>
    <row r="427" spans="1:37" ht="39" x14ac:dyDescent="0.45">
      <c r="A427" s="6">
        <f t="shared" si="146"/>
        <v>424</v>
      </c>
      <c r="B427" s="6" t="s">
        <v>817</v>
      </c>
      <c r="C427" s="6" t="s">
        <v>35</v>
      </c>
      <c r="D427" s="6" t="s">
        <v>878</v>
      </c>
      <c r="E427" s="9">
        <v>41111505</v>
      </c>
      <c r="F427" s="12" t="s">
        <v>879</v>
      </c>
      <c r="G427" s="17" t="s">
        <v>38</v>
      </c>
      <c r="H427" s="93">
        <f t="shared" si="133"/>
        <v>0.19</v>
      </c>
      <c r="I427" s="29">
        <f t="shared" si="147"/>
        <v>59899</v>
      </c>
      <c r="J427" s="71">
        <v>52833</v>
      </c>
      <c r="K427" s="72">
        <f t="shared" si="134"/>
        <v>10038.27</v>
      </c>
      <c r="L427" s="49">
        <f t="shared" si="135"/>
        <v>62871.270000000004</v>
      </c>
      <c r="M427" s="73">
        <v>45662</v>
      </c>
      <c r="N427" s="74">
        <f t="shared" si="136"/>
        <v>8675.7800000000007</v>
      </c>
      <c r="O427" s="53">
        <f t="shared" si="137"/>
        <v>54337.78</v>
      </c>
      <c r="P427" s="75">
        <v>54352</v>
      </c>
      <c r="Q427" s="76">
        <f t="shared" si="138"/>
        <v>10326.880000000001</v>
      </c>
      <c r="R427" s="57">
        <f t="shared" si="139"/>
        <v>64678.880000000005</v>
      </c>
      <c r="S427" s="77">
        <v>46521</v>
      </c>
      <c r="T427" s="78">
        <f t="shared" si="140"/>
        <v>8838.99</v>
      </c>
      <c r="U427" s="67">
        <f t="shared" si="141"/>
        <v>55359.99</v>
      </c>
      <c r="V427" s="79">
        <v>51243</v>
      </c>
      <c r="W427" s="80">
        <f t="shared" si="142"/>
        <v>9736.17</v>
      </c>
      <c r="X427" s="68">
        <f t="shared" si="143"/>
        <v>60979.17</v>
      </c>
      <c r="Y427" s="81">
        <v>46714</v>
      </c>
      <c r="Z427" s="82">
        <f t="shared" si="144"/>
        <v>8875.66</v>
      </c>
      <c r="AA427" s="69">
        <f t="shared" si="148"/>
        <v>55589.66</v>
      </c>
      <c r="AB427" s="83">
        <v>55024</v>
      </c>
      <c r="AC427" s="84">
        <f t="shared" si="145"/>
        <v>10454.56</v>
      </c>
      <c r="AD427" s="70">
        <f t="shared" si="149"/>
        <v>65478.559999999998</v>
      </c>
      <c r="AE427" s="86">
        <f t="shared" si="150"/>
        <v>7</v>
      </c>
      <c r="AF427" s="85">
        <f t="shared" si="151"/>
        <v>59899</v>
      </c>
      <c r="AG427" s="4">
        <f t="shared" si="152"/>
        <v>4376.5623974530517</v>
      </c>
      <c r="AH427" s="5">
        <f t="shared" si="153"/>
        <v>7.3065700553482563E-2</v>
      </c>
      <c r="AI427" s="87" t="str">
        <f t="shared" si="154"/>
        <v>SI</v>
      </c>
      <c r="AK427" s="95"/>
    </row>
    <row r="428" spans="1:37" ht="25.5" x14ac:dyDescent="0.45">
      <c r="A428" s="6">
        <f t="shared" si="146"/>
        <v>425</v>
      </c>
      <c r="B428" s="6" t="s">
        <v>817</v>
      </c>
      <c r="C428" s="6" t="s">
        <v>35</v>
      </c>
      <c r="D428" s="6" t="s">
        <v>880</v>
      </c>
      <c r="E428" s="9">
        <v>46181500</v>
      </c>
      <c r="F428" s="105" t="s">
        <v>881</v>
      </c>
      <c r="G428" s="17" t="s">
        <v>38</v>
      </c>
      <c r="H428" s="93">
        <f t="shared" si="133"/>
        <v>0.19</v>
      </c>
      <c r="I428" s="29">
        <f t="shared" si="147"/>
        <v>13499</v>
      </c>
      <c r="J428" s="71">
        <v>11279</v>
      </c>
      <c r="K428" s="72">
        <f t="shared" si="134"/>
        <v>2143.0100000000002</v>
      </c>
      <c r="L428" s="49">
        <f t="shared" si="135"/>
        <v>13422.01</v>
      </c>
      <c r="M428" s="73">
        <v>12345</v>
      </c>
      <c r="N428" s="74">
        <f t="shared" si="136"/>
        <v>2345.5500000000002</v>
      </c>
      <c r="O428" s="53">
        <f t="shared" si="137"/>
        <v>14690.55</v>
      </c>
      <c r="P428" s="75">
        <v>11760</v>
      </c>
      <c r="Q428" s="76">
        <f t="shared" si="138"/>
        <v>2234.4</v>
      </c>
      <c r="R428" s="57">
        <f t="shared" si="139"/>
        <v>13994.4</v>
      </c>
      <c r="S428" s="77">
        <v>11831</v>
      </c>
      <c r="T428" s="78">
        <f t="shared" si="140"/>
        <v>2247.89</v>
      </c>
      <c r="U428" s="67">
        <f t="shared" si="141"/>
        <v>14078.89</v>
      </c>
      <c r="V428" s="79">
        <v>11733</v>
      </c>
      <c r="W428" s="80">
        <f t="shared" si="142"/>
        <v>2229.27</v>
      </c>
      <c r="X428" s="68">
        <f t="shared" si="143"/>
        <v>13962.27</v>
      </c>
      <c r="Y428" s="81">
        <v>12153</v>
      </c>
      <c r="Z428" s="82">
        <f t="shared" si="144"/>
        <v>2309.0700000000002</v>
      </c>
      <c r="AA428" s="69">
        <f t="shared" si="148"/>
        <v>14462.07</v>
      </c>
      <c r="AB428" s="83">
        <v>8307</v>
      </c>
      <c r="AC428" s="84">
        <f t="shared" si="145"/>
        <v>1578.33</v>
      </c>
      <c r="AD428" s="70">
        <f t="shared" si="149"/>
        <v>9885.33</v>
      </c>
      <c r="AE428" s="86">
        <f t="shared" si="150"/>
        <v>7</v>
      </c>
      <c r="AF428" s="85">
        <f t="shared" si="151"/>
        <v>13499</v>
      </c>
      <c r="AG428" s="4">
        <f t="shared" si="152"/>
        <v>1521.6600575029888</v>
      </c>
      <c r="AH428" s="5">
        <f t="shared" si="153"/>
        <v>0.11272390973427579</v>
      </c>
      <c r="AI428" s="87" t="str">
        <f t="shared" si="154"/>
        <v>SI</v>
      </c>
      <c r="AK428" s="95"/>
    </row>
    <row r="429" spans="1:37" ht="39" x14ac:dyDescent="0.45">
      <c r="A429" s="6">
        <f t="shared" si="146"/>
        <v>426</v>
      </c>
      <c r="B429" s="6" t="s">
        <v>817</v>
      </c>
      <c r="C429" s="6" t="s">
        <v>35</v>
      </c>
      <c r="D429" s="6" t="s">
        <v>882</v>
      </c>
      <c r="E429" s="9">
        <v>11151608</v>
      </c>
      <c r="F429" s="12" t="s">
        <v>883</v>
      </c>
      <c r="G429" s="17" t="s">
        <v>38</v>
      </c>
      <c r="H429" s="93">
        <f t="shared" si="133"/>
        <v>0.19</v>
      </c>
      <c r="I429" s="29">
        <f t="shared" si="147"/>
        <v>13499</v>
      </c>
      <c r="J429" s="71">
        <v>10416</v>
      </c>
      <c r="K429" s="72">
        <f t="shared" si="134"/>
        <v>1979.04</v>
      </c>
      <c r="L429" s="49">
        <f t="shared" si="135"/>
        <v>12395.04</v>
      </c>
      <c r="M429" s="73">
        <v>10974</v>
      </c>
      <c r="N429" s="74">
        <f t="shared" si="136"/>
        <v>2085.06</v>
      </c>
      <c r="O429" s="53">
        <f t="shared" si="137"/>
        <v>13059.06</v>
      </c>
      <c r="P429" s="75">
        <v>11303</v>
      </c>
      <c r="Q429" s="76">
        <f t="shared" si="138"/>
        <v>2147.5700000000002</v>
      </c>
      <c r="R429" s="57">
        <f t="shared" si="139"/>
        <v>13450.57</v>
      </c>
      <c r="S429" s="77">
        <v>10542</v>
      </c>
      <c r="T429" s="78">
        <f t="shared" si="140"/>
        <v>2002.98</v>
      </c>
      <c r="U429" s="67">
        <f t="shared" si="141"/>
        <v>12544.98</v>
      </c>
      <c r="V429" s="79">
        <v>11304</v>
      </c>
      <c r="W429" s="80">
        <f t="shared" si="142"/>
        <v>2147.7600000000002</v>
      </c>
      <c r="X429" s="68">
        <f t="shared" si="143"/>
        <v>13451.76</v>
      </c>
      <c r="Y429" s="81">
        <v>11442</v>
      </c>
      <c r="Z429" s="82">
        <f t="shared" si="144"/>
        <v>2173.98</v>
      </c>
      <c r="AA429" s="69">
        <f t="shared" si="148"/>
        <v>13615.98</v>
      </c>
      <c r="AB429" s="83">
        <v>13427</v>
      </c>
      <c r="AC429" s="84">
        <f t="shared" si="145"/>
        <v>2551.13</v>
      </c>
      <c r="AD429" s="70">
        <f t="shared" si="149"/>
        <v>15978.130000000001</v>
      </c>
      <c r="AE429" s="86">
        <f t="shared" si="150"/>
        <v>7</v>
      </c>
      <c r="AF429" s="85">
        <f t="shared" si="151"/>
        <v>13499</v>
      </c>
      <c r="AG429" s="4">
        <f t="shared" si="152"/>
        <v>1101.0887532801344</v>
      </c>
      <c r="AH429" s="5">
        <f t="shared" si="153"/>
        <v>8.1568171959414348E-2</v>
      </c>
      <c r="AI429" s="87" t="str">
        <f t="shared" si="154"/>
        <v>SI</v>
      </c>
      <c r="AK429" s="95"/>
    </row>
    <row r="430" spans="1:37" ht="25.5" x14ac:dyDescent="0.45">
      <c r="A430" s="6">
        <f t="shared" si="146"/>
        <v>427</v>
      </c>
      <c r="B430" s="6" t="s">
        <v>817</v>
      </c>
      <c r="C430" s="6" t="s">
        <v>35</v>
      </c>
      <c r="D430" s="6" t="s">
        <v>884</v>
      </c>
      <c r="E430" s="9">
        <v>46181500</v>
      </c>
      <c r="F430" s="105" t="s">
        <v>885</v>
      </c>
      <c r="G430" s="17" t="s">
        <v>38</v>
      </c>
      <c r="H430" s="93">
        <f t="shared" si="133"/>
        <v>0.19</v>
      </c>
      <c r="I430" s="29">
        <f t="shared" si="147"/>
        <v>75900</v>
      </c>
      <c r="J430" s="71">
        <v>66968</v>
      </c>
      <c r="K430" s="72">
        <f t="shared" si="134"/>
        <v>12723.92</v>
      </c>
      <c r="L430" s="49">
        <f t="shared" si="135"/>
        <v>79691.92</v>
      </c>
      <c r="M430" s="73">
        <v>62750</v>
      </c>
      <c r="N430" s="74">
        <f t="shared" si="136"/>
        <v>11922.5</v>
      </c>
      <c r="O430" s="53">
        <f t="shared" si="137"/>
        <v>74672.5</v>
      </c>
      <c r="P430" s="75">
        <v>67056</v>
      </c>
      <c r="Q430" s="76">
        <f t="shared" si="138"/>
        <v>12740.64</v>
      </c>
      <c r="R430" s="57">
        <f t="shared" si="139"/>
        <v>79796.639999999999</v>
      </c>
      <c r="S430" s="77">
        <v>63449</v>
      </c>
      <c r="T430" s="78">
        <f t="shared" si="140"/>
        <v>12055.31</v>
      </c>
      <c r="U430" s="67">
        <f t="shared" si="141"/>
        <v>75504.31</v>
      </c>
      <c r="V430" s="79">
        <v>60310</v>
      </c>
      <c r="W430" s="80">
        <f t="shared" si="142"/>
        <v>11458.9</v>
      </c>
      <c r="X430" s="68">
        <f t="shared" si="143"/>
        <v>71768.899999999994</v>
      </c>
      <c r="Y430" s="81">
        <v>65105</v>
      </c>
      <c r="Z430" s="82">
        <f t="shared" si="144"/>
        <v>12369.95</v>
      </c>
      <c r="AA430" s="69">
        <f t="shared" si="148"/>
        <v>77474.95</v>
      </c>
      <c r="AB430" s="83">
        <v>60831</v>
      </c>
      <c r="AC430" s="84">
        <f t="shared" si="145"/>
        <v>11557.89</v>
      </c>
      <c r="AD430" s="70">
        <f t="shared" si="149"/>
        <v>72388.89</v>
      </c>
      <c r="AE430" s="86">
        <f t="shared" si="150"/>
        <v>7</v>
      </c>
      <c r="AF430" s="85">
        <f t="shared" si="151"/>
        <v>75900</v>
      </c>
      <c r="AG430" s="4">
        <f t="shared" si="152"/>
        <v>3002.3832209096831</v>
      </c>
      <c r="AH430" s="5">
        <f t="shared" si="153"/>
        <v>3.9557091184580805E-2</v>
      </c>
      <c r="AI430" s="87" t="str">
        <f t="shared" si="154"/>
        <v>SI</v>
      </c>
      <c r="AK430" s="95"/>
    </row>
    <row r="431" spans="1:37" ht="63.75" x14ac:dyDescent="0.45">
      <c r="A431" s="6">
        <f t="shared" si="146"/>
        <v>428</v>
      </c>
      <c r="B431" s="6" t="s">
        <v>817</v>
      </c>
      <c r="C431" s="6" t="s">
        <v>35</v>
      </c>
      <c r="D431" s="6" t="s">
        <v>886</v>
      </c>
      <c r="E431" s="9">
        <v>60141200</v>
      </c>
      <c r="F431" s="13" t="s">
        <v>887</v>
      </c>
      <c r="G431" s="17" t="s">
        <v>38</v>
      </c>
      <c r="H431" s="93">
        <f t="shared" si="133"/>
        <v>0.19</v>
      </c>
      <c r="I431" s="29">
        <f t="shared" si="147"/>
        <v>79999</v>
      </c>
      <c r="J431" s="71">
        <v>71632</v>
      </c>
      <c r="K431" s="72">
        <f t="shared" si="134"/>
        <v>13610.08</v>
      </c>
      <c r="L431" s="49">
        <f t="shared" si="135"/>
        <v>85242.08</v>
      </c>
      <c r="M431" s="73">
        <v>69136</v>
      </c>
      <c r="N431" s="74">
        <f t="shared" si="136"/>
        <v>13135.84</v>
      </c>
      <c r="O431" s="53">
        <f t="shared" si="137"/>
        <v>82271.839999999997</v>
      </c>
      <c r="P431" s="75">
        <v>69367</v>
      </c>
      <c r="Q431" s="76">
        <f t="shared" si="138"/>
        <v>13179.73</v>
      </c>
      <c r="R431" s="57">
        <f t="shared" si="139"/>
        <v>82546.73</v>
      </c>
      <c r="S431" s="77">
        <v>64355</v>
      </c>
      <c r="T431" s="78">
        <f t="shared" si="140"/>
        <v>12227.45</v>
      </c>
      <c r="U431" s="67">
        <f t="shared" si="141"/>
        <v>76582.45</v>
      </c>
      <c r="V431" s="79">
        <v>64828</v>
      </c>
      <c r="W431" s="80">
        <f t="shared" si="142"/>
        <v>12317.32</v>
      </c>
      <c r="X431" s="68">
        <f t="shared" si="143"/>
        <v>77145.320000000007</v>
      </c>
      <c r="Y431" s="81">
        <v>66051</v>
      </c>
      <c r="Z431" s="82">
        <f t="shared" si="144"/>
        <v>12549.69</v>
      </c>
      <c r="AA431" s="69">
        <f t="shared" si="148"/>
        <v>78600.69</v>
      </c>
      <c r="AB431" s="83">
        <v>65216</v>
      </c>
      <c r="AC431" s="84">
        <f t="shared" si="145"/>
        <v>12391.04</v>
      </c>
      <c r="AD431" s="70">
        <f t="shared" si="149"/>
        <v>77607.040000000008</v>
      </c>
      <c r="AE431" s="86">
        <f t="shared" si="150"/>
        <v>7</v>
      </c>
      <c r="AF431" s="85">
        <f t="shared" si="151"/>
        <v>79999</v>
      </c>
      <c r="AG431" s="4">
        <f t="shared" si="152"/>
        <v>3085.4419278281657</v>
      </c>
      <c r="AH431" s="5">
        <f t="shared" si="153"/>
        <v>3.8568506204179627E-2</v>
      </c>
      <c r="AI431" s="87" t="str">
        <f t="shared" si="154"/>
        <v>SI</v>
      </c>
      <c r="AK431" s="95"/>
    </row>
    <row r="432" spans="1:37" ht="51" x14ac:dyDescent="0.45">
      <c r="A432" s="6">
        <f t="shared" si="146"/>
        <v>429</v>
      </c>
      <c r="B432" s="6" t="s">
        <v>817</v>
      </c>
      <c r="C432" s="6" t="s">
        <v>35</v>
      </c>
      <c r="D432" s="6" t="s">
        <v>888</v>
      </c>
      <c r="E432" s="9">
        <v>56101532</v>
      </c>
      <c r="F432" s="105" t="s">
        <v>889</v>
      </c>
      <c r="G432" s="17" t="s">
        <v>38</v>
      </c>
      <c r="H432" s="93">
        <f t="shared" si="133"/>
        <v>0.19</v>
      </c>
      <c r="I432" s="29">
        <f t="shared" si="147"/>
        <v>1499999</v>
      </c>
      <c r="J432" s="71">
        <v>1336064</v>
      </c>
      <c r="K432" s="72">
        <f t="shared" si="134"/>
        <v>253852.16</v>
      </c>
      <c r="L432" s="49">
        <f t="shared" si="135"/>
        <v>1589916.16</v>
      </c>
      <c r="M432" s="73">
        <v>1205961</v>
      </c>
      <c r="N432" s="74">
        <f t="shared" si="136"/>
        <v>229132.59</v>
      </c>
      <c r="O432" s="53">
        <f t="shared" si="137"/>
        <v>1435093.59</v>
      </c>
      <c r="P432" s="75">
        <v>1175642</v>
      </c>
      <c r="Q432" s="76">
        <f t="shared" si="138"/>
        <v>223371.98</v>
      </c>
      <c r="R432" s="57">
        <f t="shared" si="139"/>
        <v>1399013.98</v>
      </c>
      <c r="S432" s="77">
        <v>1213445</v>
      </c>
      <c r="T432" s="78">
        <f t="shared" si="140"/>
        <v>230554.55</v>
      </c>
      <c r="U432" s="67">
        <f t="shared" si="141"/>
        <v>1443999.55</v>
      </c>
      <c r="V432" s="79">
        <v>1171967</v>
      </c>
      <c r="W432" s="80">
        <f t="shared" si="142"/>
        <v>222673.73</v>
      </c>
      <c r="X432" s="68">
        <f t="shared" si="143"/>
        <v>1394640.73</v>
      </c>
      <c r="Y432" s="81">
        <v>1140071</v>
      </c>
      <c r="Z432" s="82">
        <f t="shared" si="144"/>
        <v>216613.49</v>
      </c>
      <c r="AA432" s="69">
        <f t="shared" si="148"/>
        <v>1356684.49</v>
      </c>
      <c r="AB432" s="83">
        <v>1580376</v>
      </c>
      <c r="AC432" s="84">
        <f t="shared" si="145"/>
        <v>300271.44</v>
      </c>
      <c r="AD432" s="70">
        <f t="shared" si="149"/>
        <v>1880647.44</v>
      </c>
      <c r="AE432" s="86">
        <f t="shared" si="150"/>
        <v>7</v>
      </c>
      <c r="AF432" s="85">
        <f t="shared" si="151"/>
        <v>1499999</v>
      </c>
      <c r="AG432" s="4">
        <f t="shared" si="152"/>
        <v>169943.00274822037</v>
      </c>
      <c r="AH432" s="5">
        <f t="shared" si="153"/>
        <v>0.11329541069575405</v>
      </c>
      <c r="AI432" s="87" t="str">
        <f t="shared" si="154"/>
        <v>SI</v>
      </c>
      <c r="AK432" s="95"/>
    </row>
    <row r="433" spans="1:37" ht="90" x14ac:dyDescent="0.45">
      <c r="A433" s="6">
        <f t="shared" si="146"/>
        <v>430</v>
      </c>
      <c r="B433" s="6" t="s">
        <v>817</v>
      </c>
      <c r="C433" s="6" t="s">
        <v>35</v>
      </c>
      <c r="D433" s="6" t="s">
        <v>890</v>
      </c>
      <c r="E433" s="9">
        <v>60141100</v>
      </c>
      <c r="F433" s="12" t="s">
        <v>891</v>
      </c>
      <c r="G433" s="17" t="s">
        <v>38</v>
      </c>
      <c r="H433" s="93">
        <f t="shared" si="133"/>
        <v>0.19</v>
      </c>
      <c r="I433" s="29">
        <f t="shared" si="147"/>
        <v>77452</v>
      </c>
      <c r="J433" s="71">
        <v>65132</v>
      </c>
      <c r="K433" s="72">
        <f t="shared" si="134"/>
        <v>12375.08</v>
      </c>
      <c r="L433" s="49">
        <f t="shared" si="135"/>
        <v>77507.08</v>
      </c>
      <c r="M433" s="73">
        <v>68053</v>
      </c>
      <c r="N433" s="74">
        <f t="shared" si="136"/>
        <v>12930.07</v>
      </c>
      <c r="O433" s="53">
        <f t="shared" si="137"/>
        <v>80983.070000000007</v>
      </c>
      <c r="P433" s="75">
        <v>63589</v>
      </c>
      <c r="Q433" s="76">
        <f t="shared" si="138"/>
        <v>12081.91</v>
      </c>
      <c r="R433" s="57">
        <f t="shared" si="139"/>
        <v>75670.91</v>
      </c>
      <c r="S433" s="77">
        <v>62098</v>
      </c>
      <c r="T433" s="78">
        <f t="shared" si="140"/>
        <v>11798.62</v>
      </c>
      <c r="U433" s="67">
        <f t="shared" si="141"/>
        <v>73896.62</v>
      </c>
      <c r="V433" s="79">
        <v>70584</v>
      </c>
      <c r="W433" s="80">
        <f t="shared" si="142"/>
        <v>13410.960000000001</v>
      </c>
      <c r="X433" s="68">
        <f t="shared" si="143"/>
        <v>83994.96</v>
      </c>
      <c r="Y433" s="81">
        <v>68869</v>
      </c>
      <c r="Z433" s="82">
        <f t="shared" si="144"/>
        <v>13085.11</v>
      </c>
      <c r="AA433" s="69">
        <f t="shared" si="148"/>
        <v>81954.11</v>
      </c>
      <c r="AB433" s="83">
        <v>57277</v>
      </c>
      <c r="AC433" s="84">
        <f t="shared" si="145"/>
        <v>10882.630000000001</v>
      </c>
      <c r="AD433" s="70">
        <f t="shared" si="149"/>
        <v>68159.63</v>
      </c>
      <c r="AE433" s="86">
        <f t="shared" si="150"/>
        <v>7</v>
      </c>
      <c r="AF433" s="85">
        <f t="shared" si="151"/>
        <v>77452</v>
      </c>
      <c r="AG433" s="4">
        <f t="shared" si="152"/>
        <v>5038.5933000789028</v>
      </c>
      <c r="AH433" s="5">
        <f t="shared" si="153"/>
        <v>6.5054398854502177E-2</v>
      </c>
      <c r="AI433" s="87" t="str">
        <f t="shared" si="154"/>
        <v>SI</v>
      </c>
      <c r="AK433" s="95"/>
    </row>
    <row r="434" spans="1:37" ht="76.5" x14ac:dyDescent="0.45">
      <c r="A434" s="6">
        <f t="shared" si="146"/>
        <v>431</v>
      </c>
      <c r="B434" s="6" t="s">
        <v>817</v>
      </c>
      <c r="C434" s="6" t="s">
        <v>35</v>
      </c>
      <c r="D434" s="6" t="s">
        <v>892</v>
      </c>
      <c r="E434" s="9">
        <v>60141200</v>
      </c>
      <c r="F434" s="105" t="s">
        <v>893</v>
      </c>
      <c r="G434" s="17" t="s">
        <v>38</v>
      </c>
      <c r="H434" s="93">
        <f t="shared" si="133"/>
        <v>0.19</v>
      </c>
      <c r="I434" s="29">
        <f t="shared" si="147"/>
        <v>77452</v>
      </c>
      <c r="J434" s="71">
        <v>70299</v>
      </c>
      <c r="K434" s="72">
        <f t="shared" si="134"/>
        <v>13356.81</v>
      </c>
      <c r="L434" s="49">
        <f t="shared" si="135"/>
        <v>83655.81</v>
      </c>
      <c r="M434" s="73">
        <v>67673</v>
      </c>
      <c r="N434" s="74">
        <f t="shared" si="136"/>
        <v>12857.87</v>
      </c>
      <c r="O434" s="53">
        <f t="shared" si="137"/>
        <v>80530.87</v>
      </c>
      <c r="P434" s="75">
        <v>62575</v>
      </c>
      <c r="Q434" s="76">
        <f t="shared" si="138"/>
        <v>11889.25</v>
      </c>
      <c r="R434" s="57">
        <f t="shared" si="139"/>
        <v>74464.25</v>
      </c>
      <c r="S434" s="77">
        <v>61230</v>
      </c>
      <c r="T434" s="78">
        <f t="shared" si="140"/>
        <v>11633.7</v>
      </c>
      <c r="U434" s="67">
        <f t="shared" si="141"/>
        <v>72863.7</v>
      </c>
      <c r="V434" s="79">
        <v>58763</v>
      </c>
      <c r="W434" s="80">
        <f t="shared" si="142"/>
        <v>11164.97</v>
      </c>
      <c r="X434" s="68">
        <f t="shared" si="143"/>
        <v>69927.97</v>
      </c>
      <c r="Y434" s="81">
        <v>62189</v>
      </c>
      <c r="Z434" s="82">
        <f t="shared" si="144"/>
        <v>11815.91</v>
      </c>
      <c r="AA434" s="69">
        <f t="shared" si="148"/>
        <v>74004.91</v>
      </c>
      <c r="AB434" s="83">
        <v>72873</v>
      </c>
      <c r="AC434" s="84">
        <f t="shared" si="145"/>
        <v>13845.87</v>
      </c>
      <c r="AD434" s="70">
        <f t="shared" si="149"/>
        <v>86718.87</v>
      </c>
      <c r="AE434" s="86">
        <f t="shared" si="150"/>
        <v>7</v>
      </c>
      <c r="AF434" s="85">
        <f t="shared" si="151"/>
        <v>77452</v>
      </c>
      <c r="AG434" s="4">
        <f t="shared" si="152"/>
        <v>5760.8801614510239</v>
      </c>
      <c r="AH434" s="5">
        <f t="shared" si="153"/>
        <v>7.4380005183223463E-2</v>
      </c>
      <c r="AI434" s="87" t="str">
        <f t="shared" si="154"/>
        <v>SI</v>
      </c>
      <c r="AK434" s="95"/>
    </row>
    <row r="435" spans="1:37" ht="64.5" x14ac:dyDescent="0.45">
      <c r="A435" s="6">
        <f t="shared" si="146"/>
        <v>432</v>
      </c>
      <c r="B435" s="6" t="s">
        <v>817</v>
      </c>
      <c r="C435" s="6" t="s">
        <v>35</v>
      </c>
      <c r="D435" s="6" t="s">
        <v>894</v>
      </c>
      <c r="E435" s="9">
        <v>27113200</v>
      </c>
      <c r="F435" s="12" t="s">
        <v>895</v>
      </c>
      <c r="G435" s="17" t="s">
        <v>38</v>
      </c>
      <c r="H435" s="93">
        <f t="shared" si="133"/>
        <v>0.19</v>
      </c>
      <c r="I435" s="29">
        <f t="shared" si="147"/>
        <v>209999</v>
      </c>
      <c r="J435" s="71">
        <v>160571</v>
      </c>
      <c r="K435" s="72">
        <f t="shared" si="134"/>
        <v>30508.49</v>
      </c>
      <c r="L435" s="49">
        <f t="shared" si="135"/>
        <v>191079.49</v>
      </c>
      <c r="M435" s="73">
        <v>187496</v>
      </c>
      <c r="N435" s="74">
        <f t="shared" si="136"/>
        <v>35624.239999999998</v>
      </c>
      <c r="O435" s="53">
        <f t="shared" si="137"/>
        <v>223120.24</v>
      </c>
      <c r="P435" s="75">
        <v>181040</v>
      </c>
      <c r="Q435" s="76">
        <f t="shared" si="138"/>
        <v>34397.599999999999</v>
      </c>
      <c r="R435" s="57">
        <f t="shared" si="139"/>
        <v>215437.6</v>
      </c>
      <c r="S435" s="77">
        <v>175482</v>
      </c>
      <c r="T435" s="78">
        <f t="shared" si="140"/>
        <v>33341.58</v>
      </c>
      <c r="U435" s="67">
        <f t="shared" si="141"/>
        <v>208823.58000000002</v>
      </c>
      <c r="V435" s="79">
        <v>189479</v>
      </c>
      <c r="W435" s="80">
        <f t="shared" si="142"/>
        <v>36001.01</v>
      </c>
      <c r="X435" s="68">
        <f t="shared" si="143"/>
        <v>225480.01</v>
      </c>
      <c r="Y435" s="81">
        <v>171122</v>
      </c>
      <c r="Z435" s="82">
        <f t="shared" si="144"/>
        <v>32513.18</v>
      </c>
      <c r="AA435" s="69">
        <f t="shared" si="148"/>
        <v>203635.18</v>
      </c>
      <c r="AB435" s="83">
        <v>170100</v>
      </c>
      <c r="AC435" s="84">
        <f t="shared" si="145"/>
        <v>32319</v>
      </c>
      <c r="AD435" s="70">
        <f t="shared" si="149"/>
        <v>202419</v>
      </c>
      <c r="AE435" s="86">
        <f t="shared" si="150"/>
        <v>7</v>
      </c>
      <c r="AF435" s="85">
        <f t="shared" si="151"/>
        <v>209999</v>
      </c>
      <c r="AG435" s="4">
        <f t="shared" si="152"/>
        <v>11330.68561093282</v>
      </c>
      <c r="AH435" s="5">
        <f t="shared" si="153"/>
        <v>5.3955902699216761E-2</v>
      </c>
      <c r="AI435" s="87" t="str">
        <f t="shared" si="154"/>
        <v>SI</v>
      </c>
      <c r="AK435" s="95"/>
    </row>
    <row r="436" spans="1:37" ht="141" x14ac:dyDescent="0.45">
      <c r="A436" s="6">
        <f t="shared" si="146"/>
        <v>433</v>
      </c>
      <c r="B436" s="6" t="s">
        <v>817</v>
      </c>
      <c r="C436" s="6" t="s">
        <v>35</v>
      </c>
      <c r="D436" s="6" t="s">
        <v>896</v>
      </c>
      <c r="E436" s="9">
        <v>60121001</v>
      </c>
      <c r="F436" s="103" t="s">
        <v>897</v>
      </c>
      <c r="G436" s="17" t="s">
        <v>38</v>
      </c>
      <c r="H436" s="93">
        <f t="shared" si="133"/>
        <v>0.19</v>
      </c>
      <c r="I436" s="29">
        <f t="shared" si="147"/>
        <v>170000</v>
      </c>
      <c r="J436" s="71">
        <v>151052</v>
      </c>
      <c r="K436" s="72">
        <f t="shared" si="134"/>
        <v>28699.88</v>
      </c>
      <c r="L436" s="49">
        <f t="shared" si="135"/>
        <v>179751.88</v>
      </c>
      <c r="M436" s="73">
        <v>134036</v>
      </c>
      <c r="N436" s="74">
        <f t="shared" si="136"/>
        <v>25466.84</v>
      </c>
      <c r="O436" s="53">
        <f t="shared" si="137"/>
        <v>159502.84</v>
      </c>
      <c r="P436" s="75">
        <v>144731</v>
      </c>
      <c r="Q436" s="76">
        <f t="shared" si="138"/>
        <v>27498.89</v>
      </c>
      <c r="R436" s="57">
        <f t="shared" si="139"/>
        <v>172229.89</v>
      </c>
      <c r="S436" s="77">
        <v>146899</v>
      </c>
      <c r="T436" s="78">
        <f t="shared" si="140"/>
        <v>27910.81</v>
      </c>
      <c r="U436" s="67">
        <f t="shared" si="141"/>
        <v>174809.81</v>
      </c>
      <c r="V436" s="79">
        <v>155163</v>
      </c>
      <c r="W436" s="80">
        <f t="shared" si="142"/>
        <v>29480.97</v>
      </c>
      <c r="X436" s="68">
        <f t="shared" si="143"/>
        <v>184643.97</v>
      </c>
      <c r="Y436" s="81">
        <v>137570</v>
      </c>
      <c r="Z436" s="82">
        <f t="shared" si="144"/>
        <v>26138.3</v>
      </c>
      <c r="AA436" s="69">
        <f t="shared" si="148"/>
        <v>163708.29999999999</v>
      </c>
      <c r="AB436" s="83">
        <v>130547</v>
      </c>
      <c r="AC436" s="84">
        <f t="shared" si="145"/>
        <v>24803.93</v>
      </c>
      <c r="AD436" s="70">
        <f t="shared" si="149"/>
        <v>155350.93</v>
      </c>
      <c r="AE436" s="86">
        <f t="shared" si="150"/>
        <v>7</v>
      </c>
      <c r="AF436" s="85">
        <f t="shared" si="151"/>
        <v>170000</v>
      </c>
      <c r="AG436" s="4">
        <f t="shared" si="152"/>
        <v>10014.438223704818</v>
      </c>
      <c r="AH436" s="5">
        <f t="shared" si="153"/>
        <v>5.8908460139440101E-2</v>
      </c>
      <c r="AI436" s="87" t="str">
        <f t="shared" si="154"/>
        <v>SI</v>
      </c>
      <c r="AK436" s="95"/>
    </row>
    <row r="437" spans="1:37" ht="102.75" x14ac:dyDescent="0.45">
      <c r="A437" s="6">
        <f t="shared" si="146"/>
        <v>434</v>
      </c>
      <c r="B437" s="6" t="s">
        <v>817</v>
      </c>
      <c r="C437" s="6" t="s">
        <v>35</v>
      </c>
      <c r="D437" s="6" t="s">
        <v>898</v>
      </c>
      <c r="E437" s="9">
        <v>53131608</v>
      </c>
      <c r="F437" s="12" t="s">
        <v>899</v>
      </c>
      <c r="G437" s="17" t="s">
        <v>38</v>
      </c>
      <c r="H437" s="93">
        <f t="shared" si="133"/>
        <v>0.19</v>
      </c>
      <c r="I437" s="29">
        <f t="shared" si="147"/>
        <v>280000</v>
      </c>
      <c r="J437" s="71">
        <v>236644</v>
      </c>
      <c r="K437" s="72">
        <f t="shared" si="134"/>
        <v>44962.36</v>
      </c>
      <c r="L437" s="49">
        <f t="shared" si="135"/>
        <v>281606.36</v>
      </c>
      <c r="M437" s="73">
        <v>257188</v>
      </c>
      <c r="N437" s="74">
        <f t="shared" si="136"/>
        <v>48865.72</v>
      </c>
      <c r="O437" s="53">
        <f t="shared" si="137"/>
        <v>306053.71999999997</v>
      </c>
      <c r="P437" s="75">
        <v>232594</v>
      </c>
      <c r="Q437" s="76">
        <f t="shared" si="138"/>
        <v>44192.86</v>
      </c>
      <c r="R437" s="57">
        <f t="shared" si="139"/>
        <v>276786.86</v>
      </c>
      <c r="S437" s="77">
        <v>214894</v>
      </c>
      <c r="T437" s="78">
        <f t="shared" si="140"/>
        <v>40829.86</v>
      </c>
      <c r="U437" s="67">
        <f t="shared" si="141"/>
        <v>255723.86</v>
      </c>
      <c r="V437" s="79">
        <v>230123</v>
      </c>
      <c r="W437" s="80">
        <f t="shared" si="142"/>
        <v>43723.37</v>
      </c>
      <c r="X437" s="68">
        <f t="shared" si="143"/>
        <v>273846.37</v>
      </c>
      <c r="Y437" s="81">
        <v>225662</v>
      </c>
      <c r="Z437" s="82">
        <f t="shared" si="144"/>
        <v>42875.78</v>
      </c>
      <c r="AA437" s="69">
        <f t="shared" si="148"/>
        <v>268537.78000000003</v>
      </c>
      <c r="AB437" s="83">
        <v>249952</v>
      </c>
      <c r="AC437" s="84">
        <f t="shared" si="145"/>
        <v>47490.879999999997</v>
      </c>
      <c r="AD437" s="70">
        <f t="shared" si="149"/>
        <v>297442.88</v>
      </c>
      <c r="AE437" s="86">
        <f t="shared" si="150"/>
        <v>7</v>
      </c>
      <c r="AF437" s="85">
        <f t="shared" si="151"/>
        <v>280000</v>
      </c>
      <c r="AG437" s="4">
        <f t="shared" si="152"/>
        <v>15831.865117875399</v>
      </c>
      <c r="AH437" s="5">
        <f t="shared" si="153"/>
        <v>5.6542375420983566E-2</v>
      </c>
      <c r="AI437" s="87" t="str">
        <f t="shared" si="154"/>
        <v>SI</v>
      </c>
      <c r="AK437" s="95"/>
    </row>
    <row r="438" spans="1:37" ht="39" x14ac:dyDescent="0.45">
      <c r="A438" s="6">
        <f t="shared" si="146"/>
        <v>435</v>
      </c>
      <c r="B438" s="6" t="s">
        <v>817</v>
      </c>
      <c r="C438" s="6" t="s">
        <v>35</v>
      </c>
      <c r="D438" s="6" t="s">
        <v>900</v>
      </c>
      <c r="E438" s="9">
        <v>60121200</v>
      </c>
      <c r="F438" s="109" t="s">
        <v>901</v>
      </c>
      <c r="G438" s="17" t="s">
        <v>38</v>
      </c>
      <c r="H438" s="93">
        <f t="shared" si="133"/>
        <v>0.19</v>
      </c>
      <c r="I438" s="29">
        <f t="shared" si="147"/>
        <v>46999</v>
      </c>
      <c r="J438" s="71">
        <v>36584</v>
      </c>
      <c r="K438" s="72">
        <f t="shared" si="134"/>
        <v>6950.96</v>
      </c>
      <c r="L438" s="49">
        <f t="shared" si="135"/>
        <v>43534.96</v>
      </c>
      <c r="M438" s="73">
        <v>37656</v>
      </c>
      <c r="N438" s="74">
        <f t="shared" si="136"/>
        <v>7154.64</v>
      </c>
      <c r="O438" s="53">
        <f t="shared" si="137"/>
        <v>44810.64</v>
      </c>
      <c r="P438" s="75">
        <v>36532</v>
      </c>
      <c r="Q438" s="76">
        <f t="shared" si="138"/>
        <v>6941.08</v>
      </c>
      <c r="R438" s="57">
        <f t="shared" si="139"/>
        <v>43473.08</v>
      </c>
      <c r="S438" s="77">
        <v>42378</v>
      </c>
      <c r="T438" s="78">
        <f t="shared" si="140"/>
        <v>8051.82</v>
      </c>
      <c r="U438" s="67">
        <f t="shared" si="141"/>
        <v>50429.82</v>
      </c>
      <c r="V438" s="79">
        <v>35578</v>
      </c>
      <c r="W438" s="80">
        <f t="shared" si="142"/>
        <v>6759.82</v>
      </c>
      <c r="X438" s="68">
        <f t="shared" si="143"/>
        <v>42337.82</v>
      </c>
      <c r="Y438" s="81">
        <v>42075</v>
      </c>
      <c r="Z438" s="82">
        <f t="shared" si="144"/>
        <v>7994.25</v>
      </c>
      <c r="AA438" s="69">
        <f t="shared" si="148"/>
        <v>50069.25</v>
      </c>
      <c r="AB438" s="83">
        <v>45664</v>
      </c>
      <c r="AC438" s="84">
        <f t="shared" si="145"/>
        <v>8676.16</v>
      </c>
      <c r="AD438" s="70">
        <f t="shared" si="149"/>
        <v>54340.160000000003</v>
      </c>
      <c r="AE438" s="86">
        <f t="shared" si="150"/>
        <v>7</v>
      </c>
      <c r="AF438" s="85">
        <f t="shared" si="151"/>
        <v>46999</v>
      </c>
      <c r="AG438" s="4">
        <f t="shared" si="152"/>
        <v>4243.2600921225658</v>
      </c>
      <c r="AH438" s="5">
        <f t="shared" si="153"/>
        <v>9.0284050556874954E-2</v>
      </c>
      <c r="AI438" s="87" t="str">
        <f t="shared" si="154"/>
        <v>SI</v>
      </c>
      <c r="AK438" s="95"/>
    </row>
    <row r="439" spans="1:37" ht="128.25" x14ac:dyDescent="0.45">
      <c r="A439" s="6">
        <f t="shared" si="146"/>
        <v>436</v>
      </c>
      <c r="B439" s="6" t="s">
        <v>817</v>
      </c>
      <c r="C439" s="6" t="s">
        <v>35</v>
      </c>
      <c r="D439" s="6" t="s">
        <v>902</v>
      </c>
      <c r="E439" s="9">
        <v>60121010</v>
      </c>
      <c r="F439" s="12" t="s">
        <v>903</v>
      </c>
      <c r="G439" s="17" t="s">
        <v>38</v>
      </c>
      <c r="H439" s="93">
        <f t="shared" si="133"/>
        <v>0.19</v>
      </c>
      <c r="I439" s="29">
        <f t="shared" si="147"/>
        <v>450000</v>
      </c>
      <c r="J439" s="71">
        <v>383569</v>
      </c>
      <c r="K439" s="72">
        <f t="shared" si="134"/>
        <v>72878.11</v>
      </c>
      <c r="L439" s="49">
        <f t="shared" si="135"/>
        <v>456447.11</v>
      </c>
      <c r="M439" s="73">
        <v>385377</v>
      </c>
      <c r="N439" s="74">
        <f t="shared" si="136"/>
        <v>73221.63</v>
      </c>
      <c r="O439" s="53">
        <f t="shared" si="137"/>
        <v>458598.63</v>
      </c>
      <c r="P439" s="75">
        <v>350492</v>
      </c>
      <c r="Q439" s="76">
        <f t="shared" si="138"/>
        <v>66593.48</v>
      </c>
      <c r="R439" s="57">
        <f t="shared" si="139"/>
        <v>417085.48</v>
      </c>
      <c r="S439" s="77">
        <v>392431</v>
      </c>
      <c r="T439" s="78">
        <f t="shared" si="140"/>
        <v>74561.89</v>
      </c>
      <c r="U439" s="67">
        <f t="shared" si="141"/>
        <v>466992.89</v>
      </c>
      <c r="V439" s="79">
        <v>363072</v>
      </c>
      <c r="W439" s="80">
        <f t="shared" si="142"/>
        <v>68983.680000000008</v>
      </c>
      <c r="X439" s="68">
        <f t="shared" si="143"/>
        <v>432055.68</v>
      </c>
      <c r="Y439" s="81">
        <v>388958</v>
      </c>
      <c r="Z439" s="82">
        <f t="shared" si="144"/>
        <v>73902.02</v>
      </c>
      <c r="AA439" s="69">
        <f t="shared" si="148"/>
        <v>462860.02</v>
      </c>
      <c r="AB439" s="83">
        <v>383157</v>
      </c>
      <c r="AC439" s="84">
        <f t="shared" si="145"/>
        <v>72799.83</v>
      </c>
      <c r="AD439" s="70">
        <f t="shared" si="149"/>
        <v>455956.83</v>
      </c>
      <c r="AE439" s="86">
        <f t="shared" si="150"/>
        <v>7</v>
      </c>
      <c r="AF439" s="85">
        <f t="shared" si="151"/>
        <v>450000</v>
      </c>
      <c r="AG439" s="4">
        <f t="shared" si="152"/>
        <v>16947.347703614283</v>
      </c>
      <c r="AH439" s="5">
        <f t="shared" si="153"/>
        <v>3.766077267469841E-2</v>
      </c>
      <c r="AI439" s="87" t="str">
        <f t="shared" si="154"/>
        <v>SI</v>
      </c>
      <c r="AK439" s="95"/>
    </row>
    <row r="440" spans="1:37" ht="42.75" x14ac:dyDescent="0.45">
      <c r="A440" s="6">
        <f t="shared" si="146"/>
        <v>437</v>
      </c>
      <c r="B440" s="6" t="s">
        <v>817</v>
      </c>
      <c r="C440" s="6" t="s">
        <v>35</v>
      </c>
      <c r="D440" s="6" t="s">
        <v>904</v>
      </c>
      <c r="E440" s="9">
        <v>60121001</v>
      </c>
      <c r="F440" s="110" t="s">
        <v>905</v>
      </c>
      <c r="G440" s="17" t="s">
        <v>38</v>
      </c>
      <c r="H440" s="93">
        <f t="shared" si="133"/>
        <v>0.19</v>
      </c>
      <c r="I440" s="29">
        <f t="shared" si="147"/>
        <v>180000</v>
      </c>
      <c r="J440" s="71">
        <v>162889</v>
      </c>
      <c r="K440" s="72">
        <f t="shared" si="134"/>
        <v>30948.91</v>
      </c>
      <c r="L440" s="49">
        <f t="shared" si="135"/>
        <v>193837.91</v>
      </c>
      <c r="M440" s="73">
        <v>148930</v>
      </c>
      <c r="N440" s="74">
        <f t="shared" si="136"/>
        <v>28296.7</v>
      </c>
      <c r="O440" s="53">
        <f t="shared" si="137"/>
        <v>177226.7</v>
      </c>
      <c r="P440" s="75">
        <v>136368</v>
      </c>
      <c r="Q440" s="76">
        <f t="shared" si="138"/>
        <v>25909.920000000002</v>
      </c>
      <c r="R440" s="57">
        <f t="shared" si="139"/>
        <v>162277.92000000001</v>
      </c>
      <c r="S440" s="77">
        <v>146357</v>
      </c>
      <c r="T440" s="78">
        <f t="shared" si="140"/>
        <v>27807.83</v>
      </c>
      <c r="U440" s="67">
        <f t="shared" si="141"/>
        <v>174164.83000000002</v>
      </c>
      <c r="V440" s="79">
        <v>155593</v>
      </c>
      <c r="W440" s="80">
        <f t="shared" si="142"/>
        <v>29562.670000000002</v>
      </c>
      <c r="X440" s="68">
        <f t="shared" si="143"/>
        <v>185155.67</v>
      </c>
      <c r="Y440" s="81">
        <v>147215</v>
      </c>
      <c r="Z440" s="82">
        <f t="shared" si="144"/>
        <v>27970.85</v>
      </c>
      <c r="AA440" s="69">
        <f t="shared" si="148"/>
        <v>175185.85</v>
      </c>
      <c r="AB440" s="83">
        <v>161469</v>
      </c>
      <c r="AC440" s="84">
        <f t="shared" si="145"/>
        <v>30679.11</v>
      </c>
      <c r="AD440" s="70">
        <f t="shared" si="149"/>
        <v>192148.11</v>
      </c>
      <c r="AE440" s="86">
        <f t="shared" si="150"/>
        <v>7</v>
      </c>
      <c r="AF440" s="85">
        <f t="shared" si="151"/>
        <v>180000</v>
      </c>
      <c r="AG440" s="4">
        <f t="shared" si="152"/>
        <v>10313.886777146619</v>
      </c>
      <c r="AH440" s="5">
        <f t="shared" si="153"/>
        <v>5.7299370984147883E-2</v>
      </c>
      <c r="AI440" s="87" t="str">
        <f t="shared" si="154"/>
        <v>SI</v>
      </c>
      <c r="AK440" s="95"/>
    </row>
    <row r="441" spans="1:37" ht="77.25" x14ac:dyDescent="0.45">
      <c r="A441" s="6">
        <f t="shared" si="146"/>
        <v>438</v>
      </c>
      <c r="B441" s="6" t="s">
        <v>817</v>
      </c>
      <c r="C441" s="6" t="s">
        <v>35</v>
      </c>
      <c r="D441" s="6" t="s">
        <v>906</v>
      </c>
      <c r="E441" s="9">
        <v>46171600</v>
      </c>
      <c r="F441" s="12" t="s">
        <v>907</v>
      </c>
      <c r="G441" s="17" t="s">
        <v>38</v>
      </c>
      <c r="H441" s="93">
        <f t="shared" si="133"/>
        <v>0.19</v>
      </c>
      <c r="I441" s="29">
        <f t="shared" si="147"/>
        <v>105000</v>
      </c>
      <c r="J441" s="71">
        <v>96709</v>
      </c>
      <c r="K441" s="72">
        <f t="shared" si="134"/>
        <v>18374.71</v>
      </c>
      <c r="L441" s="49">
        <f t="shared" si="135"/>
        <v>115083.70999999999</v>
      </c>
      <c r="M441" s="73">
        <v>82364</v>
      </c>
      <c r="N441" s="74">
        <f t="shared" si="136"/>
        <v>15649.16</v>
      </c>
      <c r="O441" s="53">
        <f t="shared" si="137"/>
        <v>98013.16</v>
      </c>
      <c r="P441" s="75">
        <v>90090</v>
      </c>
      <c r="Q441" s="76">
        <f t="shared" si="138"/>
        <v>17117.099999999999</v>
      </c>
      <c r="R441" s="57">
        <f t="shared" si="139"/>
        <v>107207.1</v>
      </c>
      <c r="S441" s="77">
        <v>81294</v>
      </c>
      <c r="T441" s="78">
        <f t="shared" si="140"/>
        <v>15445.86</v>
      </c>
      <c r="U441" s="67">
        <f t="shared" si="141"/>
        <v>96739.86</v>
      </c>
      <c r="V441" s="79">
        <v>86921</v>
      </c>
      <c r="W441" s="80">
        <f t="shared" si="142"/>
        <v>16514.990000000002</v>
      </c>
      <c r="X441" s="68">
        <f t="shared" si="143"/>
        <v>103435.99</v>
      </c>
      <c r="Y441" s="81">
        <v>82836</v>
      </c>
      <c r="Z441" s="82">
        <f t="shared" si="144"/>
        <v>15738.84</v>
      </c>
      <c r="AA441" s="69">
        <f t="shared" si="148"/>
        <v>98574.84</v>
      </c>
      <c r="AB441" s="83">
        <v>97431</v>
      </c>
      <c r="AC441" s="84">
        <f t="shared" si="145"/>
        <v>18511.89</v>
      </c>
      <c r="AD441" s="70">
        <f t="shared" si="149"/>
        <v>115942.89</v>
      </c>
      <c r="AE441" s="86">
        <f t="shared" si="150"/>
        <v>7</v>
      </c>
      <c r="AF441" s="85">
        <f t="shared" si="151"/>
        <v>105000</v>
      </c>
      <c r="AG441" s="4">
        <f t="shared" si="152"/>
        <v>7436.1471665641466</v>
      </c>
      <c r="AH441" s="5">
        <f t="shared" si="153"/>
        <v>7.0820449205372824E-2</v>
      </c>
      <c r="AI441" s="87" t="str">
        <f t="shared" si="154"/>
        <v>SI</v>
      </c>
      <c r="AK441" s="95"/>
    </row>
    <row r="442" spans="1:37" ht="141" x14ac:dyDescent="0.45">
      <c r="A442" s="6">
        <f t="shared" si="146"/>
        <v>439</v>
      </c>
      <c r="B442" s="6" t="s">
        <v>817</v>
      </c>
      <c r="C442" s="6" t="s">
        <v>35</v>
      </c>
      <c r="D442" s="6" t="s">
        <v>908</v>
      </c>
      <c r="E442" s="9">
        <v>60121001</v>
      </c>
      <c r="F442" s="103" t="s">
        <v>909</v>
      </c>
      <c r="G442" s="17" t="s">
        <v>38</v>
      </c>
      <c r="H442" s="93">
        <f t="shared" si="133"/>
        <v>0.19</v>
      </c>
      <c r="I442" s="29">
        <f t="shared" si="147"/>
        <v>220000</v>
      </c>
      <c r="J442" s="71">
        <v>186486</v>
      </c>
      <c r="K442" s="72">
        <f t="shared" si="134"/>
        <v>35432.340000000004</v>
      </c>
      <c r="L442" s="49">
        <f t="shared" si="135"/>
        <v>221918.34</v>
      </c>
      <c r="M442" s="73">
        <v>168350</v>
      </c>
      <c r="N442" s="74">
        <f t="shared" si="136"/>
        <v>31986.5</v>
      </c>
      <c r="O442" s="53">
        <f t="shared" si="137"/>
        <v>200336.5</v>
      </c>
      <c r="P442" s="75">
        <v>175884</v>
      </c>
      <c r="Q442" s="76">
        <f t="shared" si="138"/>
        <v>33417.96</v>
      </c>
      <c r="R442" s="57">
        <f t="shared" si="139"/>
        <v>209301.96</v>
      </c>
      <c r="S442" s="77">
        <v>175010</v>
      </c>
      <c r="T442" s="78">
        <f t="shared" si="140"/>
        <v>33251.9</v>
      </c>
      <c r="U442" s="67">
        <f t="shared" si="141"/>
        <v>208261.9</v>
      </c>
      <c r="V442" s="79">
        <v>195346</v>
      </c>
      <c r="W442" s="80">
        <f t="shared" si="142"/>
        <v>37115.74</v>
      </c>
      <c r="X442" s="68">
        <f t="shared" si="143"/>
        <v>232461.74</v>
      </c>
      <c r="Y442" s="81">
        <v>174057</v>
      </c>
      <c r="Z442" s="82">
        <f t="shared" si="144"/>
        <v>33070.83</v>
      </c>
      <c r="AA442" s="69">
        <f t="shared" si="148"/>
        <v>207127.83000000002</v>
      </c>
      <c r="AB442" s="83">
        <v>218982</v>
      </c>
      <c r="AC442" s="84">
        <f t="shared" si="145"/>
        <v>41606.58</v>
      </c>
      <c r="AD442" s="70">
        <f t="shared" si="149"/>
        <v>260588.58000000002</v>
      </c>
      <c r="AE442" s="86">
        <f t="shared" si="150"/>
        <v>7</v>
      </c>
      <c r="AF442" s="85">
        <f t="shared" si="151"/>
        <v>220000</v>
      </c>
      <c r="AG442" s="4">
        <f t="shared" si="152"/>
        <v>19313.15192664833</v>
      </c>
      <c r="AH442" s="5">
        <f t="shared" si="153"/>
        <v>8.7787054212037863E-2</v>
      </c>
      <c r="AI442" s="87" t="str">
        <f t="shared" si="154"/>
        <v>SI</v>
      </c>
      <c r="AK442" s="95"/>
    </row>
    <row r="443" spans="1:37" ht="64.5" x14ac:dyDescent="0.45">
      <c r="A443" s="6">
        <f t="shared" si="146"/>
        <v>440</v>
      </c>
      <c r="B443" s="6" t="s">
        <v>817</v>
      </c>
      <c r="C443" s="6" t="s">
        <v>35</v>
      </c>
      <c r="D443" s="6" t="s">
        <v>910</v>
      </c>
      <c r="E443" s="9">
        <v>53131610</v>
      </c>
      <c r="F443" s="12" t="s">
        <v>911</v>
      </c>
      <c r="G443" s="17" t="s">
        <v>38</v>
      </c>
      <c r="H443" s="93">
        <f t="shared" si="133"/>
        <v>0.19</v>
      </c>
      <c r="I443" s="29">
        <f t="shared" si="147"/>
        <v>269999</v>
      </c>
      <c r="J443" s="71">
        <v>233073</v>
      </c>
      <c r="K443" s="72">
        <f t="shared" si="134"/>
        <v>44283.87</v>
      </c>
      <c r="L443" s="49">
        <f t="shared" si="135"/>
        <v>277356.87</v>
      </c>
      <c r="M443" s="73">
        <v>235391</v>
      </c>
      <c r="N443" s="74">
        <f t="shared" si="136"/>
        <v>44724.29</v>
      </c>
      <c r="O443" s="53">
        <f t="shared" si="137"/>
        <v>280115.28999999998</v>
      </c>
      <c r="P443" s="75">
        <v>208426</v>
      </c>
      <c r="Q443" s="76">
        <f t="shared" si="138"/>
        <v>39600.94</v>
      </c>
      <c r="R443" s="57">
        <f t="shared" si="139"/>
        <v>248026.94</v>
      </c>
      <c r="S443" s="77">
        <v>221939</v>
      </c>
      <c r="T443" s="78">
        <f t="shared" si="140"/>
        <v>42168.41</v>
      </c>
      <c r="U443" s="67">
        <f t="shared" si="141"/>
        <v>264107.41000000003</v>
      </c>
      <c r="V443" s="79">
        <v>206872</v>
      </c>
      <c r="W443" s="80">
        <f t="shared" si="142"/>
        <v>39305.68</v>
      </c>
      <c r="X443" s="68">
        <f t="shared" si="143"/>
        <v>246177.68</v>
      </c>
      <c r="Y443" s="81">
        <v>237225</v>
      </c>
      <c r="Z443" s="82">
        <f t="shared" si="144"/>
        <v>45072.75</v>
      </c>
      <c r="AA443" s="69">
        <f t="shared" si="148"/>
        <v>282297.75</v>
      </c>
      <c r="AB443" s="83">
        <v>245305</v>
      </c>
      <c r="AC443" s="84">
        <f t="shared" si="145"/>
        <v>46607.95</v>
      </c>
      <c r="AD443" s="70">
        <f t="shared" si="149"/>
        <v>291912.95</v>
      </c>
      <c r="AE443" s="86">
        <f t="shared" si="150"/>
        <v>7</v>
      </c>
      <c r="AF443" s="85">
        <f t="shared" si="151"/>
        <v>269999</v>
      </c>
      <c r="AG443" s="4">
        <f t="shared" si="152"/>
        <v>16357.15470310775</v>
      </c>
      <c r="AH443" s="5">
        <f t="shared" si="153"/>
        <v>6.0582278834765128E-2</v>
      </c>
      <c r="AI443" s="87" t="str">
        <f t="shared" si="154"/>
        <v>SI</v>
      </c>
      <c r="AK443" s="95"/>
    </row>
    <row r="444" spans="1:37" ht="192" x14ac:dyDescent="0.45">
      <c r="A444" s="6">
        <f t="shared" si="146"/>
        <v>441</v>
      </c>
      <c r="B444" s="6" t="s">
        <v>817</v>
      </c>
      <c r="C444" s="6" t="s">
        <v>35</v>
      </c>
      <c r="D444" s="6" t="s">
        <v>912</v>
      </c>
      <c r="E444" s="9">
        <v>90101603</v>
      </c>
      <c r="F444" s="103" t="s">
        <v>913</v>
      </c>
      <c r="G444" s="17" t="s">
        <v>38</v>
      </c>
      <c r="H444" s="93">
        <f t="shared" si="133"/>
        <v>0.19</v>
      </c>
      <c r="I444" s="29">
        <f t="shared" si="147"/>
        <v>307000</v>
      </c>
      <c r="J444" s="71">
        <v>278057</v>
      </c>
      <c r="K444" s="72">
        <f t="shared" si="134"/>
        <v>52830.83</v>
      </c>
      <c r="L444" s="49">
        <f t="shared" si="135"/>
        <v>330887.83</v>
      </c>
      <c r="M444" s="73">
        <v>280007</v>
      </c>
      <c r="N444" s="74">
        <f t="shared" si="136"/>
        <v>53201.33</v>
      </c>
      <c r="O444" s="53">
        <f t="shared" si="137"/>
        <v>333208.33</v>
      </c>
      <c r="P444" s="75">
        <v>283014</v>
      </c>
      <c r="Q444" s="76">
        <f t="shared" si="138"/>
        <v>53772.66</v>
      </c>
      <c r="R444" s="57">
        <f t="shared" si="139"/>
        <v>336786.66000000003</v>
      </c>
      <c r="S444" s="77">
        <v>236868</v>
      </c>
      <c r="T444" s="78">
        <f t="shared" si="140"/>
        <v>45004.92</v>
      </c>
      <c r="U444" s="67">
        <f t="shared" si="141"/>
        <v>281872.92</v>
      </c>
      <c r="V444" s="79">
        <v>275835</v>
      </c>
      <c r="W444" s="80">
        <f t="shared" si="142"/>
        <v>52408.65</v>
      </c>
      <c r="X444" s="68">
        <f t="shared" si="143"/>
        <v>328243.65000000002</v>
      </c>
      <c r="Y444" s="81">
        <v>269236</v>
      </c>
      <c r="Z444" s="82">
        <f t="shared" si="144"/>
        <v>51154.840000000004</v>
      </c>
      <c r="AA444" s="69">
        <f t="shared" si="148"/>
        <v>320390.84000000003</v>
      </c>
      <c r="AB444" s="83">
        <v>182863</v>
      </c>
      <c r="AC444" s="84">
        <f t="shared" si="145"/>
        <v>34743.97</v>
      </c>
      <c r="AD444" s="70">
        <f t="shared" si="149"/>
        <v>217606.97</v>
      </c>
      <c r="AE444" s="86">
        <f t="shared" si="150"/>
        <v>7</v>
      </c>
      <c r="AF444" s="85">
        <f t="shared" si="151"/>
        <v>307000</v>
      </c>
      <c r="AG444" s="4">
        <f t="shared" si="152"/>
        <v>40351.741544057462</v>
      </c>
      <c r="AH444" s="5">
        <f t="shared" si="153"/>
        <v>0.13143889753764645</v>
      </c>
      <c r="AI444" s="87" t="str">
        <f t="shared" si="154"/>
        <v>SI</v>
      </c>
      <c r="AK444" s="95"/>
    </row>
    <row r="445" spans="1:37" ht="255.75" x14ac:dyDescent="0.45">
      <c r="A445" s="6">
        <f t="shared" si="146"/>
        <v>442</v>
      </c>
      <c r="B445" s="6" t="s">
        <v>817</v>
      </c>
      <c r="C445" s="6" t="s">
        <v>35</v>
      </c>
      <c r="D445" s="6" t="s">
        <v>914</v>
      </c>
      <c r="E445" s="9">
        <v>53131600</v>
      </c>
      <c r="F445" s="12" t="s">
        <v>915</v>
      </c>
      <c r="G445" s="17" t="s">
        <v>38</v>
      </c>
      <c r="H445" s="93">
        <f t="shared" si="133"/>
        <v>0.19</v>
      </c>
      <c r="I445" s="29">
        <f t="shared" si="147"/>
        <v>599999</v>
      </c>
      <c r="J445" s="71">
        <v>471686</v>
      </c>
      <c r="K445" s="72">
        <f t="shared" si="134"/>
        <v>89620.34</v>
      </c>
      <c r="L445" s="49">
        <f t="shared" si="135"/>
        <v>561306.34</v>
      </c>
      <c r="M445" s="73">
        <v>547564</v>
      </c>
      <c r="N445" s="74">
        <f t="shared" si="136"/>
        <v>104037.16</v>
      </c>
      <c r="O445" s="53">
        <f t="shared" si="137"/>
        <v>651601.16</v>
      </c>
      <c r="P445" s="75">
        <v>478923</v>
      </c>
      <c r="Q445" s="76">
        <f t="shared" si="138"/>
        <v>90995.37</v>
      </c>
      <c r="R445" s="57">
        <f t="shared" si="139"/>
        <v>569918.37</v>
      </c>
      <c r="S445" s="77">
        <v>532821</v>
      </c>
      <c r="T445" s="78">
        <f t="shared" si="140"/>
        <v>101235.99</v>
      </c>
      <c r="U445" s="67">
        <f t="shared" si="141"/>
        <v>634056.99</v>
      </c>
      <c r="V445" s="79">
        <v>547063</v>
      </c>
      <c r="W445" s="80">
        <f t="shared" si="142"/>
        <v>103941.97</v>
      </c>
      <c r="X445" s="68">
        <f t="shared" si="143"/>
        <v>651004.97</v>
      </c>
      <c r="Y445" s="81">
        <v>458812</v>
      </c>
      <c r="Z445" s="82">
        <f t="shared" si="144"/>
        <v>87174.28</v>
      </c>
      <c r="AA445" s="69">
        <f t="shared" si="148"/>
        <v>545986.28</v>
      </c>
      <c r="AB445" s="83">
        <v>492538</v>
      </c>
      <c r="AC445" s="84">
        <f t="shared" si="145"/>
        <v>93582.22</v>
      </c>
      <c r="AD445" s="70">
        <f t="shared" si="149"/>
        <v>586120.22</v>
      </c>
      <c r="AE445" s="86">
        <f t="shared" si="150"/>
        <v>7</v>
      </c>
      <c r="AF445" s="85">
        <f t="shared" si="151"/>
        <v>599999</v>
      </c>
      <c r="AG445" s="4">
        <f t="shared" si="152"/>
        <v>41293.893132127909</v>
      </c>
      <c r="AH445" s="5">
        <f t="shared" si="153"/>
        <v>6.8823269925663053E-2</v>
      </c>
      <c r="AI445" s="87" t="str">
        <f t="shared" si="154"/>
        <v>SI</v>
      </c>
      <c r="AK445" s="95"/>
    </row>
    <row r="446" spans="1:37" ht="178.5" x14ac:dyDescent="0.45">
      <c r="A446" s="6">
        <f t="shared" si="146"/>
        <v>443</v>
      </c>
      <c r="B446" s="6" t="s">
        <v>817</v>
      </c>
      <c r="C446" s="6" t="s">
        <v>35</v>
      </c>
      <c r="D446" s="6" t="s">
        <v>916</v>
      </c>
      <c r="E446" s="9">
        <v>90151500</v>
      </c>
      <c r="F446" s="102" t="s">
        <v>917</v>
      </c>
      <c r="G446" s="17" t="s">
        <v>38</v>
      </c>
      <c r="H446" s="93">
        <f t="shared" si="133"/>
        <v>0.19</v>
      </c>
      <c r="I446" s="29">
        <f t="shared" si="147"/>
        <v>82000</v>
      </c>
      <c r="J446" s="71">
        <v>73118</v>
      </c>
      <c r="K446" s="72">
        <f t="shared" si="134"/>
        <v>13892.42</v>
      </c>
      <c r="L446" s="49">
        <f t="shared" si="135"/>
        <v>87010.42</v>
      </c>
      <c r="M446" s="73">
        <v>63538</v>
      </c>
      <c r="N446" s="74">
        <f t="shared" si="136"/>
        <v>12072.22</v>
      </c>
      <c r="O446" s="53">
        <f t="shared" si="137"/>
        <v>75610.22</v>
      </c>
      <c r="P446" s="75">
        <v>75575</v>
      </c>
      <c r="Q446" s="76">
        <f t="shared" si="138"/>
        <v>14359.25</v>
      </c>
      <c r="R446" s="57">
        <f t="shared" si="139"/>
        <v>89934.25</v>
      </c>
      <c r="S446" s="77">
        <v>73719</v>
      </c>
      <c r="T446" s="78">
        <f t="shared" si="140"/>
        <v>14006.61</v>
      </c>
      <c r="U446" s="67">
        <f t="shared" si="141"/>
        <v>87725.61</v>
      </c>
      <c r="V446" s="79">
        <v>75499</v>
      </c>
      <c r="W446" s="80">
        <f t="shared" si="142"/>
        <v>14344.81</v>
      </c>
      <c r="X446" s="68">
        <f t="shared" si="143"/>
        <v>89843.81</v>
      </c>
      <c r="Y446" s="81">
        <v>64655</v>
      </c>
      <c r="Z446" s="82">
        <f t="shared" si="144"/>
        <v>12284.45</v>
      </c>
      <c r="AA446" s="69">
        <f t="shared" si="148"/>
        <v>76939.45</v>
      </c>
      <c r="AB446" s="83">
        <v>56246</v>
      </c>
      <c r="AC446" s="84">
        <f t="shared" si="145"/>
        <v>10686.74</v>
      </c>
      <c r="AD446" s="70">
        <f t="shared" si="149"/>
        <v>66932.740000000005</v>
      </c>
      <c r="AE446" s="86">
        <f t="shared" si="150"/>
        <v>7</v>
      </c>
      <c r="AF446" s="85">
        <f t="shared" si="151"/>
        <v>82000</v>
      </c>
      <c r="AG446" s="4">
        <f t="shared" si="152"/>
        <v>8244.6985021163382</v>
      </c>
      <c r="AH446" s="5">
        <f t="shared" si="153"/>
        <v>0.10054510368434559</v>
      </c>
      <c r="AI446" s="87" t="str">
        <f t="shared" si="154"/>
        <v>SI</v>
      </c>
      <c r="AK446" s="95"/>
    </row>
    <row r="447" spans="1:37" ht="153" x14ac:dyDescent="0.45">
      <c r="A447" s="6">
        <f t="shared" si="146"/>
        <v>444</v>
      </c>
      <c r="B447" s="6" t="s">
        <v>817</v>
      </c>
      <c r="C447" s="6" t="s">
        <v>35</v>
      </c>
      <c r="D447" s="6" t="s">
        <v>916</v>
      </c>
      <c r="E447" s="9">
        <v>90151500</v>
      </c>
      <c r="F447" s="32" t="s">
        <v>918</v>
      </c>
      <c r="G447" s="17" t="s">
        <v>38</v>
      </c>
      <c r="H447" s="93">
        <f t="shared" si="133"/>
        <v>0.19</v>
      </c>
      <c r="I447" s="29">
        <f t="shared" si="147"/>
        <v>37999</v>
      </c>
      <c r="J447" s="71">
        <v>33476</v>
      </c>
      <c r="K447" s="72">
        <f t="shared" si="134"/>
        <v>6360.4400000000005</v>
      </c>
      <c r="L447" s="49">
        <f t="shared" si="135"/>
        <v>39836.44</v>
      </c>
      <c r="M447" s="73">
        <v>34914</v>
      </c>
      <c r="N447" s="74">
        <f t="shared" si="136"/>
        <v>6633.66</v>
      </c>
      <c r="O447" s="53">
        <f t="shared" si="137"/>
        <v>41547.660000000003</v>
      </c>
      <c r="P447" s="75">
        <v>30770</v>
      </c>
      <c r="Q447" s="76">
        <f t="shared" si="138"/>
        <v>5846.3</v>
      </c>
      <c r="R447" s="57">
        <f t="shared" si="139"/>
        <v>36616.300000000003</v>
      </c>
      <c r="S447" s="77">
        <v>32952</v>
      </c>
      <c r="T447" s="78">
        <f t="shared" si="140"/>
        <v>6260.88</v>
      </c>
      <c r="U447" s="67">
        <f t="shared" si="141"/>
        <v>39212.879999999997</v>
      </c>
      <c r="V447" s="79">
        <v>33068</v>
      </c>
      <c r="W447" s="80">
        <f t="shared" si="142"/>
        <v>6282.92</v>
      </c>
      <c r="X447" s="68">
        <f t="shared" si="143"/>
        <v>39350.92</v>
      </c>
      <c r="Y447" s="81">
        <v>30152</v>
      </c>
      <c r="Z447" s="82">
        <f t="shared" si="144"/>
        <v>5728.88</v>
      </c>
      <c r="AA447" s="69">
        <f t="shared" si="148"/>
        <v>35880.879999999997</v>
      </c>
      <c r="AB447" s="83">
        <v>28194</v>
      </c>
      <c r="AC447" s="84">
        <f t="shared" si="145"/>
        <v>5356.86</v>
      </c>
      <c r="AD447" s="70">
        <f t="shared" si="149"/>
        <v>33550.86</v>
      </c>
      <c r="AE447" s="86">
        <f t="shared" si="150"/>
        <v>7</v>
      </c>
      <c r="AF447" s="85">
        <f t="shared" si="151"/>
        <v>37999</v>
      </c>
      <c r="AG447" s="4">
        <f t="shared" si="152"/>
        <v>2548.237647002336</v>
      </c>
      <c r="AH447" s="5">
        <f t="shared" si="153"/>
        <v>6.7060650201382563E-2</v>
      </c>
      <c r="AI447" s="87" t="str">
        <f t="shared" si="154"/>
        <v>SI</v>
      </c>
      <c r="AK447" s="95"/>
    </row>
    <row r="448" spans="1:37" ht="102.75" x14ac:dyDescent="0.45">
      <c r="A448" s="6">
        <f t="shared" si="146"/>
        <v>445</v>
      </c>
      <c r="B448" s="6" t="s">
        <v>817</v>
      </c>
      <c r="C448" s="6" t="s">
        <v>35</v>
      </c>
      <c r="D448" s="6" t="s">
        <v>919</v>
      </c>
      <c r="E448" s="9">
        <v>53131600</v>
      </c>
      <c r="F448" s="103" t="s">
        <v>920</v>
      </c>
      <c r="G448" s="17" t="s">
        <v>38</v>
      </c>
      <c r="H448" s="93">
        <f t="shared" si="133"/>
        <v>0.19</v>
      </c>
      <c r="I448" s="29">
        <f t="shared" si="147"/>
        <v>379999</v>
      </c>
      <c r="J448" s="71">
        <v>343905</v>
      </c>
      <c r="K448" s="72">
        <f t="shared" si="134"/>
        <v>65341.950000000004</v>
      </c>
      <c r="L448" s="49">
        <f t="shared" si="135"/>
        <v>409246.95</v>
      </c>
      <c r="M448" s="73">
        <v>340485</v>
      </c>
      <c r="N448" s="74">
        <f t="shared" si="136"/>
        <v>64692.15</v>
      </c>
      <c r="O448" s="53">
        <f t="shared" si="137"/>
        <v>405177.15</v>
      </c>
      <c r="P448" s="75">
        <v>294447</v>
      </c>
      <c r="Q448" s="76">
        <f t="shared" si="138"/>
        <v>55944.93</v>
      </c>
      <c r="R448" s="57">
        <f t="shared" si="139"/>
        <v>350391.93</v>
      </c>
      <c r="S448" s="77">
        <v>310012</v>
      </c>
      <c r="T448" s="78">
        <f t="shared" si="140"/>
        <v>58902.28</v>
      </c>
      <c r="U448" s="67">
        <f t="shared" si="141"/>
        <v>368914.28</v>
      </c>
      <c r="V448" s="79">
        <v>329679</v>
      </c>
      <c r="W448" s="80">
        <f t="shared" si="142"/>
        <v>62639.01</v>
      </c>
      <c r="X448" s="68">
        <f t="shared" si="143"/>
        <v>392318.01</v>
      </c>
      <c r="Y448" s="81">
        <v>334221</v>
      </c>
      <c r="Z448" s="82">
        <f t="shared" si="144"/>
        <v>63501.99</v>
      </c>
      <c r="AA448" s="69">
        <f t="shared" si="148"/>
        <v>397722.99</v>
      </c>
      <c r="AB448" s="83">
        <v>282541</v>
      </c>
      <c r="AC448" s="84">
        <f t="shared" si="145"/>
        <v>53682.79</v>
      </c>
      <c r="AD448" s="70">
        <f t="shared" si="149"/>
        <v>336223.79</v>
      </c>
      <c r="AE448" s="86">
        <f t="shared" si="150"/>
        <v>7</v>
      </c>
      <c r="AF448" s="85">
        <f t="shared" si="151"/>
        <v>379999</v>
      </c>
      <c r="AG448" s="4">
        <f t="shared" si="152"/>
        <v>26379.099591756356</v>
      </c>
      <c r="AH448" s="5">
        <f t="shared" si="153"/>
        <v>6.9418865817426775E-2</v>
      </c>
      <c r="AI448" s="87" t="str">
        <f t="shared" si="154"/>
        <v>SI</v>
      </c>
      <c r="AK448" s="95"/>
    </row>
    <row r="449" spans="1:37" ht="178.5" x14ac:dyDescent="0.45">
      <c r="A449" s="6">
        <f t="shared" si="146"/>
        <v>446</v>
      </c>
      <c r="B449" s="6" t="s">
        <v>817</v>
      </c>
      <c r="C449" s="6" t="s">
        <v>35</v>
      </c>
      <c r="D449" s="6" t="s">
        <v>921</v>
      </c>
      <c r="E449" s="9">
        <v>90151500</v>
      </c>
      <c r="F449" s="32" t="s">
        <v>922</v>
      </c>
      <c r="G449" s="17" t="s">
        <v>38</v>
      </c>
      <c r="H449" s="93">
        <f t="shared" si="133"/>
        <v>0.19</v>
      </c>
      <c r="I449" s="29">
        <f t="shared" si="147"/>
        <v>84999</v>
      </c>
      <c r="J449" s="71">
        <v>73071</v>
      </c>
      <c r="K449" s="72">
        <f t="shared" si="134"/>
        <v>13883.49</v>
      </c>
      <c r="L449" s="49">
        <f t="shared" si="135"/>
        <v>86954.49</v>
      </c>
      <c r="M449" s="73">
        <v>64470</v>
      </c>
      <c r="N449" s="74">
        <f t="shared" si="136"/>
        <v>12249.3</v>
      </c>
      <c r="O449" s="53">
        <f t="shared" si="137"/>
        <v>76719.3</v>
      </c>
      <c r="P449" s="75">
        <v>75031</v>
      </c>
      <c r="Q449" s="76">
        <f t="shared" si="138"/>
        <v>14255.89</v>
      </c>
      <c r="R449" s="57">
        <f t="shared" si="139"/>
        <v>89286.89</v>
      </c>
      <c r="S449" s="77">
        <v>76818</v>
      </c>
      <c r="T449" s="78">
        <f t="shared" si="140"/>
        <v>14595.42</v>
      </c>
      <c r="U449" s="67">
        <f t="shared" si="141"/>
        <v>91413.42</v>
      </c>
      <c r="V449" s="79">
        <v>66368</v>
      </c>
      <c r="W449" s="80">
        <f t="shared" si="142"/>
        <v>12609.92</v>
      </c>
      <c r="X449" s="68">
        <f t="shared" si="143"/>
        <v>78977.919999999998</v>
      </c>
      <c r="Y449" s="81">
        <v>74490</v>
      </c>
      <c r="Z449" s="82">
        <f t="shared" si="144"/>
        <v>14153.1</v>
      </c>
      <c r="AA449" s="69">
        <f t="shared" si="148"/>
        <v>88643.1</v>
      </c>
      <c r="AB449" s="83">
        <v>69748</v>
      </c>
      <c r="AC449" s="84">
        <f t="shared" si="145"/>
        <v>13252.12</v>
      </c>
      <c r="AD449" s="70">
        <f t="shared" si="149"/>
        <v>83000.12</v>
      </c>
      <c r="AE449" s="86">
        <f t="shared" si="150"/>
        <v>7</v>
      </c>
      <c r="AF449" s="85">
        <f t="shared" si="151"/>
        <v>84999</v>
      </c>
      <c r="AG449" s="4">
        <f t="shared" si="152"/>
        <v>5146.934559696675</v>
      </c>
      <c r="AH449" s="5">
        <f t="shared" si="153"/>
        <v>6.055288367741591E-2</v>
      </c>
      <c r="AI449" s="87" t="str">
        <f t="shared" si="154"/>
        <v>SI</v>
      </c>
      <c r="AK449" s="95"/>
    </row>
    <row r="450" spans="1:37" ht="115.5" x14ac:dyDescent="0.45">
      <c r="A450" s="6">
        <f t="shared" si="146"/>
        <v>447</v>
      </c>
      <c r="B450" s="6" t="s">
        <v>817</v>
      </c>
      <c r="C450" s="6" t="s">
        <v>35</v>
      </c>
      <c r="D450" s="6" t="s">
        <v>923</v>
      </c>
      <c r="E450" s="9">
        <v>90151500</v>
      </c>
      <c r="F450" s="103" t="s">
        <v>924</v>
      </c>
      <c r="G450" s="17" t="s">
        <v>38</v>
      </c>
      <c r="H450" s="93">
        <f t="shared" si="133"/>
        <v>0.19</v>
      </c>
      <c r="I450" s="29">
        <f t="shared" si="147"/>
        <v>179999</v>
      </c>
      <c r="J450" s="71">
        <v>151510</v>
      </c>
      <c r="K450" s="72">
        <f t="shared" si="134"/>
        <v>28786.9</v>
      </c>
      <c r="L450" s="49">
        <f t="shared" si="135"/>
        <v>180296.9</v>
      </c>
      <c r="M450" s="73">
        <v>152670</v>
      </c>
      <c r="N450" s="74">
        <f t="shared" si="136"/>
        <v>29007.3</v>
      </c>
      <c r="O450" s="53">
        <f t="shared" si="137"/>
        <v>181677.3</v>
      </c>
      <c r="P450" s="75">
        <v>149027</v>
      </c>
      <c r="Q450" s="76">
        <f t="shared" si="138"/>
        <v>28315.13</v>
      </c>
      <c r="R450" s="57">
        <f t="shared" si="139"/>
        <v>177342.13</v>
      </c>
      <c r="S450" s="77">
        <v>141551</v>
      </c>
      <c r="T450" s="78">
        <f t="shared" si="140"/>
        <v>26894.69</v>
      </c>
      <c r="U450" s="67">
        <f t="shared" si="141"/>
        <v>168445.69</v>
      </c>
      <c r="V450" s="79">
        <v>137731</v>
      </c>
      <c r="W450" s="80">
        <f t="shared" si="142"/>
        <v>26168.89</v>
      </c>
      <c r="X450" s="68">
        <f t="shared" si="143"/>
        <v>163899.89000000001</v>
      </c>
      <c r="Y450" s="81">
        <v>163486</v>
      </c>
      <c r="Z450" s="82">
        <f t="shared" si="144"/>
        <v>31062.34</v>
      </c>
      <c r="AA450" s="69">
        <f t="shared" si="148"/>
        <v>194548.34</v>
      </c>
      <c r="AB450" s="83">
        <v>162844</v>
      </c>
      <c r="AC450" s="84">
        <f t="shared" si="145"/>
        <v>30940.36</v>
      </c>
      <c r="AD450" s="70">
        <f t="shared" si="149"/>
        <v>193784.36</v>
      </c>
      <c r="AE450" s="86">
        <f t="shared" si="150"/>
        <v>7</v>
      </c>
      <c r="AF450" s="85">
        <f t="shared" si="151"/>
        <v>179999</v>
      </c>
      <c r="AG450" s="4">
        <f t="shared" si="152"/>
        <v>10719.435970236487</v>
      </c>
      <c r="AH450" s="5">
        <f t="shared" si="153"/>
        <v>5.955275290549663E-2</v>
      </c>
      <c r="AI450" s="87" t="str">
        <f t="shared" si="154"/>
        <v>SI</v>
      </c>
      <c r="AK450" s="95"/>
    </row>
    <row r="451" spans="1:37" ht="165.75" x14ac:dyDescent="0.45">
      <c r="A451" s="6">
        <f t="shared" si="146"/>
        <v>448</v>
      </c>
      <c r="B451" s="6" t="s">
        <v>817</v>
      </c>
      <c r="C451" s="6" t="s">
        <v>35</v>
      </c>
      <c r="D451" s="6" t="s">
        <v>925</v>
      </c>
      <c r="E451" s="9">
        <v>23151500</v>
      </c>
      <c r="F451" s="13" t="s">
        <v>926</v>
      </c>
      <c r="G451" s="17" t="s">
        <v>38</v>
      </c>
      <c r="H451" s="93">
        <f t="shared" si="133"/>
        <v>0.19</v>
      </c>
      <c r="I451" s="29">
        <f t="shared" si="147"/>
        <v>3499999</v>
      </c>
      <c r="J451" s="71">
        <v>2740057</v>
      </c>
      <c r="K451" s="72">
        <f t="shared" si="134"/>
        <v>520610.83</v>
      </c>
      <c r="L451" s="49">
        <f t="shared" si="135"/>
        <v>3260667.83</v>
      </c>
      <c r="M451" s="73">
        <v>2690646</v>
      </c>
      <c r="N451" s="74">
        <f t="shared" si="136"/>
        <v>511222.74</v>
      </c>
      <c r="O451" s="53">
        <f t="shared" si="137"/>
        <v>3201868.74</v>
      </c>
      <c r="P451" s="75">
        <v>2815960</v>
      </c>
      <c r="Q451" s="76">
        <f t="shared" si="138"/>
        <v>535032.4</v>
      </c>
      <c r="R451" s="57">
        <f t="shared" si="139"/>
        <v>3350992.4</v>
      </c>
      <c r="S451" s="77">
        <v>3131057</v>
      </c>
      <c r="T451" s="78">
        <f t="shared" si="140"/>
        <v>594900.82999999996</v>
      </c>
      <c r="U451" s="67">
        <f t="shared" si="141"/>
        <v>3725957.83</v>
      </c>
      <c r="V451" s="79">
        <v>2719844</v>
      </c>
      <c r="W451" s="80">
        <f t="shared" si="142"/>
        <v>516770.36</v>
      </c>
      <c r="X451" s="68">
        <f t="shared" si="143"/>
        <v>3236614.36</v>
      </c>
      <c r="Y451" s="81">
        <v>2751073</v>
      </c>
      <c r="Z451" s="82">
        <f t="shared" si="144"/>
        <v>522703.87</v>
      </c>
      <c r="AA451" s="69">
        <f t="shared" si="148"/>
        <v>3273776.87</v>
      </c>
      <c r="AB451" s="83">
        <v>3739594</v>
      </c>
      <c r="AC451" s="84">
        <f t="shared" si="145"/>
        <v>710522.86</v>
      </c>
      <c r="AD451" s="70">
        <f t="shared" si="149"/>
        <v>4450116.8600000003</v>
      </c>
      <c r="AE451" s="86">
        <f t="shared" si="150"/>
        <v>7</v>
      </c>
      <c r="AF451" s="85">
        <f t="shared" si="151"/>
        <v>3499999</v>
      </c>
      <c r="AG451" s="4">
        <f t="shared" si="152"/>
        <v>421340.25767100981</v>
      </c>
      <c r="AH451" s="5">
        <f t="shared" si="153"/>
        <v>0.12038296515827857</v>
      </c>
      <c r="AI451" s="87" t="str">
        <f t="shared" si="154"/>
        <v>SI</v>
      </c>
      <c r="AK451" s="95"/>
    </row>
    <row r="452" spans="1:37" ht="165.75" x14ac:dyDescent="0.45">
      <c r="A452" s="6">
        <f t="shared" si="146"/>
        <v>449</v>
      </c>
      <c r="B452" s="6" t="s">
        <v>817</v>
      </c>
      <c r="C452" s="6" t="s">
        <v>35</v>
      </c>
      <c r="D452" s="6" t="s">
        <v>927</v>
      </c>
      <c r="E452" s="9">
        <v>23151500</v>
      </c>
      <c r="F452" s="105" t="s">
        <v>928</v>
      </c>
      <c r="G452" s="17" t="s">
        <v>38</v>
      </c>
      <c r="H452" s="93">
        <f t="shared" ref="H452:H515" si="155">IF(OR(ISNUMBER(SEARCH("ALIMENTACIÓN",B452)),ISNUMBER(SEARCH("ALIMENTACION",B452))),0,IF(AND(ISNUMBER(SEARCH("AMBIENTE",B452)),OR(ISNUMBER(SEARCH("Semilla",D452)),ISNUMBER(SEARCH("ESPECIE VEGETAL",D452)),ISNUMBER(SEARCH("Fertilizante",D452)),ISNUMBER(SEARCH("Humus",D452)),ISNUMBER(SEARCH("Micorrizas",D452)),ISNUMBER(SEARCH("Cascarilla",D452)),ISNUMBER(SEARCH("Turba",D452)))),0,IF(AND(ISNUMBER(SEARCH("ANIMALES",B452)),OR(ISNUMBER(SEARCH("ALIMENTO",D452)),ISNUMBER(SEARCH("Alimento",D452)))),0.05,IF(ISNUMBER(SEARCH("ANIMALES",B452)),0.19,IF(ISNUMBER(SEARCH("AMBIENTE",B452)),0.19,IF(ISNUMBER(SEARCH("CULTURA",B452)),0.19,IF(ISNUMBER(SEARCH("DEPORTE",B452)),0.19,IF(ISNUMBER(SEARCH("Bioseguridad",B452)),0.19,IF(ISNUMBER(SEARCH("DOTACIÓN",B452)),0.19,IF(ISNUMBER(SEARCH("SERVICIO",C452)),0.19,0.19))))))))))</f>
        <v>0.19</v>
      </c>
      <c r="I452" s="29">
        <f t="shared" si="147"/>
        <v>2799999</v>
      </c>
      <c r="J452" s="71">
        <v>2541919</v>
      </c>
      <c r="K452" s="72">
        <f t="shared" ref="K452:K515" si="156">+J452*H452</f>
        <v>482964.61</v>
      </c>
      <c r="L452" s="49">
        <f t="shared" ref="L452:L515" si="157">+J452+K452</f>
        <v>3024883.61</v>
      </c>
      <c r="M452" s="73">
        <v>2323802</v>
      </c>
      <c r="N452" s="74">
        <f t="shared" ref="N452:N515" si="158">+M452*H452</f>
        <v>441522.38</v>
      </c>
      <c r="O452" s="53">
        <f t="shared" ref="O452:O515" si="159">+M452+N452</f>
        <v>2765324.38</v>
      </c>
      <c r="P452" s="75">
        <v>2354002</v>
      </c>
      <c r="Q452" s="76">
        <f t="shared" ref="Q452:Q515" si="160">+P452*H452</f>
        <v>447260.38</v>
      </c>
      <c r="R452" s="57">
        <f t="shared" ref="R452:R515" si="161">+P452+Q452</f>
        <v>2801262.38</v>
      </c>
      <c r="S452" s="77">
        <v>2484638</v>
      </c>
      <c r="T452" s="78">
        <f t="shared" ref="T452:T515" si="162">+S452*H452</f>
        <v>472081.22000000003</v>
      </c>
      <c r="U452" s="67">
        <f t="shared" ref="U452:U515" si="163">+T452+S452</f>
        <v>2956719.22</v>
      </c>
      <c r="V452" s="79">
        <v>2291459</v>
      </c>
      <c r="W452" s="80">
        <f t="shared" ref="W452:W515" si="164">+V452*H452</f>
        <v>435377.21</v>
      </c>
      <c r="X452" s="68">
        <f t="shared" ref="X452:X515" si="165">+W452+V452</f>
        <v>2726836.21</v>
      </c>
      <c r="Y452" s="81">
        <v>2195036</v>
      </c>
      <c r="Z452" s="82">
        <f t="shared" ref="Z452:Z515" si="166">+Y452*H452</f>
        <v>417056.84</v>
      </c>
      <c r="AA452" s="69">
        <f t="shared" si="148"/>
        <v>2612092.84</v>
      </c>
      <c r="AB452" s="83">
        <v>2279728</v>
      </c>
      <c r="AC452" s="84">
        <f t="shared" ref="AC452:AC515" si="167">+AB452*H452</f>
        <v>433148.32</v>
      </c>
      <c r="AD452" s="70">
        <f t="shared" si="149"/>
        <v>2712876.32</v>
      </c>
      <c r="AE452" s="86">
        <f t="shared" si="150"/>
        <v>7</v>
      </c>
      <c r="AF452" s="85">
        <f t="shared" si="151"/>
        <v>2799999</v>
      </c>
      <c r="AG452" s="4">
        <f t="shared" si="152"/>
        <v>133411.35138533683</v>
      </c>
      <c r="AH452" s="5">
        <f t="shared" si="153"/>
        <v>4.7646928225808953E-2</v>
      </c>
      <c r="AI452" s="87" t="str">
        <f t="shared" si="154"/>
        <v>SI</v>
      </c>
      <c r="AK452" s="95"/>
    </row>
    <row r="453" spans="1:37" ht="267.75" x14ac:dyDescent="0.45">
      <c r="A453" s="6">
        <f t="shared" ref="A453:A516" si="168">1+A452</f>
        <v>450</v>
      </c>
      <c r="B453" s="6" t="s">
        <v>817</v>
      </c>
      <c r="C453" s="6" t="s">
        <v>35</v>
      </c>
      <c r="D453" s="6" t="s">
        <v>929</v>
      </c>
      <c r="E453" s="9">
        <v>23151500</v>
      </c>
      <c r="F453" s="13" t="s">
        <v>930</v>
      </c>
      <c r="G453" s="17" t="s">
        <v>38</v>
      </c>
      <c r="H453" s="93">
        <f t="shared" si="155"/>
        <v>0.19</v>
      </c>
      <c r="I453" s="29">
        <f t="shared" ref="I453:I516" si="169">+AF453</f>
        <v>2849999</v>
      </c>
      <c r="J453" s="71">
        <v>2386532</v>
      </c>
      <c r="K453" s="72">
        <f t="shared" si="156"/>
        <v>453441.08</v>
      </c>
      <c r="L453" s="49">
        <f t="shared" si="157"/>
        <v>2839973.08</v>
      </c>
      <c r="M453" s="73">
        <v>2335032</v>
      </c>
      <c r="N453" s="74">
        <f t="shared" si="158"/>
        <v>443656.08</v>
      </c>
      <c r="O453" s="53">
        <f t="shared" si="159"/>
        <v>2778688.08</v>
      </c>
      <c r="P453" s="75">
        <v>2534067</v>
      </c>
      <c r="Q453" s="76">
        <f t="shared" si="160"/>
        <v>481472.73</v>
      </c>
      <c r="R453" s="57">
        <f t="shared" si="161"/>
        <v>3015539.73</v>
      </c>
      <c r="S453" s="77">
        <v>2251094</v>
      </c>
      <c r="T453" s="78">
        <f t="shared" si="162"/>
        <v>427707.86</v>
      </c>
      <c r="U453" s="67">
        <f t="shared" si="163"/>
        <v>2678801.86</v>
      </c>
      <c r="V453" s="79">
        <v>2311858</v>
      </c>
      <c r="W453" s="80">
        <f t="shared" si="164"/>
        <v>439253.02</v>
      </c>
      <c r="X453" s="68">
        <f t="shared" si="165"/>
        <v>2751111.02</v>
      </c>
      <c r="Y453" s="81">
        <v>2363645</v>
      </c>
      <c r="Z453" s="82">
        <f t="shared" si="166"/>
        <v>449092.55</v>
      </c>
      <c r="AA453" s="69">
        <f t="shared" ref="AA453:AA516" si="170">+Z453+Y453</f>
        <v>2812737.55</v>
      </c>
      <c r="AB453" s="83">
        <v>2582473</v>
      </c>
      <c r="AC453" s="84">
        <f t="shared" si="167"/>
        <v>490669.87</v>
      </c>
      <c r="AD453" s="70">
        <f t="shared" ref="AD453:AD516" si="171">+AC453+AB453</f>
        <v>3073142.87</v>
      </c>
      <c r="AE453" s="86">
        <f t="shared" ref="AE453:AE516" si="172">COUNT(L453,O453,R453,U453,X453,AA453,AD453)</f>
        <v>7</v>
      </c>
      <c r="AF453" s="85">
        <f t="shared" ref="AF453:AF516" si="173">ROUND(AVERAGE(L453,O453,R453,U453,X453,AA453,AD453),0)</f>
        <v>2849999</v>
      </c>
      <c r="AG453" s="4">
        <f t="shared" ref="AG453:AG516" si="174">_xlfn.STDEV.P(L453,O453,R453,U453,X453,AA453,AD453)</f>
        <v>132480.93953426057</v>
      </c>
      <c r="AH453" s="5">
        <f t="shared" ref="AH453:AH516" si="175">AG453/AF453</f>
        <v>4.6484556497830551E-2</v>
      </c>
      <c r="AI453" s="87" t="str">
        <f t="shared" ref="AI453:AI516" si="176">IF(AE453&lt;2,"NO",IF(AH453&gt;0.35,"NO","SI"))</f>
        <v>SI</v>
      </c>
      <c r="AK453" s="95"/>
    </row>
    <row r="454" spans="1:37" ht="178.5" x14ac:dyDescent="0.45">
      <c r="A454" s="6">
        <f t="shared" si="168"/>
        <v>451</v>
      </c>
      <c r="B454" s="6" t="s">
        <v>817</v>
      </c>
      <c r="C454" s="6" t="s">
        <v>35</v>
      </c>
      <c r="D454" s="6" t="s">
        <v>931</v>
      </c>
      <c r="E454" s="9">
        <v>23151500</v>
      </c>
      <c r="F454" s="105" t="s">
        <v>932</v>
      </c>
      <c r="G454" s="17" t="s">
        <v>38</v>
      </c>
      <c r="H454" s="93">
        <f t="shared" si="155"/>
        <v>0.19</v>
      </c>
      <c r="I454" s="29">
        <f t="shared" si="169"/>
        <v>3249999</v>
      </c>
      <c r="J454" s="71">
        <v>2968531</v>
      </c>
      <c r="K454" s="72">
        <f t="shared" si="156"/>
        <v>564020.89</v>
      </c>
      <c r="L454" s="49">
        <f t="shared" si="157"/>
        <v>3532551.89</v>
      </c>
      <c r="M454" s="73">
        <v>2709954</v>
      </c>
      <c r="N454" s="74">
        <f t="shared" si="158"/>
        <v>514891.26</v>
      </c>
      <c r="O454" s="53">
        <f t="shared" si="159"/>
        <v>3224845.26</v>
      </c>
      <c r="P454" s="75">
        <v>2512743</v>
      </c>
      <c r="Q454" s="76">
        <f t="shared" si="160"/>
        <v>477421.17</v>
      </c>
      <c r="R454" s="57">
        <f t="shared" si="161"/>
        <v>2990164.17</v>
      </c>
      <c r="S454" s="77">
        <v>2900595</v>
      </c>
      <c r="T454" s="78">
        <f t="shared" si="162"/>
        <v>551113.05000000005</v>
      </c>
      <c r="U454" s="67">
        <f t="shared" si="163"/>
        <v>3451708.05</v>
      </c>
      <c r="V454" s="79">
        <v>2747942</v>
      </c>
      <c r="W454" s="80">
        <f t="shared" si="164"/>
        <v>522108.98</v>
      </c>
      <c r="X454" s="68">
        <f t="shared" si="165"/>
        <v>3270050.98</v>
      </c>
      <c r="Y454" s="81">
        <v>2717921</v>
      </c>
      <c r="Z454" s="82">
        <f t="shared" si="166"/>
        <v>516404.99</v>
      </c>
      <c r="AA454" s="69">
        <f t="shared" si="170"/>
        <v>3234325.99</v>
      </c>
      <c r="AB454" s="83">
        <v>2559958</v>
      </c>
      <c r="AC454" s="84">
        <f t="shared" si="167"/>
        <v>486392.02</v>
      </c>
      <c r="AD454" s="70">
        <f t="shared" si="171"/>
        <v>3046350.02</v>
      </c>
      <c r="AE454" s="86">
        <f t="shared" si="172"/>
        <v>7</v>
      </c>
      <c r="AF454" s="85">
        <f t="shared" si="173"/>
        <v>3249999</v>
      </c>
      <c r="AG454" s="4">
        <f t="shared" si="174"/>
        <v>181576.49242681611</v>
      </c>
      <c r="AH454" s="5">
        <f t="shared" si="175"/>
        <v>5.5869707168161011E-2</v>
      </c>
      <c r="AI454" s="87" t="str">
        <f t="shared" si="176"/>
        <v>SI</v>
      </c>
      <c r="AK454" s="95"/>
    </row>
    <row r="455" spans="1:37" ht="178.5" x14ac:dyDescent="0.45">
      <c r="A455" s="6">
        <f t="shared" si="168"/>
        <v>452</v>
      </c>
      <c r="B455" s="6" t="s">
        <v>817</v>
      </c>
      <c r="C455" s="6" t="s">
        <v>35</v>
      </c>
      <c r="D455" s="6" t="s">
        <v>933</v>
      </c>
      <c r="E455" s="9">
        <v>23151500</v>
      </c>
      <c r="F455" s="13" t="s">
        <v>934</v>
      </c>
      <c r="G455" s="17" t="s">
        <v>38</v>
      </c>
      <c r="H455" s="93">
        <f t="shared" si="155"/>
        <v>0.19</v>
      </c>
      <c r="I455" s="29">
        <f t="shared" si="169"/>
        <v>3499999</v>
      </c>
      <c r="J455" s="71">
        <v>3141916</v>
      </c>
      <c r="K455" s="72">
        <f t="shared" si="156"/>
        <v>596964.04</v>
      </c>
      <c r="L455" s="49">
        <f t="shared" si="157"/>
        <v>3738880.04</v>
      </c>
      <c r="M455" s="73">
        <v>3066705</v>
      </c>
      <c r="N455" s="74">
        <f t="shared" si="158"/>
        <v>582673.94999999995</v>
      </c>
      <c r="O455" s="53">
        <f t="shared" si="159"/>
        <v>3649378.95</v>
      </c>
      <c r="P455" s="75">
        <v>2900870</v>
      </c>
      <c r="Q455" s="76">
        <f t="shared" si="160"/>
        <v>551165.30000000005</v>
      </c>
      <c r="R455" s="57">
        <f t="shared" si="161"/>
        <v>3452035.3</v>
      </c>
      <c r="S455" s="77">
        <v>2681218</v>
      </c>
      <c r="T455" s="78">
        <f t="shared" si="162"/>
        <v>509431.42</v>
      </c>
      <c r="U455" s="67">
        <f t="shared" si="163"/>
        <v>3190649.42</v>
      </c>
      <c r="V455" s="79">
        <v>2892807</v>
      </c>
      <c r="W455" s="80">
        <f t="shared" si="164"/>
        <v>549633.32999999996</v>
      </c>
      <c r="X455" s="68">
        <f t="shared" si="165"/>
        <v>3442440.33</v>
      </c>
      <c r="Y455" s="81">
        <v>2705276</v>
      </c>
      <c r="Z455" s="82">
        <f t="shared" si="166"/>
        <v>514002.44</v>
      </c>
      <c r="AA455" s="69">
        <f t="shared" si="170"/>
        <v>3219278.44</v>
      </c>
      <c r="AB455" s="83">
        <v>3199439</v>
      </c>
      <c r="AC455" s="84">
        <f t="shared" si="167"/>
        <v>607893.41</v>
      </c>
      <c r="AD455" s="70">
        <f t="shared" si="171"/>
        <v>3807332.41</v>
      </c>
      <c r="AE455" s="86">
        <f t="shared" si="172"/>
        <v>7</v>
      </c>
      <c r="AF455" s="85">
        <f t="shared" si="173"/>
        <v>3499999</v>
      </c>
      <c r="AG455" s="4">
        <f t="shared" si="174"/>
        <v>224864.10438877175</v>
      </c>
      <c r="AH455" s="5">
        <f t="shared" si="175"/>
        <v>6.4246905324479159E-2</v>
      </c>
      <c r="AI455" s="87" t="str">
        <f t="shared" si="176"/>
        <v>SI</v>
      </c>
      <c r="AK455" s="95"/>
    </row>
    <row r="456" spans="1:37" ht="191.25" x14ac:dyDescent="0.45">
      <c r="A456" s="6">
        <f t="shared" si="168"/>
        <v>453</v>
      </c>
      <c r="B456" s="6" t="s">
        <v>817</v>
      </c>
      <c r="C456" s="6" t="s">
        <v>35</v>
      </c>
      <c r="D456" s="6" t="s">
        <v>935</v>
      </c>
      <c r="E456" s="9">
        <v>23151500</v>
      </c>
      <c r="F456" s="105" t="s">
        <v>936</v>
      </c>
      <c r="G456" s="17" t="s">
        <v>38</v>
      </c>
      <c r="H456" s="93">
        <f t="shared" si="155"/>
        <v>0.19</v>
      </c>
      <c r="I456" s="29">
        <f t="shared" si="169"/>
        <v>2249999</v>
      </c>
      <c r="J456" s="71">
        <v>1836351</v>
      </c>
      <c r="K456" s="72">
        <f t="shared" si="156"/>
        <v>348906.69</v>
      </c>
      <c r="L456" s="49">
        <f t="shared" si="157"/>
        <v>2185257.69</v>
      </c>
      <c r="M456" s="73">
        <v>1799252</v>
      </c>
      <c r="N456" s="74">
        <f t="shared" si="158"/>
        <v>341857.88</v>
      </c>
      <c r="O456" s="53">
        <f t="shared" si="159"/>
        <v>2141109.88</v>
      </c>
      <c r="P456" s="75">
        <v>1788119</v>
      </c>
      <c r="Q456" s="76">
        <f t="shared" si="160"/>
        <v>339742.61</v>
      </c>
      <c r="R456" s="57">
        <f t="shared" si="161"/>
        <v>2127861.61</v>
      </c>
      <c r="S456" s="77">
        <v>1707905</v>
      </c>
      <c r="T456" s="78">
        <f t="shared" si="162"/>
        <v>324501.95</v>
      </c>
      <c r="U456" s="67">
        <f t="shared" si="163"/>
        <v>2032406.95</v>
      </c>
      <c r="V456" s="79">
        <v>1775258</v>
      </c>
      <c r="W456" s="80">
        <f t="shared" si="164"/>
        <v>337299.02</v>
      </c>
      <c r="X456" s="68">
        <f t="shared" si="165"/>
        <v>2112557.02</v>
      </c>
      <c r="Y456" s="81">
        <v>1809292</v>
      </c>
      <c r="Z456" s="82">
        <f t="shared" si="166"/>
        <v>343765.48</v>
      </c>
      <c r="AA456" s="69">
        <f t="shared" si="170"/>
        <v>2153057.48</v>
      </c>
      <c r="AB456" s="83">
        <v>2519114</v>
      </c>
      <c r="AC456" s="84">
        <f t="shared" si="167"/>
        <v>478631.66000000003</v>
      </c>
      <c r="AD456" s="70">
        <f t="shared" si="171"/>
        <v>2997745.66</v>
      </c>
      <c r="AE456" s="86">
        <f t="shared" si="172"/>
        <v>7</v>
      </c>
      <c r="AF456" s="85">
        <f t="shared" si="173"/>
        <v>2249999</v>
      </c>
      <c r="AG456" s="4">
        <f t="shared" si="174"/>
        <v>308388.70269282424</v>
      </c>
      <c r="AH456" s="5">
        <f t="shared" si="175"/>
        <v>0.13706170655756925</v>
      </c>
      <c r="AI456" s="87" t="str">
        <f t="shared" si="176"/>
        <v>SI</v>
      </c>
      <c r="AK456" s="95"/>
    </row>
    <row r="457" spans="1:37" ht="26.25" x14ac:dyDescent="0.45">
      <c r="A457" s="6">
        <f t="shared" si="168"/>
        <v>454</v>
      </c>
      <c r="B457" s="6" t="s">
        <v>817</v>
      </c>
      <c r="C457" s="6" t="s">
        <v>35</v>
      </c>
      <c r="D457" s="6" t="s">
        <v>937</v>
      </c>
      <c r="E457" s="9">
        <v>42142100</v>
      </c>
      <c r="F457" s="12" t="s">
        <v>938</v>
      </c>
      <c r="G457" s="17" t="s">
        <v>38</v>
      </c>
      <c r="H457" s="93">
        <f t="shared" si="155"/>
        <v>0.19</v>
      </c>
      <c r="I457" s="29">
        <f t="shared" si="169"/>
        <v>29699</v>
      </c>
      <c r="J457" s="71">
        <v>24814</v>
      </c>
      <c r="K457" s="72">
        <f t="shared" si="156"/>
        <v>4714.66</v>
      </c>
      <c r="L457" s="49">
        <f t="shared" si="157"/>
        <v>29528.66</v>
      </c>
      <c r="M457" s="73">
        <v>26037</v>
      </c>
      <c r="N457" s="74">
        <f t="shared" si="158"/>
        <v>4947.03</v>
      </c>
      <c r="O457" s="53">
        <f t="shared" si="159"/>
        <v>30984.03</v>
      </c>
      <c r="P457" s="75">
        <v>26721</v>
      </c>
      <c r="Q457" s="76">
        <f t="shared" si="160"/>
        <v>5076.99</v>
      </c>
      <c r="R457" s="57">
        <f t="shared" si="161"/>
        <v>31797.989999999998</v>
      </c>
      <c r="S457" s="77">
        <v>25512</v>
      </c>
      <c r="T457" s="78">
        <f t="shared" si="162"/>
        <v>4847.28</v>
      </c>
      <c r="U457" s="67">
        <f t="shared" si="163"/>
        <v>30359.279999999999</v>
      </c>
      <c r="V457" s="79">
        <v>26723</v>
      </c>
      <c r="W457" s="80">
        <f t="shared" si="164"/>
        <v>5077.37</v>
      </c>
      <c r="X457" s="68">
        <f t="shared" si="165"/>
        <v>31800.37</v>
      </c>
      <c r="Y457" s="81">
        <v>25053</v>
      </c>
      <c r="Z457" s="82">
        <f t="shared" si="166"/>
        <v>4760.07</v>
      </c>
      <c r="AA457" s="69">
        <f t="shared" si="170"/>
        <v>29813.07</v>
      </c>
      <c r="AB457" s="83">
        <v>19842</v>
      </c>
      <c r="AC457" s="84">
        <f t="shared" si="167"/>
        <v>3769.98</v>
      </c>
      <c r="AD457" s="70">
        <f t="shared" si="171"/>
        <v>23611.98</v>
      </c>
      <c r="AE457" s="86">
        <f t="shared" si="172"/>
        <v>7</v>
      </c>
      <c r="AF457" s="85">
        <f t="shared" si="173"/>
        <v>29699</v>
      </c>
      <c r="AG457" s="4">
        <f t="shared" si="174"/>
        <v>2618.6863126384569</v>
      </c>
      <c r="AH457" s="5">
        <f t="shared" si="175"/>
        <v>8.8174225146922691E-2</v>
      </c>
      <c r="AI457" s="87" t="str">
        <f t="shared" si="176"/>
        <v>SI</v>
      </c>
      <c r="AK457" s="95"/>
    </row>
    <row r="458" spans="1:37" ht="51" x14ac:dyDescent="0.45">
      <c r="A458" s="6">
        <f t="shared" si="168"/>
        <v>455</v>
      </c>
      <c r="B458" s="6" t="s">
        <v>817</v>
      </c>
      <c r="C458" s="6" t="s">
        <v>35</v>
      </c>
      <c r="D458" s="6" t="s">
        <v>939</v>
      </c>
      <c r="E458" s="9">
        <v>56101519</v>
      </c>
      <c r="F458" s="105" t="s">
        <v>940</v>
      </c>
      <c r="G458" s="17" t="s">
        <v>38</v>
      </c>
      <c r="H458" s="93">
        <f t="shared" si="155"/>
        <v>0.19</v>
      </c>
      <c r="I458" s="29">
        <f t="shared" si="169"/>
        <v>1049999</v>
      </c>
      <c r="J458" s="71">
        <v>840684</v>
      </c>
      <c r="K458" s="72">
        <f t="shared" si="156"/>
        <v>159729.96</v>
      </c>
      <c r="L458" s="49">
        <f t="shared" si="157"/>
        <v>1000413.96</v>
      </c>
      <c r="M458" s="73">
        <v>909290</v>
      </c>
      <c r="N458" s="74">
        <f t="shared" si="158"/>
        <v>172765.1</v>
      </c>
      <c r="O458" s="53">
        <f t="shared" si="159"/>
        <v>1082055.1000000001</v>
      </c>
      <c r="P458" s="75">
        <v>874813</v>
      </c>
      <c r="Q458" s="76">
        <f t="shared" si="160"/>
        <v>166214.47</v>
      </c>
      <c r="R458" s="57">
        <f t="shared" si="161"/>
        <v>1041027.47</v>
      </c>
      <c r="S458" s="77">
        <v>960127</v>
      </c>
      <c r="T458" s="78">
        <f t="shared" si="162"/>
        <v>182424.13</v>
      </c>
      <c r="U458" s="67">
        <f t="shared" si="163"/>
        <v>1142551.1299999999</v>
      </c>
      <c r="V458" s="79">
        <v>949142</v>
      </c>
      <c r="W458" s="80">
        <f t="shared" si="164"/>
        <v>180336.98</v>
      </c>
      <c r="X458" s="68">
        <f t="shared" si="165"/>
        <v>1129478.98</v>
      </c>
      <c r="Y458" s="81">
        <v>814047</v>
      </c>
      <c r="Z458" s="82">
        <f t="shared" si="166"/>
        <v>154668.93</v>
      </c>
      <c r="AA458" s="69">
        <f t="shared" si="170"/>
        <v>968715.92999999993</v>
      </c>
      <c r="AB458" s="83">
        <v>828364</v>
      </c>
      <c r="AC458" s="84">
        <f t="shared" si="167"/>
        <v>157389.16</v>
      </c>
      <c r="AD458" s="70">
        <f t="shared" si="171"/>
        <v>985753.16</v>
      </c>
      <c r="AE458" s="86">
        <f t="shared" si="172"/>
        <v>7</v>
      </c>
      <c r="AF458" s="85">
        <f t="shared" si="173"/>
        <v>1049999</v>
      </c>
      <c r="AG458" s="4">
        <f t="shared" si="174"/>
        <v>64569.107499258498</v>
      </c>
      <c r="AH458" s="5">
        <f t="shared" si="175"/>
        <v>6.1494446660671581E-2</v>
      </c>
      <c r="AI458" s="87" t="str">
        <f t="shared" si="176"/>
        <v>SI</v>
      </c>
      <c r="AK458" s="95"/>
    </row>
    <row r="459" spans="1:37" ht="38.25" x14ac:dyDescent="0.45">
      <c r="A459" s="6">
        <f t="shared" si="168"/>
        <v>456</v>
      </c>
      <c r="B459" s="6" t="s">
        <v>817</v>
      </c>
      <c r="C459" s="6" t="s">
        <v>35</v>
      </c>
      <c r="D459" s="6" t="s">
        <v>941</v>
      </c>
      <c r="E459" s="9">
        <v>56101519</v>
      </c>
      <c r="F459" s="13" t="s">
        <v>942</v>
      </c>
      <c r="G459" s="17" t="s">
        <v>38</v>
      </c>
      <c r="H459" s="93">
        <f t="shared" si="155"/>
        <v>0.19</v>
      </c>
      <c r="I459" s="29">
        <f t="shared" si="169"/>
        <v>899999</v>
      </c>
      <c r="J459" s="71">
        <v>762037</v>
      </c>
      <c r="K459" s="72">
        <f t="shared" si="156"/>
        <v>144787.03</v>
      </c>
      <c r="L459" s="49">
        <f t="shared" si="157"/>
        <v>906824.03</v>
      </c>
      <c r="M459" s="73">
        <v>701593</v>
      </c>
      <c r="N459" s="74">
        <f t="shared" si="158"/>
        <v>133302.67000000001</v>
      </c>
      <c r="O459" s="53">
        <f t="shared" si="159"/>
        <v>834895.67</v>
      </c>
      <c r="P459" s="75">
        <v>818673</v>
      </c>
      <c r="Q459" s="76">
        <f t="shared" si="160"/>
        <v>155547.87</v>
      </c>
      <c r="R459" s="57">
        <f t="shared" si="161"/>
        <v>974220.87</v>
      </c>
      <c r="S459" s="77">
        <v>805231</v>
      </c>
      <c r="T459" s="78">
        <f t="shared" si="162"/>
        <v>152993.89000000001</v>
      </c>
      <c r="U459" s="67">
        <f t="shared" si="163"/>
        <v>958224.89</v>
      </c>
      <c r="V459" s="79">
        <v>730739</v>
      </c>
      <c r="W459" s="80">
        <f t="shared" si="164"/>
        <v>138840.41</v>
      </c>
      <c r="X459" s="68">
        <f t="shared" si="165"/>
        <v>869579.41</v>
      </c>
      <c r="Y459" s="81">
        <v>746047</v>
      </c>
      <c r="Z459" s="82">
        <f t="shared" si="166"/>
        <v>141748.93</v>
      </c>
      <c r="AA459" s="69">
        <f t="shared" si="170"/>
        <v>887795.92999999993</v>
      </c>
      <c r="AB459" s="83">
        <v>729793</v>
      </c>
      <c r="AC459" s="84">
        <f t="shared" si="167"/>
        <v>138660.67000000001</v>
      </c>
      <c r="AD459" s="70">
        <f t="shared" si="171"/>
        <v>868453.67</v>
      </c>
      <c r="AE459" s="86">
        <f t="shared" si="172"/>
        <v>7</v>
      </c>
      <c r="AF459" s="85">
        <f t="shared" si="173"/>
        <v>899999</v>
      </c>
      <c r="AG459" s="4">
        <f t="shared" si="174"/>
        <v>46680.584954518286</v>
      </c>
      <c r="AH459" s="5">
        <f t="shared" si="175"/>
        <v>5.1867374246547256E-2</v>
      </c>
      <c r="AI459" s="87" t="str">
        <f t="shared" si="176"/>
        <v>SI</v>
      </c>
      <c r="AK459" s="95"/>
    </row>
    <row r="460" spans="1:37" ht="51.75" x14ac:dyDescent="0.45">
      <c r="A460" s="6">
        <f t="shared" si="168"/>
        <v>457</v>
      </c>
      <c r="B460" s="6" t="s">
        <v>817</v>
      </c>
      <c r="C460" s="6" t="s">
        <v>35</v>
      </c>
      <c r="D460" s="6" t="s">
        <v>943</v>
      </c>
      <c r="E460" s="9">
        <v>52151804</v>
      </c>
      <c r="F460" s="103" t="s">
        <v>944</v>
      </c>
      <c r="G460" s="17" t="s">
        <v>38</v>
      </c>
      <c r="H460" s="93">
        <f t="shared" si="155"/>
        <v>0.19</v>
      </c>
      <c r="I460" s="29">
        <f t="shared" si="169"/>
        <v>34989</v>
      </c>
      <c r="J460" s="71">
        <v>27103</v>
      </c>
      <c r="K460" s="72">
        <f t="shared" si="156"/>
        <v>5149.57</v>
      </c>
      <c r="L460" s="49">
        <f t="shared" si="157"/>
        <v>32252.57</v>
      </c>
      <c r="M460" s="73">
        <v>30270</v>
      </c>
      <c r="N460" s="74">
        <f t="shared" si="158"/>
        <v>5751.3</v>
      </c>
      <c r="O460" s="53">
        <f t="shared" si="159"/>
        <v>36021.300000000003</v>
      </c>
      <c r="P460" s="75">
        <v>30368</v>
      </c>
      <c r="Q460" s="76">
        <f t="shared" si="160"/>
        <v>5769.92</v>
      </c>
      <c r="R460" s="57">
        <f t="shared" si="161"/>
        <v>36137.919999999998</v>
      </c>
      <c r="S460" s="77">
        <v>26987</v>
      </c>
      <c r="T460" s="78">
        <f t="shared" si="162"/>
        <v>5127.53</v>
      </c>
      <c r="U460" s="67">
        <f t="shared" si="163"/>
        <v>32114.53</v>
      </c>
      <c r="V460" s="79">
        <v>30612</v>
      </c>
      <c r="W460" s="80">
        <f t="shared" si="164"/>
        <v>5816.28</v>
      </c>
      <c r="X460" s="68">
        <f t="shared" si="165"/>
        <v>36428.28</v>
      </c>
      <c r="Y460" s="81">
        <v>30848</v>
      </c>
      <c r="Z460" s="82">
        <f t="shared" si="166"/>
        <v>5861.12</v>
      </c>
      <c r="AA460" s="69">
        <f t="shared" si="170"/>
        <v>36709.120000000003</v>
      </c>
      <c r="AB460" s="83">
        <v>29632</v>
      </c>
      <c r="AC460" s="84">
        <f t="shared" si="167"/>
        <v>5630.08</v>
      </c>
      <c r="AD460" s="70">
        <f t="shared" si="171"/>
        <v>35262.080000000002</v>
      </c>
      <c r="AE460" s="86">
        <f t="shared" si="172"/>
        <v>7</v>
      </c>
      <c r="AF460" s="85">
        <f t="shared" si="173"/>
        <v>34989</v>
      </c>
      <c r="AG460" s="4">
        <f t="shared" si="174"/>
        <v>1822.133705357541</v>
      </c>
      <c r="AH460" s="5">
        <f t="shared" si="175"/>
        <v>5.2077330171126382E-2</v>
      </c>
      <c r="AI460" s="87" t="str">
        <f t="shared" si="176"/>
        <v>SI</v>
      </c>
      <c r="AK460" s="95"/>
    </row>
    <row r="461" spans="1:37" ht="25.5" x14ac:dyDescent="0.45">
      <c r="A461" s="6">
        <f t="shared" si="168"/>
        <v>458</v>
      </c>
      <c r="B461" s="6" t="s">
        <v>817</v>
      </c>
      <c r="C461" s="6" t="s">
        <v>35</v>
      </c>
      <c r="D461" s="6" t="s">
        <v>945</v>
      </c>
      <c r="E461" s="9">
        <v>46181500</v>
      </c>
      <c r="F461" s="13" t="s">
        <v>946</v>
      </c>
      <c r="G461" s="17" t="s">
        <v>38</v>
      </c>
      <c r="H461" s="93">
        <f t="shared" si="155"/>
        <v>0.19</v>
      </c>
      <c r="I461" s="29">
        <f t="shared" si="169"/>
        <v>25000</v>
      </c>
      <c r="J461" s="71">
        <v>22346</v>
      </c>
      <c r="K461" s="72">
        <f t="shared" si="156"/>
        <v>4245.74</v>
      </c>
      <c r="L461" s="49">
        <f t="shared" si="157"/>
        <v>26591.739999999998</v>
      </c>
      <c r="M461" s="73">
        <v>20557</v>
      </c>
      <c r="N461" s="74">
        <f t="shared" si="158"/>
        <v>3905.83</v>
      </c>
      <c r="O461" s="53">
        <f t="shared" si="159"/>
        <v>24462.83</v>
      </c>
      <c r="P461" s="75">
        <v>22446</v>
      </c>
      <c r="Q461" s="76">
        <f t="shared" si="160"/>
        <v>4264.74</v>
      </c>
      <c r="R461" s="57">
        <f t="shared" si="161"/>
        <v>26710.739999999998</v>
      </c>
      <c r="S461" s="77">
        <v>19921</v>
      </c>
      <c r="T461" s="78">
        <f t="shared" si="162"/>
        <v>3784.9900000000002</v>
      </c>
      <c r="U461" s="67">
        <f t="shared" si="163"/>
        <v>23705.99</v>
      </c>
      <c r="V461" s="79">
        <v>21984</v>
      </c>
      <c r="W461" s="80">
        <f t="shared" si="164"/>
        <v>4176.96</v>
      </c>
      <c r="X461" s="68">
        <f t="shared" si="165"/>
        <v>26160.959999999999</v>
      </c>
      <c r="Y461" s="81">
        <v>20447</v>
      </c>
      <c r="Z461" s="82">
        <f t="shared" si="166"/>
        <v>3884.93</v>
      </c>
      <c r="AA461" s="69">
        <f t="shared" si="170"/>
        <v>24331.93</v>
      </c>
      <c r="AB461" s="83">
        <v>19355</v>
      </c>
      <c r="AC461" s="84">
        <f t="shared" si="167"/>
        <v>3677.45</v>
      </c>
      <c r="AD461" s="70">
        <f t="shared" si="171"/>
        <v>23032.45</v>
      </c>
      <c r="AE461" s="86">
        <f t="shared" si="172"/>
        <v>7</v>
      </c>
      <c r="AF461" s="85">
        <f t="shared" si="173"/>
        <v>25000</v>
      </c>
      <c r="AG461" s="4">
        <f t="shared" si="174"/>
        <v>1367.4103836083725</v>
      </c>
      <c r="AH461" s="5">
        <f t="shared" si="175"/>
        <v>5.4696415344334899E-2</v>
      </c>
      <c r="AI461" s="87" t="str">
        <f t="shared" si="176"/>
        <v>SI</v>
      </c>
      <c r="AK461" s="95"/>
    </row>
    <row r="462" spans="1:37" ht="51.75" x14ac:dyDescent="0.45">
      <c r="A462" s="6">
        <f t="shared" si="168"/>
        <v>459</v>
      </c>
      <c r="B462" s="6" t="s">
        <v>817</v>
      </c>
      <c r="C462" s="6" t="s">
        <v>35</v>
      </c>
      <c r="D462" s="6" t="s">
        <v>947</v>
      </c>
      <c r="E462" s="9">
        <v>90101603</v>
      </c>
      <c r="F462" s="103" t="s">
        <v>948</v>
      </c>
      <c r="G462" s="17" t="s">
        <v>38</v>
      </c>
      <c r="H462" s="93">
        <f t="shared" si="155"/>
        <v>0.19</v>
      </c>
      <c r="I462" s="29">
        <f t="shared" si="169"/>
        <v>204999</v>
      </c>
      <c r="J462" s="71">
        <v>156473</v>
      </c>
      <c r="K462" s="72">
        <f t="shared" si="156"/>
        <v>29729.87</v>
      </c>
      <c r="L462" s="49">
        <f t="shared" si="157"/>
        <v>186202.87</v>
      </c>
      <c r="M462" s="73">
        <v>157350</v>
      </c>
      <c r="N462" s="74">
        <f t="shared" si="158"/>
        <v>29896.5</v>
      </c>
      <c r="O462" s="53">
        <f t="shared" si="159"/>
        <v>187246.5</v>
      </c>
      <c r="P462" s="75">
        <v>169541</v>
      </c>
      <c r="Q462" s="76">
        <f t="shared" si="160"/>
        <v>32212.79</v>
      </c>
      <c r="R462" s="57">
        <f t="shared" si="161"/>
        <v>201753.79</v>
      </c>
      <c r="S462" s="77">
        <v>178723</v>
      </c>
      <c r="T462" s="78">
        <f t="shared" si="162"/>
        <v>33957.370000000003</v>
      </c>
      <c r="U462" s="67">
        <f t="shared" si="163"/>
        <v>212680.37</v>
      </c>
      <c r="V462" s="79">
        <v>161101</v>
      </c>
      <c r="W462" s="80">
        <f t="shared" si="164"/>
        <v>30609.19</v>
      </c>
      <c r="X462" s="68">
        <f t="shared" si="165"/>
        <v>191710.19</v>
      </c>
      <c r="Y462" s="81">
        <v>170365</v>
      </c>
      <c r="Z462" s="82">
        <f t="shared" si="166"/>
        <v>32369.350000000002</v>
      </c>
      <c r="AA462" s="69">
        <f t="shared" si="170"/>
        <v>202734.35</v>
      </c>
      <c r="AB462" s="83">
        <v>212326</v>
      </c>
      <c r="AC462" s="84">
        <f t="shared" si="167"/>
        <v>40341.94</v>
      </c>
      <c r="AD462" s="70">
        <f t="shared" si="171"/>
        <v>252667.94</v>
      </c>
      <c r="AE462" s="86">
        <f t="shared" si="172"/>
        <v>7</v>
      </c>
      <c r="AF462" s="85">
        <f t="shared" si="173"/>
        <v>204999</v>
      </c>
      <c r="AG462" s="4">
        <f t="shared" si="174"/>
        <v>21354.255322052555</v>
      </c>
      <c r="AH462" s="5">
        <f t="shared" si="175"/>
        <v>0.10416760726663328</v>
      </c>
      <c r="AI462" s="87" t="str">
        <f t="shared" si="176"/>
        <v>SI</v>
      </c>
      <c r="AK462" s="95"/>
    </row>
    <row r="463" spans="1:37" ht="76.5" x14ac:dyDescent="0.45">
      <c r="A463" s="6">
        <f t="shared" si="168"/>
        <v>460</v>
      </c>
      <c r="B463" s="6" t="s">
        <v>817</v>
      </c>
      <c r="C463" s="6" t="s">
        <v>35</v>
      </c>
      <c r="D463" s="6" t="s">
        <v>949</v>
      </c>
      <c r="E463" s="9">
        <v>46181500</v>
      </c>
      <c r="F463" s="13" t="s">
        <v>950</v>
      </c>
      <c r="G463" s="17" t="s">
        <v>38</v>
      </c>
      <c r="H463" s="93">
        <f t="shared" si="155"/>
        <v>0.19</v>
      </c>
      <c r="I463" s="29">
        <f t="shared" si="169"/>
        <v>75000</v>
      </c>
      <c r="J463" s="71">
        <v>64821</v>
      </c>
      <c r="K463" s="72">
        <f t="shared" si="156"/>
        <v>12315.99</v>
      </c>
      <c r="L463" s="49">
        <f t="shared" si="157"/>
        <v>77136.990000000005</v>
      </c>
      <c r="M463" s="73">
        <v>57497</v>
      </c>
      <c r="N463" s="74">
        <f t="shared" si="158"/>
        <v>10924.43</v>
      </c>
      <c r="O463" s="53">
        <f t="shared" si="159"/>
        <v>68421.429999999993</v>
      </c>
      <c r="P463" s="75">
        <v>62896</v>
      </c>
      <c r="Q463" s="76">
        <f t="shared" si="160"/>
        <v>11950.24</v>
      </c>
      <c r="R463" s="57">
        <f t="shared" si="161"/>
        <v>74846.240000000005</v>
      </c>
      <c r="S463" s="77">
        <v>60122</v>
      </c>
      <c r="T463" s="78">
        <f t="shared" si="162"/>
        <v>11423.18</v>
      </c>
      <c r="U463" s="67">
        <f t="shared" si="163"/>
        <v>71545.179999999993</v>
      </c>
      <c r="V463" s="79">
        <v>59324</v>
      </c>
      <c r="W463" s="80">
        <f t="shared" si="164"/>
        <v>11271.56</v>
      </c>
      <c r="X463" s="68">
        <f t="shared" si="165"/>
        <v>70595.56</v>
      </c>
      <c r="Y463" s="81">
        <v>64868</v>
      </c>
      <c r="Z463" s="82">
        <f t="shared" si="166"/>
        <v>12324.92</v>
      </c>
      <c r="AA463" s="69">
        <f t="shared" si="170"/>
        <v>77192.92</v>
      </c>
      <c r="AB463" s="83">
        <v>71646</v>
      </c>
      <c r="AC463" s="84">
        <f t="shared" si="167"/>
        <v>13612.74</v>
      </c>
      <c r="AD463" s="70">
        <f t="shared" si="171"/>
        <v>85258.74</v>
      </c>
      <c r="AE463" s="86">
        <f t="shared" si="172"/>
        <v>7</v>
      </c>
      <c r="AF463" s="85">
        <f t="shared" si="173"/>
        <v>75000</v>
      </c>
      <c r="AG463" s="4">
        <f t="shared" si="174"/>
        <v>5199.6355348620391</v>
      </c>
      <c r="AH463" s="5">
        <f t="shared" si="175"/>
        <v>6.9328473798160525E-2</v>
      </c>
      <c r="AI463" s="87" t="str">
        <f t="shared" si="176"/>
        <v>SI</v>
      </c>
      <c r="AK463" s="95"/>
    </row>
    <row r="464" spans="1:37" ht="102.75" x14ac:dyDescent="0.45">
      <c r="A464" s="6">
        <f t="shared" si="168"/>
        <v>461</v>
      </c>
      <c r="B464" s="6" t="s">
        <v>817</v>
      </c>
      <c r="C464" s="6" t="s">
        <v>35</v>
      </c>
      <c r="D464" s="6" t="s">
        <v>951</v>
      </c>
      <c r="E464" s="9">
        <v>53102500</v>
      </c>
      <c r="F464" s="103" t="s">
        <v>952</v>
      </c>
      <c r="G464" s="17" t="s">
        <v>38</v>
      </c>
      <c r="H464" s="93">
        <f t="shared" si="155"/>
        <v>0.19</v>
      </c>
      <c r="I464" s="29">
        <f t="shared" si="169"/>
        <v>79999</v>
      </c>
      <c r="J464" s="71">
        <v>66743</v>
      </c>
      <c r="K464" s="72">
        <f t="shared" si="156"/>
        <v>12681.17</v>
      </c>
      <c r="L464" s="49">
        <f t="shared" si="157"/>
        <v>79424.17</v>
      </c>
      <c r="M464" s="73">
        <v>68006</v>
      </c>
      <c r="N464" s="74">
        <f t="shared" si="158"/>
        <v>12921.14</v>
      </c>
      <c r="O464" s="53">
        <f t="shared" si="159"/>
        <v>80927.14</v>
      </c>
      <c r="P464" s="75">
        <v>63132</v>
      </c>
      <c r="Q464" s="76">
        <f t="shared" si="160"/>
        <v>11995.08</v>
      </c>
      <c r="R464" s="57">
        <f t="shared" si="161"/>
        <v>75127.08</v>
      </c>
      <c r="S464" s="77">
        <v>62596</v>
      </c>
      <c r="T464" s="78">
        <f t="shared" si="162"/>
        <v>11893.24</v>
      </c>
      <c r="U464" s="67">
        <f t="shared" si="163"/>
        <v>74489.240000000005</v>
      </c>
      <c r="V464" s="79">
        <v>62964</v>
      </c>
      <c r="W464" s="80">
        <f t="shared" si="164"/>
        <v>11963.16</v>
      </c>
      <c r="X464" s="68">
        <f t="shared" si="165"/>
        <v>74927.16</v>
      </c>
      <c r="Y464" s="81">
        <v>73410</v>
      </c>
      <c r="Z464" s="82">
        <f t="shared" si="166"/>
        <v>13947.9</v>
      </c>
      <c r="AA464" s="69">
        <f t="shared" si="170"/>
        <v>87357.9</v>
      </c>
      <c r="AB464" s="83">
        <v>73732</v>
      </c>
      <c r="AC464" s="84">
        <f t="shared" si="167"/>
        <v>14009.08</v>
      </c>
      <c r="AD464" s="70">
        <f t="shared" si="171"/>
        <v>87741.08</v>
      </c>
      <c r="AE464" s="86">
        <f t="shared" si="172"/>
        <v>7</v>
      </c>
      <c r="AF464" s="85">
        <f t="shared" si="173"/>
        <v>79999</v>
      </c>
      <c r="AG464" s="4">
        <f t="shared" si="174"/>
        <v>5279.362866994461</v>
      </c>
      <c r="AH464" s="5">
        <f t="shared" si="175"/>
        <v>6.5992860748190121E-2</v>
      </c>
      <c r="AI464" s="87" t="str">
        <f t="shared" si="176"/>
        <v>SI</v>
      </c>
      <c r="AK464" s="95"/>
    </row>
    <row r="465" spans="1:37" ht="26.25" x14ac:dyDescent="0.45">
      <c r="A465" s="6">
        <f t="shared" si="168"/>
        <v>462</v>
      </c>
      <c r="B465" s="6" t="s">
        <v>817</v>
      </c>
      <c r="C465" s="6" t="s">
        <v>35</v>
      </c>
      <c r="D465" s="6" t="s">
        <v>953</v>
      </c>
      <c r="E465" s="9">
        <v>14111713</v>
      </c>
      <c r="F465" s="12" t="s">
        <v>954</v>
      </c>
      <c r="G465" s="17" t="s">
        <v>38</v>
      </c>
      <c r="H465" s="93">
        <f t="shared" si="155"/>
        <v>0.19</v>
      </c>
      <c r="I465" s="29">
        <f t="shared" si="169"/>
        <v>29949</v>
      </c>
      <c r="J465" s="71">
        <v>22938</v>
      </c>
      <c r="K465" s="72">
        <f t="shared" si="156"/>
        <v>4358.22</v>
      </c>
      <c r="L465" s="49">
        <f t="shared" si="157"/>
        <v>27296.22</v>
      </c>
      <c r="M465" s="73">
        <v>27577</v>
      </c>
      <c r="N465" s="74">
        <f t="shared" si="158"/>
        <v>5239.63</v>
      </c>
      <c r="O465" s="53">
        <f t="shared" si="159"/>
        <v>32816.629999999997</v>
      </c>
      <c r="P465" s="75">
        <v>23363</v>
      </c>
      <c r="Q465" s="76">
        <f t="shared" si="160"/>
        <v>4438.97</v>
      </c>
      <c r="R465" s="57">
        <f t="shared" si="161"/>
        <v>27801.97</v>
      </c>
      <c r="S465" s="77">
        <v>26476</v>
      </c>
      <c r="T465" s="78">
        <f t="shared" si="162"/>
        <v>5030.4400000000005</v>
      </c>
      <c r="U465" s="67">
        <f t="shared" si="163"/>
        <v>31506.440000000002</v>
      </c>
      <c r="V465" s="79">
        <v>25710</v>
      </c>
      <c r="W465" s="80">
        <f t="shared" si="164"/>
        <v>4884.8999999999996</v>
      </c>
      <c r="X465" s="68">
        <f t="shared" si="165"/>
        <v>30594.9</v>
      </c>
      <c r="Y465" s="81">
        <v>27057</v>
      </c>
      <c r="Z465" s="82">
        <f t="shared" si="166"/>
        <v>5140.83</v>
      </c>
      <c r="AA465" s="69">
        <f t="shared" si="170"/>
        <v>32197.83</v>
      </c>
      <c r="AB465" s="83">
        <v>23052</v>
      </c>
      <c r="AC465" s="84">
        <f t="shared" si="167"/>
        <v>4379.88</v>
      </c>
      <c r="AD465" s="70">
        <f t="shared" si="171"/>
        <v>27431.88</v>
      </c>
      <c r="AE465" s="86">
        <f t="shared" si="172"/>
        <v>7</v>
      </c>
      <c r="AF465" s="85">
        <f t="shared" si="173"/>
        <v>29949</v>
      </c>
      <c r="AG465" s="4">
        <f t="shared" si="174"/>
        <v>2207.3324500853964</v>
      </c>
      <c r="AH465" s="5">
        <f t="shared" si="175"/>
        <v>7.3703043510147129E-2</v>
      </c>
      <c r="AI465" s="87" t="str">
        <f t="shared" si="176"/>
        <v>SI</v>
      </c>
      <c r="AK465" s="95"/>
    </row>
    <row r="466" spans="1:37" ht="14.25" x14ac:dyDescent="0.45">
      <c r="A466" s="6">
        <f t="shared" si="168"/>
        <v>463</v>
      </c>
      <c r="B466" s="6" t="s">
        <v>817</v>
      </c>
      <c r="C466" s="6" t="s">
        <v>35</v>
      </c>
      <c r="D466" s="6" t="s">
        <v>955</v>
      </c>
      <c r="E466" s="9">
        <v>53131615</v>
      </c>
      <c r="F466" s="103" t="s">
        <v>956</v>
      </c>
      <c r="G466" s="17" t="s">
        <v>38</v>
      </c>
      <c r="H466" s="93">
        <f t="shared" si="155"/>
        <v>0.19</v>
      </c>
      <c r="I466" s="29">
        <f t="shared" si="169"/>
        <v>2949</v>
      </c>
      <c r="J466" s="71">
        <v>2410</v>
      </c>
      <c r="K466" s="72">
        <f t="shared" si="156"/>
        <v>457.9</v>
      </c>
      <c r="L466" s="49">
        <f t="shared" si="157"/>
        <v>2867.9</v>
      </c>
      <c r="M466" s="73">
        <v>2310</v>
      </c>
      <c r="N466" s="74">
        <f t="shared" si="158"/>
        <v>438.9</v>
      </c>
      <c r="O466" s="53">
        <f t="shared" si="159"/>
        <v>2748.9</v>
      </c>
      <c r="P466" s="75">
        <v>2568</v>
      </c>
      <c r="Q466" s="76">
        <f t="shared" si="160"/>
        <v>487.92</v>
      </c>
      <c r="R466" s="57">
        <f t="shared" si="161"/>
        <v>3055.92</v>
      </c>
      <c r="S466" s="77">
        <v>2505</v>
      </c>
      <c r="T466" s="78">
        <f t="shared" si="162"/>
        <v>475.95</v>
      </c>
      <c r="U466" s="67">
        <f t="shared" si="163"/>
        <v>2980.95</v>
      </c>
      <c r="V466" s="79">
        <v>2707</v>
      </c>
      <c r="W466" s="80">
        <f t="shared" si="164"/>
        <v>514.33000000000004</v>
      </c>
      <c r="X466" s="68">
        <f t="shared" si="165"/>
        <v>3221.33</v>
      </c>
      <c r="Y466" s="81">
        <v>2497</v>
      </c>
      <c r="Z466" s="82">
        <f t="shared" si="166"/>
        <v>474.43</v>
      </c>
      <c r="AA466" s="69">
        <f t="shared" si="170"/>
        <v>2971.43</v>
      </c>
      <c r="AB466" s="83">
        <v>2351</v>
      </c>
      <c r="AC466" s="84">
        <f t="shared" si="167"/>
        <v>446.69</v>
      </c>
      <c r="AD466" s="70">
        <f t="shared" si="171"/>
        <v>2797.69</v>
      </c>
      <c r="AE466" s="86">
        <f t="shared" si="172"/>
        <v>7</v>
      </c>
      <c r="AF466" s="85">
        <f t="shared" si="173"/>
        <v>2949</v>
      </c>
      <c r="AG466" s="4">
        <f t="shared" si="174"/>
        <v>149.58570386236775</v>
      </c>
      <c r="AH466" s="5">
        <f t="shared" si="175"/>
        <v>5.0724212906872755E-2</v>
      </c>
      <c r="AI466" s="87" t="str">
        <f t="shared" si="176"/>
        <v>SI</v>
      </c>
      <c r="AK466" s="95"/>
    </row>
    <row r="467" spans="1:37" ht="114.75" x14ac:dyDescent="0.45">
      <c r="A467" s="6">
        <f t="shared" si="168"/>
        <v>464</v>
      </c>
      <c r="B467" s="6" t="s">
        <v>817</v>
      </c>
      <c r="C467" s="6" t="s">
        <v>35</v>
      </c>
      <c r="D467" s="6" t="s">
        <v>957</v>
      </c>
      <c r="E467" s="9">
        <v>49241500</v>
      </c>
      <c r="F467" s="13" t="s">
        <v>958</v>
      </c>
      <c r="G467" s="17" t="s">
        <v>38</v>
      </c>
      <c r="H467" s="93">
        <f t="shared" si="155"/>
        <v>0.19</v>
      </c>
      <c r="I467" s="29">
        <f t="shared" si="169"/>
        <v>6799999</v>
      </c>
      <c r="J467" s="71">
        <v>6005008</v>
      </c>
      <c r="K467" s="72">
        <f t="shared" si="156"/>
        <v>1140951.52</v>
      </c>
      <c r="L467" s="49">
        <f t="shared" si="157"/>
        <v>7145959.5199999996</v>
      </c>
      <c r="M467" s="73">
        <v>5189526</v>
      </c>
      <c r="N467" s="74">
        <f t="shared" si="158"/>
        <v>986009.94000000006</v>
      </c>
      <c r="O467" s="53">
        <f t="shared" si="159"/>
        <v>6175535.9400000004</v>
      </c>
      <c r="P467" s="75">
        <v>5819529</v>
      </c>
      <c r="Q467" s="76">
        <f t="shared" si="160"/>
        <v>1105710.51</v>
      </c>
      <c r="R467" s="57">
        <f t="shared" si="161"/>
        <v>6925239.5099999998</v>
      </c>
      <c r="S467" s="77">
        <v>5726681</v>
      </c>
      <c r="T467" s="78">
        <f t="shared" si="162"/>
        <v>1088069.3899999999</v>
      </c>
      <c r="U467" s="67">
        <f t="shared" si="163"/>
        <v>6814750.3899999997</v>
      </c>
      <c r="V467" s="79">
        <v>5550215</v>
      </c>
      <c r="W467" s="80">
        <f t="shared" si="164"/>
        <v>1054540.8500000001</v>
      </c>
      <c r="X467" s="68">
        <f t="shared" si="165"/>
        <v>6604755.8499999996</v>
      </c>
      <c r="Y467" s="81">
        <v>6067547</v>
      </c>
      <c r="Z467" s="82">
        <f t="shared" si="166"/>
        <v>1152833.93</v>
      </c>
      <c r="AA467" s="69">
        <f t="shared" si="170"/>
        <v>7220380.9299999997</v>
      </c>
      <c r="AB467" s="83">
        <v>5641491</v>
      </c>
      <c r="AC467" s="84">
        <f t="shared" si="167"/>
        <v>1071883.29</v>
      </c>
      <c r="AD467" s="70">
        <f t="shared" si="171"/>
        <v>6713374.29</v>
      </c>
      <c r="AE467" s="86">
        <f t="shared" si="172"/>
        <v>7</v>
      </c>
      <c r="AF467" s="85">
        <f t="shared" si="173"/>
        <v>6799999</v>
      </c>
      <c r="AG467" s="4">
        <f t="shared" si="174"/>
        <v>326866.13219406945</v>
      </c>
      <c r="AH467" s="5">
        <f t="shared" si="175"/>
        <v>4.8068555920974317E-2</v>
      </c>
      <c r="AI467" s="87" t="str">
        <f t="shared" si="176"/>
        <v>SI</v>
      </c>
      <c r="AK467" s="95"/>
    </row>
    <row r="468" spans="1:37" ht="64.5" x14ac:dyDescent="0.45">
      <c r="A468" s="6">
        <f t="shared" si="168"/>
        <v>465</v>
      </c>
      <c r="B468" s="6" t="s">
        <v>817</v>
      </c>
      <c r="C468" s="6" t="s">
        <v>35</v>
      </c>
      <c r="D468" s="6" t="s">
        <v>959</v>
      </c>
      <c r="E468" s="9">
        <v>53102500</v>
      </c>
      <c r="F468" s="103" t="s">
        <v>960</v>
      </c>
      <c r="G468" s="17" t="s">
        <v>38</v>
      </c>
      <c r="H468" s="93">
        <f t="shared" si="155"/>
        <v>0.19</v>
      </c>
      <c r="I468" s="29">
        <f t="shared" si="169"/>
        <v>59924</v>
      </c>
      <c r="J468" s="71">
        <v>49573</v>
      </c>
      <c r="K468" s="72">
        <f t="shared" si="156"/>
        <v>9418.8700000000008</v>
      </c>
      <c r="L468" s="49">
        <f t="shared" si="157"/>
        <v>58991.87</v>
      </c>
      <c r="M468" s="73">
        <v>52785</v>
      </c>
      <c r="N468" s="74">
        <f t="shared" si="158"/>
        <v>10029.15</v>
      </c>
      <c r="O468" s="53">
        <f t="shared" si="159"/>
        <v>62814.15</v>
      </c>
      <c r="P468" s="75">
        <v>53568</v>
      </c>
      <c r="Q468" s="76">
        <f t="shared" si="160"/>
        <v>10177.92</v>
      </c>
      <c r="R468" s="57">
        <f t="shared" si="161"/>
        <v>63745.919999999998</v>
      </c>
      <c r="S468" s="77">
        <v>46451</v>
      </c>
      <c r="T468" s="78">
        <f t="shared" si="162"/>
        <v>8825.69</v>
      </c>
      <c r="U468" s="67">
        <f t="shared" si="163"/>
        <v>55276.69</v>
      </c>
      <c r="V468" s="79">
        <v>47784</v>
      </c>
      <c r="W468" s="80">
        <f t="shared" si="164"/>
        <v>9078.9600000000009</v>
      </c>
      <c r="X468" s="68">
        <f t="shared" si="165"/>
        <v>56862.96</v>
      </c>
      <c r="Y468" s="81">
        <v>50652</v>
      </c>
      <c r="Z468" s="82">
        <f t="shared" si="166"/>
        <v>9623.880000000001</v>
      </c>
      <c r="AA468" s="69">
        <f t="shared" si="170"/>
        <v>60275.880000000005</v>
      </c>
      <c r="AB468" s="83">
        <v>51684</v>
      </c>
      <c r="AC468" s="84">
        <f t="shared" si="167"/>
        <v>9819.9600000000009</v>
      </c>
      <c r="AD468" s="70">
        <f t="shared" si="171"/>
        <v>61503.96</v>
      </c>
      <c r="AE468" s="86">
        <f t="shared" si="172"/>
        <v>7</v>
      </c>
      <c r="AF468" s="85">
        <f t="shared" si="173"/>
        <v>59924</v>
      </c>
      <c r="AG468" s="4">
        <f t="shared" si="174"/>
        <v>2863.9745963258815</v>
      </c>
      <c r="AH468" s="5">
        <f t="shared" si="175"/>
        <v>4.7793448306619746E-2</v>
      </c>
      <c r="AI468" s="87" t="str">
        <f t="shared" si="176"/>
        <v>SI</v>
      </c>
      <c r="AK468" s="95"/>
    </row>
    <row r="469" spans="1:37" ht="63.75" x14ac:dyDescent="0.45">
      <c r="A469" s="6">
        <f t="shared" si="168"/>
        <v>466</v>
      </c>
      <c r="B469" s="6" t="s">
        <v>817</v>
      </c>
      <c r="C469" s="6" t="s">
        <v>35</v>
      </c>
      <c r="D469" s="6" t="s">
        <v>961</v>
      </c>
      <c r="E469" s="9">
        <v>60141200</v>
      </c>
      <c r="F469" s="13" t="s">
        <v>962</v>
      </c>
      <c r="G469" s="17" t="s">
        <v>38</v>
      </c>
      <c r="H469" s="93">
        <f t="shared" si="155"/>
        <v>0.19</v>
      </c>
      <c r="I469" s="29">
        <f t="shared" si="169"/>
        <v>44999</v>
      </c>
      <c r="J469" s="71">
        <v>38348</v>
      </c>
      <c r="K469" s="72">
        <f t="shared" si="156"/>
        <v>7286.12</v>
      </c>
      <c r="L469" s="49">
        <f t="shared" si="157"/>
        <v>45634.12</v>
      </c>
      <c r="M469" s="73">
        <v>37479</v>
      </c>
      <c r="N469" s="74">
        <f t="shared" si="158"/>
        <v>7121.01</v>
      </c>
      <c r="O469" s="53">
        <f t="shared" si="159"/>
        <v>44600.01</v>
      </c>
      <c r="P469" s="75">
        <v>39084</v>
      </c>
      <c r="Q469" s="76">
        <f t="shared" si="160"/>
        <v>7425.96</v>
      </c>
      <c r="R469" s="57">
        <f t="shared" si="161"/>
        <v>46509.96</v>
      </c>
      <c r="S469" s="77">
        <v>35284</v>
      </c>
      <c r="T469" s="78">
        <f t="shared" si="162"/>
        <v>6703.96</v>
      </c>
      <c r="U469" s="67">
        <f t="shared" si="163"/>
        <v>41987.96</v>
      </c>
      <c r="V469" s="79">
        <v>34417</v>
      </c>
      <c r="W469" s="80">
        <f t="shared" si="164"/>
        <v>6539.2300000000005</v>
      </c>
      <c r="X469" s="68">
        <f t="shared" si="165"/>
        <v>40956.230000000003</v>
      </c>
      <c r="Y469" s="81">
        <v>41171</v>
      </c>
      <c r="Z469" s="82">
        <f t="shared" si="166"/>
        <v>7822.49</v>
      </c>
      <c r="AA469" s="69">
        <f t="shared" si="170"/>
        <v>48993.49</v>
      </c>
      <c r="AB469" s="83">
        <v>38919</v>
      </c>
      <c r="AC469" s="84">
        <f t="shared" si="167"/>
        <v>7394.61</v>
      </c>
      <c r="AD469" s="70">
        <f t="shared" si="171"/>
        <v>46313.61</v>
      </c>
      <c r="AE469" s="86">
        <f t="shared" si="172"/>
        <v>7</v>
      </c>
      <c r="AF469" s="85">
        <f t="shared" si="173"/>
        <v>44999</v>
      </c>
      <c r="AG469" s="4">
        <f t="shared" si="174"/>
        <v>2561.8093693325418</v>
      </c>
      <c r="AH469" s="5">
        <f t="shared" si="175"/>
        <v>5.6930362215439047E-2</v>
      </c>
      <c r="AI469" s="87" t="str">
        <f t="shared" si="176"/>
        <v>SI</v>
      </c>
      <c r="AK469" s="95"/>
    </row>
    <row r="470" spans="1:37" ht="38.25" x14ac:dyDescent="0.45">
      <c r="A470" s="6">
        <f t="shared" si="168"/>
        <v>467</v>
      </c>
      <c r="B470" s="6" t="s">
        <v>817</v>
      </c>
      <c r="C470" s="6" t="s">
        <v>35</v>
      </c>
      <c r="D470" s="6" t="s">
        <v>963</v>
      </c>
      <c r="E470" s="9">
        <v>30171700</v>
      </c>
      <c r="F470" s="105" t="s">
        <v>964</v>
      </c>
      <c r="G470" s="17" t="s">
        <v>38</v>
      </c>
      <c r="H470" s="93">
        <f t="shared" si="155"/>
        <v>0.19</v>
      </c>
      <c r="I470" s="29">
        <f t="shared" si="169"/>
        <v>218999</v>
      </c>
      <c r="J470" s="71">
        <v>197875</v>
      </c>
      <c r="K470" s="72">
        <f t="shared" si="156"/>
        <v>37596.25</v>
      </c>
      <c r="L470" s="49">
        <f t="shared" si="157"/>
        <v>235471.25</v>
      </c>
      <c r="M470" s="73">
        <v>176369</v>
      </c>
      <c r="N470" s="74">
        <f t="shared" si="158"/>
        <v>33510.11</v>
      </c>
      <c r="O470" s="53">
        <f t="shared" si="159"/>
        <v>209879.11</v>
      </c>
      <c r="P470" s="75">
        <v>166282</v>
      </c>
      <c r="Q470" s="76">
        <f t="shared" si="160"/>
        <v>31593.58</v>
      </c>
      <c r="R470" s="57">
        <f t="shared" si="161"/>
        <v>197875.58000000002</v>
      </c>
      <c r="S470" s="77">
        <v>193089</v>
      </c>
      <c r="T470" s="78">
        <f t="shared" si="162"/>
        <v>36686.910000000003</v>
      </c>
      <c r="U470" s="67">
        <f t="shared" si="163"/>
        <v>229775.91</v>
      </c>
      <c r="V470" s="79">
        <v>179830</v>
      </c>
      <c r="W470" s="80">
        <f t="shared" si="164"/>
        <v>34167.699999999997</v>
      </c>
      <c r="X470" s="68">
        <f t="shared" si="165"/>
        <v>213997.7</v>
      </c>
      <c r="Y470" s="81">
        <v>173657</v>
      </c>
      <c r="Z470" s="82">
        <f t="shared" si="166"/>
        <v>32994.83</v>
      </c>
      <c r="AA470" s="69">
        <f t="shared" si="170"/>
        <v>206651.83000000002</v>
      </c>
      <c r="AB470" s="83">
        <v>201129</v>
      </c>
      <c r="AC470" s="84">
        <f t="shared" si="167"/>
        <v>38214.51</v>
      </c>
      <c r="AD470" s="70">
        <f t="shared" si="171"/>
        <v>239343.51</v>
      </c>
      <c r="AE470" s="86">
        <f t="shared" si="172"/>
        <v>7</v>
      </c>
      <c r="AF470" s="85">
        <f t="shared" si="173"/>
        <v>218999</v>
      </c>
      <c r="AG470" s="4">
        <f t="shared" si="174"/>
        <v>14678.520607860995</v>
      </c>
      <c r="AH470" s="5">
        <f t="shared" si="175"/>
        <v>6.7025514307649789E-2</v>
      </c>
      <c r="AI470" s="87" t="str">
        <f t="shared" si="176"/>
        <v>SI</v>
      </c>
      <c r="AK470" s="95"/>
    </row>
    <row r="471" spans="1:37" ht="63.75" x14ac:dyDescent="0.45">
      <c r="A471" s="6">
        <f t="shared" si="168"/>
        <v>468</v>
      </c>
      <c r="B471" s="6" t="s">
        <v>817</v>
      </c>
      <c r="C471" s="6" t="s">
        <v>35</v>
      </c>
      <c r="D471" s="6" t="s">
        <v>965</v>
      </c>
      <c r="E471" s="9">
        <v>60141200</v>
      </c>
      <c r="F471" s="13" t="s">
        <v>966</v>
      </c>
      <c r="G471" s="17" t="s">
        <v>38</v>
      </c>
      <c r="H471" s="93">
        <f t="shared" si="155"/>
        <v>0.19</v>
      </c>
      <c r="I471" s="29">
        <f t="shared" si="169"/>
        <v>679999</v>
      </c>
      <c r="J471" s="71">
        <v>547351</v>
      </c>
      <c r="K471" s="72">
        <f t="shared" si="156"/>
        <v>103996.69</v>
      </c>
      <c r="L471" s="49">
        <f t="shared" si="157"/>
        <v>651347.68999999994</v>
      </c>
      <c r="M471" s="73">
        <v>551280</v>
      </c>
      <c r="N471" s="74">
        <f t="shared" si="158"/>
        <v>104743.2</v>
      </c>
      <c r="O471" s="53">
        <f t="shared" si="159"/>
        <v>656023.19999999995</v>
      </c>
      <c r="P471" s="75">
        <v>599368</v>
      </c>
      <c r="Q471" s="76">
        <f t="shared" si="160"/>
        <v>113879.92</v>
      </c>
      <c r="R471" s="57">
        <f t="shared" si="161"/>
        <v>713247.92</v>
      </c>
      <c r="S471" s="77">
        <v>514434</v>
      </c>
      <c r="T471" s="78">
        <f t="shared" si="162"/>
        <v>97742.46</v>
      </c>
      <c r="U471" s="67">
        <f t="shared" si="163"/>
        <v>612176.46</v>
      </c>
      <c r="V471" s="79">
        <v>561175</v>
      </c>
      <c r="W471" s="80">
        <f t="shared" si="164"/>
        <v>106623.25</v>
      </c>
      <c r="X471" s="68">
        <f t="shared" si="165"/>
        <v>667798.25</v>
      </c>
      <c r="Y471" s="81">
        <v>626549</v>
      </c>
      <c r="Z471" s="82">
        <f t="shared" si="166"/>
        <v>119044.31</v>
      </c>
      <c r="AA471" s="69">
        <f t="shared" si="170"/>
        <v>745593.31</v>
      </c>
      <c r="AB471" s="83">
        <v>599839</v>
      </c>
      <c r="AC471" s="84">
        <f t="shared" si="167"/>
        <v>113969.41</v>
      </c>
      <c r="AD471" s="70">
        <f t="shared" si="171"/>
        <v>713808.41</v>
      </c>
      <c r="AE471" s="86">
        <f t="shared" si="172"/>
        <v>7</v>
      </c>
      <c r="AF471" s="85">
        <f t="shared" si="173"/>
        <v>679999</v>
      </c>
      <c r="AG471" s="4">
        <f t="shared" si="174"/>
        <v>42587.174750058301</v>
      </c>
      <c r="AH471" s="5">
        <f t="shared" si="175"/>
        <v>6.26282902622773E-2</v>
      </c>
      <c r="AI471" s="87" t="str">
        <f t="shared" si="176"/>
        <v>SI</v>
      </c>
      <c r="AK471" s="95"/>
    </row>
    <row r="472" spans="1:37" ht="90" x14ac:dyDescent="0.45">
      <c r="A472" s="6">
        <f t="shared" si="168"/>
        <v>469</v>
      </c>
      <c r="B472" s="6" t="s">
        <v>817</v>
      </c>
      <c r="C472" s="6" t="s">
        <v>35</v>
      </c>
      <c r="D472" s="6" t="s">
        <v>967</v>
      </c>
      <c r="E472" s="9">
        <v>44122022</v>
      </c>
      <c r="F472" s="103" t="s">
        <v>968</v>
      </c>
      <c r="G472" s="17" t="s">
        <v>38</v>
      </c>
      <c r="H472" s="93">
        <f t="shared" si="155"/>
        <v>0.19</v>
      </c>
      <c r="I472" s="29">
        <f t="shared" si="169"/>
        <v>33954</v>
      </c>
      <c r="J472" s="71">
        <v>30066</v>
      </c>
      <c r="K472" s="72">
        <f t="shared" si="156"/>
        <v>5712.54</v>
      </c>
      <c r="L472" s="49">
        <f t="shared" si="157"/>
        <v>35778.54</v>
      </c>
      <c r="M472" s="73">
        <v>27696</v>
      </c>
      <c r="N472" s="74">
        <f t="shared" si="158"/>
        <v>5262.24</v>
      </c>
      <c r="O472" s="53">
        <f t="shared" si="159"/>
        <v>32958.239999999998</v>
      </c>
      <c r="P472" s="75">
        <v>26952</v>
      </c>
      <c r="Q472" s="76">
        <f t="shared" si="160"/>
        <v>5120.88</v>
      </c>
      <c r="R472" s="57">
        <f t="shared" si="161"/>
        <v>32072.880000000001</v>
      </c>
      <c r="S472" s="77">
        <v>28149</v>
      </c>
      <c r="T472" s="78">
        <f t="shared" si="162"/>
        <v>5348.31</v>
      </c>
      <c r="U472" s="67">
        <f t="shared" si="163"/>
        <v>33497.31</v>
      </c>
      <c r="V472" s="79">
        <v>28216</v>
      </c>
      <c r="W472" s="80">
        <f t="shared" si="164"/>
        <v>5361.04</v>
      </c>
      <c r="X472" s="68">
        <f t="shared" si="165"/>
        <v>33577.040000000001</v>
      </c>
      <c r="Y472" s="81">
        <v>27740</v>
      </c>
      <c r="Z472" s="82">
        <f t="shared" si="166"/>
        <v>5270.6</v>
      </c>
      <c r="AA472" s="69">
        <f t="shared" si="170"/>
        <v>33010.6</v>
      </c>
      <c r="AB472" s="83">
        <v>30913</v>
      </c>
      <c r="AC472" s="84">
        <f t="shared" si="167"/>
        <v>5873.47</v>
      </c>
      <c r="AD472" s="70">
        <f t="shared" si="171"/>
        <v>36786.47</v>
      </c>
      <c r="AE472" s="86">
        <f t="shared" si="172"/>
        <v>7</v>
      </c>
      <c r="AF472" s="85">
        <f t="shared" si="173"/>
        <v>33954</v>
      </c>
      <c r="AG472" s="4">
        <f t="shared" si="174"/>
        <v>1563.9989836953225</v>
      </c>
      <c r="AH472" s="5">
        <f t="shared" si="175"/>
        <v>4.6062289677072585E-2</v>
      </c>
      <c r="AI472" s="87" t="str">
        <f t="shared" si="176"/>
        <v>SI</v>
      </c>
      <c r="AK472" s="95"/>
    </row>
    <row r="473" spans="1:37" ht="76.5" x14ac:dyDescent="0.45">
      <c r="A473" s="6">
        <f t="shared" si="168"/>
        <v>470</v>
      </c>
      <c r="B473" s="6" t="s">
        <v>817</v>
      </c>
      <c r="C473" s="6" t="s">
        <v>35</v>
      </c>
      <c r="D473" s="6" t="s">
        <v>969</v>
      </c>
      <c r="E473" s="9">
        <v>60141200</v>
      </c>
      <c r="F473" s="13" t="s">
        <v>970</v>
      </c>
      <c r="G473" s="17" t="s">
        <v>38</v>
      </c>
      <c r="H473" s="93">
        <f t="shared" si="155"/>
        <v>0.19</v>
      </c>
      <c r="I473" s="29">
        <f t="shared" si="169"/>
        <v>249999</v>
      </c>
      <c r="J473" s="71">
        <v>190186</v>
      </c>
      <c r="K473" s="72">
        <f t="shared" si="156"/>
        <v>36135.340000000004</v>
      </c>
      <c r="L473" s="49">
        <f t="shared" si="157"/>
        <v>226321.34</v>
      </c>
      <c r="M473" s="73">
        <v>216178</v>
      </c>
      <c r="N473" s="74">
        <f t="shared" si="158"/>
        <v>41073.82</v>
      </c>
      <c r="O473" s="53">
        <f t="shared" si="159"/>
        <v>257251.82</v>
      </c>
      <c r="P473" s="75">
        <v>213656</v>
      </c>
      <c r="Q473" s="76">
        <f t="shared" si="160"/>
        <v>40594.639999999999</v>
      </c>
      <c r="R473" s="57">
        <f t="shared" si="161"/>
        <v>254250.64</v>
      </c>
      <c r="S473" s="77">
        <v>229594</v>
      </c>
      <c r="T473" s="78">
        <f t="shared" si="162"/>
        <v>43622.86</v>
      </c>
      <c r="U473" s="67">
        <f t="shared" si="163"/>
        <v>273216.86</v>
      </c>
      <c r="V473" s="79">
        <v>225903</v>
      </c>
      <c r="W473" s="80">
        <f t="shared" si="164"/>
        <v>42921.57</v>
      </c>
      <c r="X473" s="68">
        <f t="shared" si="165"/>
        <v>268824.57</v>
      </c>
      <c r="Y473" s="81">
        <v>221968</v>
      </c>
      <c r="Z473" s="82">
        <f t="shared" si="166"/>
        <v>42173.919999999998</v>
      </c>
      <c r="AA473" s="69">
        <f t="shared" si="170"/>
        <v>264141.92</v>
      </c>
      <c r="AB473" s="83">
        <v>173100</v>
      </c>
      <c r="AC473" s="84">
        <f t="shared" si="167"/>
        <v>32889</v>
      </c>
      <c r="AD473" s="70">
        <f t="shared" si="171"/>
        <v>205989</v>
      </c>
      <c r="AE473" s="86">
        <f t="shared" si="172"/>
        <v>7</v>
      </c>
      <c r="AF473" s="85">
        <f t="shared" si="173"/>
        <v>249999</v>
      </c>
      <c r="AG473" s="4">
        <f t="shared" si="174"/>
        <v>22871.332078237156</v>
      </c>
      <c r="AH473" s="5">
        <f t="shared" si="175"/>
        <v>9.1485694255725641E-2</v>
      </c>
      <c r="AI473" s="87" t="str">
        <f t="shared" si="176"/>
        <v>SI</v>
      </c>
      <c r="AK473" s="95"/>
    </row>
    <row r="474" spans="1:37" ht="25.5" x14ac:dyDescent="0.45">
      <c r="A474" s="6">
        <f t="shared" si="168"/>
        <v>471</v>
      </c>
      <c r="B474" s="6" t="s">
        <v>817</v>
      </c>
      <c r="C474" s="6" t="s">
        <v>35</v>
      </c>
      <c r="D474" s="6" t="s">
        <v>971</v>
      </c>
      <c r="E474" s="9">
        <v>53131600</v>
      </c>
      <c r="F474" s="103" t="s">
        <v>972</v>
      </c>
      <c r="G474" s="17" t="s">
        <v>38</v>
      </c>
      <c r="H474" s="93">
        <f t="shared" si="155"/>
        <v>0.19</v>
      </c>
      <c r="I474" s="29">
        <f t="shared" si="169"/>
        <v>4499</v>
      </c>
      <c r="J474" s="71">
        <v>3473</v>
      </c>
      <c r="K474" s="72">
        <f t="shared" si="156"/>
        <v>659.87</v>
      </c>
      <c r="L474" s="49">
        <f t="shared" si="157"/>
        <v>4132.87</v>
      </c>
      <c r="M474" s="73">
        <v>3775</v>
      </c>
      <c r="N474" s="74">
        <f t="shared" si="158"/>
        <v>717.25</v>
      </c>
      <c r="O474" s="53">
        <f t="shared" si="159"/>
        <v>4492.25</v>
      </c>
      <c r="P474" s="75">
        <v>3605</v>
      </c>
      <c r="Q474" s="76">
        <f t="shared" si="160"/>
        <v>684.95</v>
      </c>
      <c r="R474" s="57">
        <f t="shared" si="161"/>
        <v>4289.95</v>
      </c>
      <c r="S474" s="77">
        <v>3478</v>
      </c>
      <c r="T474" s="78">
        <f t="shared" si="162"/>
        <v>660.82</v>
      </c>
      <c r="U474" s="67">
        <f t="shared" si="163"/>
        <v>4138.82</v>
      </c>
      <c r="V474" s="79">
        <v>4111</v>
      </c>
      <c r="W474" s="80">
        <f t="shared" si="164"/>
        <v>781.09</v>
      </c>
      <c r="X474" s="68">
        <f t="shared" si="165"/>
        <v>4892.09</v>
      </c>
      <c r="Y474" s="81">
        <v>4143</v>
      </c>
      <c r="Z474" s="82">
        <f t="shared" si="166"/>
        <v>787.17</v>
      </c>
      <c r="AA474" s="69">
        <f t="shared" si="170"/>
        <v>4930.17</v>
      </c>
      <c r="AB474" s="83">
        <v>3881</v>
      </c>
      <c r="AC474" s="84">
        <f t="shared" si="167"/>
        <v>737.39</v>
      </c>
      <c r="AD474" s="70">
        <f t="shared" si="171"/>
        <v>4618.3900000000003</v>
      </c>
      <c r="AE474" s="86">
        <f t="shared" si="172"/>
        <v>7</v>
      </c>
      <c r="AF474" s="85">
        <f t="shared" si="173"/>
        <v>4499</v>
      </c>
      <c r="AG474" s="4">
        <f t="shared" si="174"/>
        <v>307.57327224581803</v>
      </c>
      <c r="AH474" s="5">
        <f t="shared" si="175"/>
        <v>6.836480823423384E-2</v>
      </c>
      <c r="AI474" s="87" t="str">
        <f t="shared" si="176"/>
        <v>SI</v>
      </c>
      <c r="AK474" s="95"/>
    </row>
    <row r="475" spans="1:37" ht="25.5" x14ac:dyDescent="0.45">
      <c r="A475" s="6">
        <f t="shared" si="168"/>
        <v>472</v>
      </c>
      <c r="B475" s="6" t="s">
        <v>817</v>
      </c>
      <c r="C475" s="6" t="s">
        <v>35</v>
      </c>
      <c r="D475" s="6" t="s">
        <v>973</v>
      </c>
      <c r="E475" s="9">
        <v>53131600</v>
      </c>
      <c r="F475" s="12" t="s">
        <v>974</v>
      </c>
      <c r="G475" s="17" t="s">
        <v>38</v>
      </c>
      <c r="H475" s="93">
        <f t="shared" si="155"/>
        <v>0.19</v>
      </c>
      <c r="I475" s="29">
        <f t="shared" si="169"/>
        <v>8949</v>
      </c>
      <c r="J475" s="71">
        <v>7439</v>
      </c>
      <c r="K475" s="72">
        <f t="shared" si="156"/>
        <v>1413.41</v>
      </c>
      <c r="L475" s="49">
        <f t="shared" si="157"/>
        <v>8852.41</v>
      </c>
      <c r="M475" s="73">
        <v>8026</v>
      </c>
      <c r="N475" s="74">
        <f t="shared" si="158"/>
        <v>1524.94</v>
      </c>
      <c r="O475" s="53">
        <f t="shared" si="159"/>
        <v>9550.94</v>
      </c>
      <c r="P475" s="75">
        <v>7210</v>
      </c>
      <c r="Q475" s="76">
        <f t="shared" si="160"/>
        <v>1369.9</v>
      </c>
      <c r="R475" s="57">
        <f t="shared" si="161"/>
        <v>8579.9</v>
      </c>
      <c r="S475" s="77">
        <v>8236</v>
      </c>
      <c r="T475" s="78">
        <f t="shared" si="162"/>
        <v>1564.84</v>
      </c>
      <c r="U475" s="67">
        <f t="shared" si="163"/>
        <v>9800.84</v>
      </c>
      <c r="V475" s="79">
        <v>7663</v>
      </c>
      <c r="W475" s="80">
        <f t="shared" si="164"/>
        <v>1455.97</v>
      </c>
      <c r="X475" s="68">
        <f t="shared" si="165"/>
        <v>9118.9699999999993</v>
      </c>
      <c r="Y475" s="81">
        <v>8031</v>
      </c>
      <c r="Z475" s="82">
        <f t="shared" si="166"/>
        <v>1525.89</v>
      </c>
      <c r="AA475" s="69">
        <f t="shared" si="170"/>
        <v>9556.89</v>
      </c>
      <c r="AB475" s="83">
        <v>6039</v>
      </c>
      <c r="AC475" s="84">
        <f t="shared" si="167"/>
        <v>1147.4100000000001</v>
      </c>
      <c r="AD475" s="70">
        <f t="shared" si="171"/>
        <v>7186.41</v>
      </c>
      <c r="AE475" s="86">
        <f t="shared" si="172"/>
        <v>7</v>
      </c>
      <c r="AF475" s="85">
        <f t="shared" si="173"/>
        <v>8949</v>
      </c>
      <c r="AG475" s="4">
        <f t="shared" si="174"/>
        <v>822.77140859414908</v>
      </c>
      <c r="AH475" s="5">
        <f t="shared" si="175"/>
        <v>9.1940038953419276E-2</v>
      </c>
      <c r="AI475" s="87" t="str">
        <f t="shared" si="176"/>
        <v>SI</v>
      </c>
      <c r="AK475" s="95"/>
    </row>
    <row r="476" spans="1:37" ht="25.5" x14ac:dyDescent="0.45">
      <c r="A476" s="6">
        <f t="shared" si="168"/>
        <v>473</v>
      </c>
      <c r="B476" s="6" t="s">
        <v>817</v>
      </c>
      <c r="C476" s="6" t="s">
        <v>35</v>
      </c>
      <c r="D476" s="6" t="s">
        <v>975</v>
      </c>
      <c r="E476" s="9">
        <v>53131608</v>
      </c>
      <c r="F476" s="103" t="s">
        <v>976</v>
      </c>
      <c r="G476" s="17" t="s">
        <v>38</v>
      </c>
      <c r="H476" s="93">
        <f t="shared" si="155"/>
        <v>0.19</v>
      </c>
      <c r="I476" s="29">
        <f t="shared" si="169"/>
        <v>24749</v>
      </c>
      <c r="J476" s="71">
        <v>20771</v>
      </c>
      <c r="K476" s="72">
        <f t="shared" si="156"/>
        <v>3946.4900000000002</v>
      </c>
      <c r="L476" s="49">
        <f t="shared" si="157"/>
        <v>24717.49</v>
      </c>
      <c r="M476" s="73">
        <v>19758</v>
      </c>
      <c r="N476" s="74">
        <f t="shared" si="158"/>
        <v>3754.02</v>
      </c>
      <c r="O476" s="53">
        <f t="shared" si="159"/>
        <v>23512.02</v>
      </c>
      <c r="P476" s="75">
        <v>22843</v>
      </c>
      <c r="Q476" s="76">
        <f t="shared" si="160"/>
        <v>4340.17</v>
      </c>
      <c r="R476" s="57">
        <f t="shared" si="161"/>
        <v>27183.17</v>
      </c>
      <c r="S476" s="77">
        <v>20786</v>
      </c>
      <c r="T476" s="78">
        <f t="shared" si="162"/>
        <v>3949.34</v>
      </c>
      <c r="U476" s="67">
        <f t="shared" si="163"/>
        <v>24735.34</v>
      </c>
      <c r="V476" s="79">
        <v>20273</v>
      </c>
      <c r="W476" s="80">
        <f t="shared" si="164"/>
        <v>3851.87</v>
      </c>
      <c r="X476" s="68">
        <f t="shared" si="165"/>
        <v>24124.87</v>
      </c>
      <c r="Y476" s="81">
        <v>20189</v>
      </c>
      <c r="Z476" s="82">
        <f t="shared" si="166"/>
        <v>3835.91</v>
      </c>
      <c r="AA476" s="69">
        <f t="shared" si="170"/>
        <v>24024.91</v>
      </c>
      <c r="AB476" s="83">
        <v>20964</v>
      </c>
      <c r="AC476" s="84">
        <f t="shared" si="167"/>
        <v>3983.16</v>
      </c>
      <c r="AD476" s="70">
        <f t="shared" si="171"/>
        <v>24947.16</v>
      </c>
      <c r="AE476" s="86">
        <f t="shared" si="172"/>
        <v>7</v>
      </c>
      <c r="AF476" s="85">
        <f t="shared" si="173"/>
        <v>24749</v>
      </c>
      <c r="AG476" s="4">
        <f t="shared" si="174"/>
        <v>1096.0705143374666</v>
      </c>
      <c r="AH476" s="5">
        <f t="shared" si="175"/>
        <v>4.4287466739563887E-2</v>
      </c>
      <c r="AI476" s="87" t="str">
        <f t="shared" si="176"/>
        <v>SI</v>
      </c>
      <c r="AK476" s="95"/>
    </row>
    <row r="477" spans="1:37" ht="102.75" x14ac:dyDescent="0.45">
      <c r="A477" s="6">
        <f t="shared" si="168"/>
        <v>474</v>
      </c>
      <c r="B477" s="6" t="s">
        <v>817</v>
      </c>
      <c r="C477" s="6" t="s">
        <v>35</v>
      </c>
      <c r="D477" s="6" t="s">
        <v>977</v>
      </c>
      <c r="E477" s="9">
        <v>60106100</v>
      </c>
      <c r="F477" s="35" t="s">
        <v>978</v>
      </c>
      <c r="G477" s="17" t="s">
        <v>38</v>
      </c>
      <c r="H477" s="93">
        <f t="shared" si="155"/>
        <v>0.19</v>
      </c>
      <c r="I477" s="29">
        <f t="shared" si="169"/>
        <v>47651</v>
      </c>
      <c r="J477" s="71">
        <v>41598</v>
      </c>
      <c r="K477" s="72">
        <f t="shared" si="156"/>
        <v>7903.62</v>
      </c>
      <c r="L477" s="49">
        <f t="shared" si="157"/>
        <v>49501.62</v>
      </c>
      <c r="M477" s="73">
        <v>40995</v>
      </c>
      <c r="N477" s="74">
        <f t="shared" si="158"/>
        <v>7789.05</v>
      </c>
      <c r="O477" s="53">
        <f t="shared" si="159"/>
        <v>48784.05</v>
      </c>
      <c r="P477" s="75">
        <v>36271</v>
      </c>
      <c r="Q477" s="76">
        <f t="shared" si="160"/>
        <v>6891.49</v>
      </c>
      <c r="R477" s="57">
        <f t="shared" si="161"/>
        <v>43162.49</v>
      </c>
      <c r="S477" s="77">
        <v>40057</v>
      </c>
      <c r="T477" s="78">
        <f t="shared" si="162"/>
        <v>7610.83</v>
      </c>
      <c r="U477" s="67">
        <f t="shared" si="163"/>
        <v>47667.83</v>
      </c>
      <c r="V477" s="79">
        <v>37373</v>
      </c>
      <c r="W477" s="80">
        <f t="shared" si="164"/>
        <v>7100.87</v>
      </c>
      <c r="X477" s="68">
        <f t="shared" si="165"/>
        <v>44473.87</v>
      </c>
      <c r="Y477" s="81">
        <v>39268</v>
      </c>
      <c r="Z477" s="82">
        <f t="shared" si="166"/>
        <v>7460.92</v>
      </c>
      <c r="AA477" s="69">
        <f t="shared" si="170"/>
        <v>46728.92</v>
      </c>
      <c r="AB477" s="83">
        <v>44740</v>
      </c>
      <c r="AC477" s="84">
        <f t="shared" si="167"/>
        <v>8500.6</v>
      </c>
      <c r="AD477" s="70">
        <f t="shared" si="171"/>
        <v>53240.6</v>
      </c>
      <c r="AE477" s="86">
        <f t="shared" si="172"/>
        <v>7</v>
      </c>
      <c r="AF477" s="85">
        <f t="shared" si="173"/>
        <v>47651</v>
      </c>
      <c r="AG477" s="4">
        <f t="shared" si="174"/>
        <v>3094.7793798589264</v>
      </c>
      <c r="AH477" s="5">
        <f t="shared" si="175"/>
        <v>6.4946787682502491E-2</v>
      </c>
      <c r="AI477" s="87" t="str">
        <f t="shared" si="176"/>
        <v>SI</v>
      </c>
      <c r="AK477" s="95"/>
    </row>
    <row r="478" spans="1:37" ht="63.75" x14ac:dyDescent="0.45">
      <c r="A478" s="6">
        <f t="shared" si="168"/>
        <v>475</v>
      </c>
      <c r="B478" s="6" t="s">
        <v>817</v>
      </c>
      <c r="C478" s="6" t="s">
        <v>35</v>
      </c>
      <c r="D478" s="6" t="s">
        <v>979</v>
      </c>
      <c r="E478" s="9">
        <v>60141200</v>
      </c>
      <c r="F478" s="105" t="s">
        <v>980</v>
      </c>
      <c r="G478" s="17" t="s">
        <v>38</v>
      </c>
      <c r="H478" s="93">
        <f t="shared" si="155"/>
        <v>0.19</v>
      </c>
      <c r="I478" s="29">
        <f t="shared" si="169"/>
        <v>187899</v>
      </c>
      <c r="J478" s="71">
        <v>161871</v>
      </c>
      <c r="K478" s="72">
        <f t="shared" si="156"/>
        <v>30755.49</v>
      </c>
      <c r="L478" s="49">
        <f t="shared" si="157"/>
        <v>192626.49</v>
      </c>
      <c r="M478" s="73">
        <v>165333</v>
      </c>
      <c r="N478" s="74">
        <f t="shared" si="158"/>
        <v>31413.27</v>
      </c>
      <c r="O478" s="53">
        <f t="shared" si="159"/>
        <v>196746.27</v>
      </c>
      <c r="P478" s="75">
        <v>159377</v>
      </c>
      <c r="Q478" s="76">
        <f t="shared" si="160"/>
        <v>30281.63</v>
      </c>
      <c r="R478" s="57">
        <f t="shared" si="161"/>
        <v>189658.63</v>
      </c>
      <c r="S478" s="77">
        <v>163790</v>
      </c>
      <c r="T478" s="78">
        <f t="shared" si="162"/>
        <v>31120.1</v>
      </c>
      <c r="U478" s="67">
        <f t="shared" si="163"/>
        <v>194910.1</v>
      </c>
      <c r="V478" s="79">
        <v>160039</v>
      </c>
      <c r="W478" s="80">
        <f t="shared" si="164"/>
        <v>30407.41</v>
      </c>
      <c r="X478" s="68">
        <f t="shared" si="165"/>
        <v>190446.41</v>
      </c>
      <c r="Y478" s="81">
        <v>168580</v>
      </c>
      <c r="Z478" s="82">
        <f t="shared" si="166"/>
        <v>32030.2</v>
      </c>
      <c r="AA478" s="69">
        <f t="shared" si="170"/>
        <v>200610.2</v>
      </c>
      <c r="AB478" s="83">
        <v>126300</v>
      </c>
      <c r="AC478" s="84">
        <f t="shared" si="167"/>
        <v>23997</v>
      </c>
      <c r="AD478" s="70">
        <f t="shared" si="171"/>
        <v>150297</v>
      </c>
      <c r="AE478" s="86">
        <f t="shared" si="172"/>
        <v>7</v>
      </c>
      <c r="AF478" s="85">
        <f t="shared" si="173"/>
        <v>187899</v>
      </c>
      <c r="AG478" s="4">
        <f t="shared" si="174"/>
        <v>15742.796428017484</v>
      </c>
      <c r="AH478" s="5">
        <f t="shared" si="175"/>
        <v>8.37832901080766E-2</v>
      </c>
      <c r="AI478" s="87" t="str">
        <f t="shared" si="176"/>
        <v>SI</v>
      </c>
      <c r="AK478" s="95"/>
    </row>
    <row r="479" spans="1:37" ht="76.5" x14ac:dyDescent="0.45">
      <c r="A479" s="6">
        <f t="shared" si="168"/>
        <v>476</v>
      </c>
      <c r="B479" s="6" t="s">
        <v>817</v>
      </c>
      <c r="C479" s="6" t="s">
        <v>35</v>
      </c>
      <c r="D479" s="6" t="s">
        <v>981</v>
      </c>
      <c r="E479" s="9">
        <v>60141200</v>
      </c>
      <c r="F479" s="13" t="s">
        <v>982</v>
      </c>
      <c r="G479" s="17" t="s">
        <v>38</v>
      </c>
      <c r="H479" s="93">
        <f t="shared" si="155"/>
        <v>0.19</v>
      </c>
      <c r="I479" s="29">
        <f t="shared" si="169"/>
        <v>26261</v>
      </c>
      <c r="J479" s="71">
        <v>21510</v>
      </c>
      <c r="K479" s="72">
        <f t="shared" si="156"/>
        <v>4086.9</v>
      </c>
      <c r="L479" s="49">
        <f t="shared" si="157"/>
        <v>25596.9</v>
      </c>
      <c r="M479" s="73">
        <v>22289</v>
      </c>
      <c r="N479" s="74">
        <f t="shared" si="158"/>
        <v>4234.91</v>
      </c>
      <c r="O479" s="53">
        <f t="shared" si="159"/>
        <v>26523.91</v>
      </c>
      <c r="P479" s="75">
        <v>22857</v>
      </c>
      <c r="Q479" s="76">
        <f t="shared" si="160"/>
        <v>4342.83</v>
      </c>
      <c r="R479" s="57">
        <f t="shared" si="161"/>
        <v>27199.83</v>
      </c>
      <c r="S479" s="77">
        <v>22304</v>
      </c>
      <c r="T479" s="78">
        <f t="shared" si="162"/>
        <v>4237.76</v>
      </c>
      <c r="U479" s="67">
        <f t="shared" si="163"/>
        <v>26541.760000000002</v>
      </c>
      <c r="V479" s="79">
        <v>20769</v>
      </c>
      <c r="W479" s="80">
        <f t="shared" si="164"/>
        <v>3946.11</v>
      </c>
      <c r="X479" s="68">
        <f t="shared" si="165"/>
        <v>24715.11</v>
      </c>
      <c r="Y479" s="81">
        <v>22304</v>
      </c>
      <c r="Z479" s="82">
        <f t="shared" si="166"/>
        <v>4237.76</v>
      </c>
      <c r="AA479" s="69">
        <f t="shared" si="170"/>
        <v>26541.760000000002</v>
      </c>
      <c r="AB479" s="83">
        <v>22442</v>
      </c>
      <c r="AC479" s="84">
        <f t="shared" si="167"/>
        <v>4263.9800000000005</v>
      </c>
      <c r="AD479" s="70">
        <f t="shared" si="171"/>
        <v>26705.98</v>
      </c>
      <c r="AE479" s="86">
        <f t="shared" si="172"/>
        <v>7</v>
      </c>
      <c r="AF479" s="85">
        <f t="shared" si="173"/>
        <v>26261</v>
      </c>
      <c r="AG479" s="4">
        <f t="shared" si="174"/>
        <v>768.76405977386855</v>
      </c>
      <c r="AH479" s="5">
        <f t="shared" si="175"/>
        <v>2.9273982703395474E-2</v>
      </c>
      <c r="AI479" s="87" t="str">
        <f t="shared" si="176"/>
        <v>SI</v>
      </c>
      <c r="AK479" s="95"/>
    </row>
    <row r="480" spans="1:37" ht="14.25" x14ac:dyDescent="0.45">
      <c r="A480" s="6">
        <f t="shared" si="168"/>
        <v>477</v>
      </c>
      <c r="B480" s="6" t="s">
        <v>817</v>
      </c>
      <c r="C480" s="6" t="s">
        <v>35</v>
      </c>
      <c r="D480" s="6" t="s">
        <v>983</v>
      </c>
      <c r="E480" s="9">
        <v>53102700</v>
      </c>
      <c r="F480" s="103" t="s">
        <v>984</v>
      </c>
      <c r="G480" s="17" t="s">
        <v>38</v>
      </c>
      <c r="H480" s="93">
        <f t="shared" si="155"/>
        <v>0.19</v>
      </c>
      <c r="I480" s="29">
        <f t="shared" si="169"/>
        <v>58999</v>
      </c>
      <c r="J480" s="71">
        <v>49919</v>
      </c>
      <c r="K480" s="72">
        <f t="shared" si="156"/>
        <v>9484.61</v>
      </c>
      <c r="L480" s="49">
        <f t="shared" si="157"/>
        <v>59403.61</v>
      </c>
      <c r="M480" s="73">
        <v>52172</v>
      </c>
      <c r="N480" s="74">
        <f t="shared" si="158"/>
        <v>9912.68</v>
      </c>
      <c r="O480" s="53">
        <f t="shared" si="159"/>
        <v>62084.68</v>
      </c>
      <c r="P480" s="75">
        <v>48920</v>
      </c>
      <c r="Q480" s="76">
        <f t="shared" si="160"/>
        <v>9294.7999999999993</v>
      </c>
      <c r="R480" s="57">
        <f t="shared" si="161"/>
        <v>58214.8</v>
      </c>
      <c r="S480" s="77">
        <v>52894</v>
      </c>
      <c r="T480" s="78">
        <f t="shared" si="162"/>
        <v>10049.86</v>
      </c>
      <c r="U480" s="67">
        <f t="shared" si="163"/>
        <v>62943.86</v>
      </c>
      <c r="V480" s="79">
        <v>46969</v>
      </c>
      <c r="W480" s="80">
        <f t="shared" si="164"/>
        <v>8924.11</v>
      </c>
      <c r="X480" s="68">
        <f t="shared" si="165"/>
        <v>55893.11</v>
      </c>
      <c r="Y480" s="81">
        <v>46891</v>
      </c>
      <c r="Z480" s="82">
        <f t="shared" si="166"/>
        <v>8909.2900000000009</v>
      </c>
      <c r="AA480" s="69">
        <f t="shared" si="170"/>
        <v>55800.29</v>
      </c>
      <c r="AB480" s="83">
        <v>49290</v>
      </c>
      <c r="AC480" s="84">
        <f t="shared" si="167"/>
        <v>9365.1</v>
      </c>
      <c r="AD480" s="70">
        <f t="shared" si="171"/>
        <v>58655.1</v>
      </c>
      <c r="AE480" s="86">
        <f t="shared" si="172"/>
        <v>7</v>
      </c>
      <c r="AF480" s="85">
        <f t="shared" si="173"/>
        <v>58999</v>
      </c>
      <c r="AG480" s="4">
        <f t="shared" si="174"/>
        <v>2559.5363721580516</v>
      </c>
      <c r="AH480" s="5">
        <f t="shared" si="175"/>
        <v>4.3382707709589172E-2</v>
      </c>
      <c r="AI480" s="87" t="str">
        <f t="shared" si="176"/>
        <v>SI</v>
      </c>
      <c r="AK480" s="95"/>
    </row>
    <row r="481" spans="1:37" ht="25.5" x14ac:dyDescent="0.45">
      <c r="A481" s="6">
        <f t="shared" si="168"/>
        <v>478</v>
      </c>
      <c r="B481" s="6" t="s">
        <v>817</v>
      </c>
      <c r="C481" s="6" t="s">
        <v>35</v>
      </c>
      <c r="D481" s="6" t="s">
        <v>985</v>
      </c>
      <c r="E481" s="9">
        <v>31162313</v>
      </c>
      <c r="F481" s="13" t="s">
        <v>986</v>
      </c>
      <c r="G481" s="17" t="s">
        <v>38</v>
      </c>
      <c r="H481" s="93">
        <f t="shared" si="155"/>
        <v>0.19</v>
      </c>
      <c r="I481" s="29">
        <f t="shared" si="169"/>
        <v>379999</v>
      </c>
      <c r="J481" s="71">
        <v>310490</v>
      </c>
      <c r="K481" s="72">
        <f t="shared" si="156"/>
        <v>58993.1</v>
      </c>
      <c r="L481" s="49">
        <f t="shared" si="157"/>
        <v>369483.1</v>
      </c>
      <c r="M481" s="73">
        <v>300929</v>
      </c>
      <c r="N481" s="74">
        <f t="shared" si="158"/>
        <v>57176.51</v>
      </c>
      <c r="O481" s="53">
        <f t="shared" si="159"/>
        <v>358105.51</v>
      </c>
      <c r="P481" s="75">
        <v>346597</v>
      </c>
      <c r="Q481" s="76">
        <f t="shared" si="160"/>
        <v>65853.430000000008</v>
      </c>
      <c r="R481" s="57">
        <f t="shared" si="161"/>
        <v>412450.43</v>
      </c>
      <c r="S481" s="77">
        <v>324389</v>
      </c>
      <c r="T481" s="78">
        <f t="shared" si="162"/>
        <v>61633.91</v>
      </c>
      <c r="U481" s="67">
        <f t="shared" si="163"/>
        <v>386022.91000000003</v>
      </c>
      <c r="V481" s="79">
        <v>342331</v>
      </c>
      <c r="W481" s="80">
        <f t="shared" si="164"/>
        <v>65042.89</v>
      </c>
      <c r="X481" s="68">
        <f t="shared" si="165"/>
        <v>407373.89</v>
      </c>
      <c r="Y481" s="81">
        <v>307533</v>
      </c>
      <c r="Z481" s="82">
        <f t="shared" si="166"/>
        <v>58431.270000000004</v>
      </c>
      <c r="AA481" s="69">
        <f t="shared" si="170"/>
        <v>365964.27</v>
      </c>
      <c r="AB481" s="83">
        <v>303022</v>
      </c>
      <c r="AC481" s="84">
        <f t="shared" si="167"/>
        <v>57574.18</v>
      </c>
      <c r="AD481" s="70">
        <f t="shared" si="171"/>
        <v>360596.18</v>
      </c>
      <c r="AE481" s="86">
        <f t="shared" si="172"/>
        <v>7</v>
      </c>
      <c r="AF481" s="85">
        <f t="shared" si="173"/>
        <v>379999</v>
      </c>
      <c r="AG481" s="4">
        <f t="shared" si="174"/>
        <v>20709.278558911705</v>
      </c>
      <c r="AH481" s="5">
        <f t="shared" si="175"/>
        <v>5.4498244887254188E-2</v>
      </c>
      <c r="AI481" s="87" t="str">
        <f t="shared" si="176"/>
        <v>SI</v>
      </c>
      <c r="AK481" s="95"/>
    </row>
    <row r="482" spans="1:37" ht="141" x14ac:dyDescent="0.45">
      <c r="A482" s="6">
        <f t="shared" si="168"/>
        <v>479</v>
      </c>
      <c r="B482" s="6" t="s">
        <v>817</v>
      </c>
      <c r="C482" s="6" t="s">
        <v>35</v>
      </c>
      <c r="D482" s="6" t="s">
        <v>987</v>
      </c>
      <c r="E482" s="9">
        <v>90101603</v>
      </c>
      <c r="F482" s="103" t="s">
        <v>988</v>
      </c>
      <c r="G482" s="17" t="s">
        <v>38</v>
      </c>
      <c r="H482" s="93">
        <f t="shared" si="155"/>
        <v>0.19</v>
      </c>
      <c r="I482" s="29">
        <f t="shared" si="169"/>
        <v>229999</v>
      </c>
      <c r="J482" s="71">
        <v>185192</v>
      </c>
      <c r="K482" s="72">
        <f t="shared" si="156"/>
        <v>35186.480000000003</v>
      </c>
      <c r="L482" s="49">
        <f t="shared" si="157"/>
        <v>220378.48</v>
      </c>
      <c r="M482" s="73">
        <v>206100</v>
      </c>
      <c r="N482" s="74">
        <f t="shared" si="158"/>
        <v>39159</v>
      </c>
      <c r="O482" s="53">
        <f t="shared" si="159"/>
        <v>245259</v>
      </c>
      <c r="P482" s="75">
        <v>205352</v>
      </c>
      <c r="Q482" s="76">
        <f t="shared" si="160"/>
        <v>39016.879999999997</v>
      </c>
      <c r="R482" s="57">
        <f t="shared" si="161"/>
        <v>244368.88</v>
      </c>
      <c r="S482" s="77">
        <v>185795</v>
      </c>
      <c r="T482" s="78">
        <f t="shared" si="162"/>
        <v>35301.050000000003</v>
      </c>
      <c r="U482" s="67">
        <f t="shared" si="163"/>
        <v>221096.05</v>
      </c>
      <c r="V482" s="79">
        <v>177257</v>
      </c>
      <c r="W482" s="80">
        <f t="shared" si="164"/>
        <v>33678.83</v>
      </c>
      <c r="X482" s="68">
        <f t="shared" si="165"/>
        <v>210935.83000000002</v>
      </c>
      <c r="Y482" s="81">
        <v>208842</v>
      </c>
      <c r="Z482" s="82">
        <f t="shared" si="166"/>
        <v>39679.980000000003</v>
      </c>
      <c r="AA482" s="69">
        <f t="shared" si="170"/>
        <v>248521.98</v>
      </c>
      <c r="AB482" s="83">
        <v>184400</v>
      </c>
      <c r="AC482" s="84">
        <f t="shared" si="167"/>
        <v>35036</v>
      </c>
      <c r="AD482" s="70">
        <f t="shared" si="171"/>
        <v>219436</v>
      </c>
      <c r="AE482" s="86">
        <f t="shared" si="172"/>
        <v>7</v>
      </c>
      <c r="AF482" s="85">
        <f t="shared" si="173"/>
        <v>229999</v>
      </c>
      <c r="AG482" s="4">
        <f t="shared" si="174"/>
        <v>14289.157633051711</v>
      </c>
      <c r="AH482" s="5">
        <f t="shared" si="175"/>
        <v>6.2127042435191938E-2</v>
      </c>
      <c r="AI482" s="87" t="str">
        <f t="shared" si="176"/>
        <v>SI</v>
      </c>
      <c r="AK482" s="95"/>
    </row>
    <row r="483" spans="1:37" ht="51" x14ac:dyDescent="0.45">
      <c r="A483" s="6">
        <f t="shared" si="168"/>
        <v>480</v>
      </c>
      <c r="B483" s="6" t="s">
        <v>817</v>
      </c>
      <c r="C483" s="6" t="s">
        <v>35</v>
      </c>
      <c r="D483" s="6" t="s">
        <v>989</v>
      </c>
      <c r="E483" s="9">
        <v>60141200</v>
      </c>
      <c r="F483" s="13" t="s">
        <v>990</v>
      </c>
      <c r="G483" s="17" t="s">
        <v>38</v>
      </c>
      <c r="H483" s="93">
        <f t="shared" si="155"/>
        <v>0.19</v>
      </c>
      <c r="I483" s="29">
        <f t="shared" si="169"/>
        <v>98850</v>
      </c>
      <c r="J483" s="71">
        <v>81623</v>
      </c>
      <c r="K483" s="72">
        <f t="shared" si="156"/>
        <v>15508.37</v>
      </c>
      <c r="L483" s="49">
        <f t="shared" si="157"/>
        <v>97131.37</v>
      </c>
      <c r="M483" s="73">
        <v>85222</v>
      </c>
      <c r="N483" s="74">
        <f t="shared" si="158"/>
        <v>16192.18</v>
      </c>
      <c r="O483" s="53">
        <f t="shared" si="159"/>
        <v>101414.18</v>
      </c>
      <c r="P483" s="75">
        <v>76769</v>
      </c>
      <c r="Q483" s="76">
        <f t="shared" si="160"/>
        <v>14586.11</v>
      </c>
      <c r="R483" s="57">
        <f t="shared" si="161"/>
        <v>91355.11</v>
      </c>
      <c r="S483" s="77">
        <v>78682</v>
      </c>
      <c r="T483" s="78">
        <f t="shared" si="162"/>
        <v>14949.58</v>
      </c>
      <c r="U483" s="67">
        <f t="shared" si="163"/>
        <v>93631.58</v>
      </c>
      <c r="V483" s="79">
        <v>75868</v>
      </c>
      <c r="W483" s="80">
        <f t="shared" si="164"/>
        <v>14414.92</v>
      </c>
      <c r="X483" s="68">
        <f t="shared" si="165"/>
        <v>90282.92</v>
      </c>
      <c r="Y483" s="81">
        <v>76900</v>
      </c>
      <c r="Z483" s="82">
        <f t="shared" si="166"/>
        <v>14611</v>
      </c>
      <c r="AA483" s="69">
        <f t="shared" si="170"/>
        <v>91511</v>
      </c>
      <c r="AB483" s="83">
        <v>106404</v>
      </c>
      <c r="AC483" s="84">
        <f t="shared" si="167"/>
        <v>20216.760000000002</v>
      </c>
      <c r="AD483" s="70">
        <f t="shared" si="171"/>
        <v>126620.76000000001</v>
      </c>
      <c r="AE483" s="86">
        <f t="shared" si="172"/>
        <v>7</v>
      </c>
      <c r="AF483" s="85">
        <f t="shared" si="173"/>
        <v>98850</v>
      </c>
      <c r="AG483" s="4">
        <f t="shared" si="174"/>
        <v>11900.809587746691</v>
      </c>
      <c r="AH483" s="5">
        <f t="shared" si="175"/>
        <v>0.12039261090284968</v>
      </c>
      <c r="AI483" s="87" t="str">
        <f t="shared" si="176"/>
        <v>SI</v>
      </c>
      <c r="AK483" s="95"/>
    </row>
    <row r="484" spans="1:37" ht="26.25" x14ac:dyDescent="0.45">
      <c r="A484" s="6">
        <f t="shared" si="168"/>
        <v>481</v>
      </c>
      <c r="B484" s="6" t="s">
        <v>817</v>
      </c>
      <c r="C484" s="6" t="s">
        <v>35</v>
      </c>
      <c r="D484" s="6" t="s">
        <v>991</v>
      </c>
      <c r="E484" s="9">
        <v>14111511</v>
      </c>
      <c r="F484" s="103" t="s">
        <v>992</v>
      </c>
      <c r="G484" s="17" t="s">
        <v>993</v>
      </c>
      <c r="H484" s="93">
        <f t="shared" si="155"/>
        <v>0.19</v>
      </c>
      <c r="I484" s="29">
        <f t="shared" si="169"/>
        <v>229999</v>
      </c>
      <c r="J484" s="71">
        <v>197115</v>
      </c>
      <c r="K484" s="72">
        <f t="shared" si="156"/>
        <v>37451.85</v>
      </c>
      <c r="L484" s="49">
        <f t="shared" si="157"/>
        <v>234566.85</v>
      </c>
      <c r="M484" s="73">
        <v>202258</v>
      </c>
      <c r="N484" s="74">
        <f t="shared" si="158"/>
        <v>38429.020000000004</v>
      </c>
      <c r="O484" s="53">
        <f t="shared" si="159"/>
        <v>240687.02000000002</v>
      </c>
      <c r="P484" s="75">
        <v>178884</v>
      </c>
      <c r="Q484" s="76">
        <f t="shared" si="160"/>
        <v>33987.96</v>
      </c>
      <c r="R484" s="57">
        <f t="shared" si="161"/>
        <v>212871.96</v>
      </c>
      <c r="S484" s="77">
        <v>181015</v>
      </c>
      <c r="T484" s="78">
        <f t="shared" si="162"/>
        <v>34392.85</v>
      </c>
      <c r="U484" s="67">
        <f t="shared" si="163"/>
        <v>215407.85</v>
      </c>
      <c r="V484" s="79">
        <v>195929</v>
      </c>
      <c r="W484" s="80">
        <f t="shared" si="164"/>
        <v>37226.51</v>
      </c>
      <c r="X484" s="68">
        <f t="shared" si="165"/>
        <v>233155.51</v>
      </c>
      <c r="Y484" s="81">
        <v>201015</v>
      </c>
      <c r="Z484" s="82">
        <f t="shared" si="166"/>
        <v>38192.85</v>
      </c>
      <c r="AA484" s="69">
        <f t="shared" si="170"/>
        <v>239207.85</v>
      </c>
      <c r="AB484" s="83">
        <v>196722</v>
      </c>
      <c r="AC484" s="84">
        <f t="shared" si="167"/>
        <v>37377.18</v>
      </c>
      <c r="AD484" s="70">
        <f t="shared" si="171"/>
        <v>234099.18</v>
      </c>
      <c r="AE484" s="86">
        <f t="shared" si="172"/>
        <v>7</v>
      </c>
      <c r="AF484" s="85">
        <f t="shared" si="173"/>
        <v>229999</v>
      </c>
      <c r="AG484" s="4">
        <f t="shared" si="174"/>
        <v>10371.073307734359</v>
      </c>
      <c r="AH484" s="5">
        <f t="shared" si="175"/>
        <v>4.5091819128493422E-2</v>
      </c>
      <c r="AI484" s="87" t="str">
        <f t="shared" si="176"/>
        <v>SI</v>
      </c>
      <c r="AK484" s="95"/>
    </row>
    <row r="485" spans="1:37" ht="64.5" x14ac:dyDescent="0.45">
      <c r="A485" s="6">
        <f t="shared" si="168"/>
        <v>482</v>
      </c>
      <c r="B485" s="6" t="s">
        <v>817</v>
      </c>
      <c r="C485" s="6" t="s">
        <v>35</v>
      </c>
      <c r="D485" s="6" t="s">
        <v>994</v>
      </c>
      <c r="E485" s="9">
        <v>11162100</v>
      </c>
      <c r="F485" s="12" t="s">
        <v>995</v>
      </c>
      <c r="G485" s="17" t="s">
        <v>38</v>
      </c>
      <c r="H485" s="93">
        <f t="shared" si="155"/>
        <v>0.19</v>
      </c>
      <c r="I485" s="29">
        <f t="shared" si="169"/>
        <v>84999</v>
      </c>
      <c r="J485" s="71">
        <v>73009</v>
      </c>
      <c r="K485" s="72">
        <f t="shared" si="156"/>
        <v>13871.710000000001</v>
      </c>
      <c r="L485" s="49">
        <f t="shared" si="157"/>
        <v>86880.71</v>
      </c>
      <c r="M485" s="73">
        <v>70607</v>
      </c>
      <c r="N485" s="74">
        <f t="shared" si="158"/>
        <v>13415.33</v>
      </c>
      <c r="O485" s="53">
        <f t="shared" si="159"/>
        <v>84022.33</v>
      </c>
      <c r="P485" s="75">
        <v>73828</v>
      </c>
      <c r="Q485" s="76">
        <f t="shared" si="160"/>
        <v>14027.32</v>
      </c>
      <c r="R485" s="57">
        <f t="shared" si="161"/>
        <v>87855.32</v>
      </c>
      <c r="S485" s="77">
        <v>71601</v>
      </c>
      <c r="T485" s="78">
        <f t="shared" si="162"/>
        <v>13604.19</v>
      </c>
      <c r="U485" s="67">
        <f t="shared" si="163"/>
        <v>85205.19</v>
      </c>
      <c r="V485" s="79">
        <v>77887</v>
      </c>
      <c r="W485" s="80">
        <f t="shared" si="164"/>
        <v>14798.53</v>
      </c>
      <c r="X485" s="68">
        <f t="shared" si="165"/>
        <v>92685.53</v>
      </c>
      <c r="Y485" s="81">
        <v>74564</v>
      </c>
      <c r="Z485" s="82">
        <f t="shared" si="166"/>
        <v>14167.16</v>
      </c>
      <c r="AA485" s="69">
        <f t="shared" si="170"/>
        <v>88731.16</v>
      </c>
      <c r="AB485" s="83">
        <v>58500</v>
      </c>
      <c r="AC485" s="84">
        <f t="shared" si="167"/>
        <v>11115</v>
      </c>
      <c r="AD485" s="70">
        <f t="shared" si="171"/>
        <v>69615</v>
      </c>
      <c r="AE485" s="86">
        <f t="shared" si="172"/>
        <v>7</v>
      </c>
      <c r="AF485" s="85">
        <f t="shared" si="173"/>
        <v>84999</v>
      </c>
      <c r="AG485" s="4">
        <f t="shared" si="174"/>
        <v>6786.2782990089645</v>
      </c>
      <c r="AH485" s="5">
        <f t="shared" si="175"/>
        <v>7.9839507511958549E-2</v>
      </c>
      <c r="AI485" s="87" t="str">
        <f t="shared" si="176"/>
        <v>SI</v>
      </c>
      <c r="AK485" s="95"/>
    </row>
    <row r="486" spans="1:37" ht="39" x14ac:dyDescent="0.45">
      <c r="A486" s="6">
        <f t="shared" si="168"/>
        <v>483</v>
      </c>
      <c r="B486" s="6" t="s">
        <v>817</v>
      </c>
      <c r="C486" s="6" t="s">
        <v>35</v>
      </c>
      <c r="D486" s="6" t="s">
        <v>996</v>
      </c>
      <c r="E486" s="9">
        <v>48101511</v>
      </c>
      <c r="F486" s="103" t="s">
        <v>997</v>
      </c>
      <c r="G486" s="17" t="s">
        <v>38</v>
      </c>
      <c r="H486" s="93">
        <f t="shared" si="155"/>
        <v>0.19</v>
      </c>
      <c r="I486" s="29">
        <f t="shared" si="169"/>
        <v>59900</v>
      </c>
      <c r="J486" s="71">
        <v>46163</v>
      </c>
      <c r="K486" s="72">
        <f t="shared" si="156"/>
        <v>8770.9699999999993</v>
      </c>
      <c r="L486" s="49">
        <f t="shared" si="157"/>
        <v>54933.97</v>
      </c>
      <c r="M486" s="73">
        <v>55013</v>
      </c>
      <c r="N486" s="74">
        <f t="shared" si="158"/>
        <v>10452.469999999999</v>
      </c>
      <c r="O486" s="53">
        <f t="shared" si="159"/>
        <v>65465.47</v>
      </c>
      <c r="P486" s="75">
        <v>51287</v>
      </c>
      <c r="Q486" s="76">
        <f t="shared" si="160"/>
        <v>9744.5300000000007</v>
      </c>
      <c r="R486" s="57">
        <f t="shared" si="161"/>
        <v>61031.53</v>
      </c>
      <c r="S486" s="77">
        <v>49075</v>
      </c>
      <c r="T486" s="78">
        <f t="shared" si="162"/>
        <v>9324.25</v>
      </c>
      <c r="U486" s="67">
        <f t="shared" si="163"/>
        <v>58399.25</v>
      </c>
      <c r="V486" s="79">
        <v>49965</v>
      </c>
      <c r="W486" s="80">
        <f t="shared" si="164"/>
        <v>9493.35</v>
      </c>
      <c r="X486" s="68">
        <f t="shared" si="165"/>
        <v>59458.35</v>
      </c>
      <c r="Y486" s="81">
        <v>47095</v>
      </c>
      <c r="Z486" s="82">
        <f t="shared" si="166"/>
        <v>8948.0499999999993</v>
      </c>
      <c r="AA486" s="69">
        <f t="shared" si="170"/>
        <v>56043.05</v>
      </c>
      <c r="AB486" s="83">
        <v>53752</v>
      </c>
      <c r="AC486" s="84">
        <f t="shared" si="167"/>
        <v>10212.880000000001</v>
      </c>
      <c r="AD486" s="70">
        <f t="shared" si="171"/>
        <v>63964.880000000005</v>
      </c>
      <c r="AE486" s="86">
        <f t="shared" si="172"/>
        <v>7</v>
      </c>
      <c r="AF486" s="85">
        <f t="shared" si="173"/>
        <v>59900</v>
      </c>
      <c r="AG486" s="4">
        <f t="shared" si="174"/>
        <v>3600.850825541097</v>
      </c>
      <c r="AH486" s="5">
        <f t="shared" si="175"/>
        <v>6.0114371044091772E-2</v>
      </c>
      <c r="AI486" s="87" t="str">
        <f t="shared" si="176"/>
        <v>SI</v>
      </c>
      <c r="AK486" s="95"/>
    </row>
    <row r="487" spans="1:37" ht="14.25" x14ac:dyDescent="0.45">
      <c r="A487" s="6">
        <f t="shared" si="168"/>
        <v>484</v>
      </c>
      <c r="B487" s="6" t="s">
        <v>817</v>
      </c>
      <c r="C487" s="6" t="s">
        <v>35</v>
      </c>
      <c r="D487" s="6" t="s">
        <v>998</v>
      </c>
      <c r="E487" s="9">
        <v>52121703</v>
      </c>
      <c r="F487" s="12" t="s">
        <v>999</v>
      </c>
      <c r="G487" s="17" t="s">
        <v>38</v>
      </c>
      <c r="H487" s="93">
        <f t="shared" si="155"/>
        <v>0.19</v>
      </c>
      <c r="I487" s="29">
        <f t="shared" si="169"/>
        <v>38999</v>
      </c>
      <c r="J487" s="71">
        <v>31844</v>
      </c>
      <c r="K487" s="72">
        <f t="shared" si="156"/>
        <v>6050.36</v>
      </c>
      <c r="L487" s="49">
        <f t="shared" si="157"/>
        <v>37894.36</v>
      </c>
      <c r="M487" s="73">
        <v>32925</v>
      </c>
      <c r="N487" s="74">
        <f t="shared" si="158"/>
        <v>6255.75</v>
      </c>
      <c r="O487" s="53">
        <f t="shared" si="159"/>
        <v>39180.75</v>
      </c>
      <c r="P487" s="75">
        <v>33933</v>
      </c>
      <c r="Q487" s="76">
        <f t="shared" si="160"/>
        <v>6447.27</v>
      </c>
      <c r="R487" s="57">
        <f t="shared" si="161"/>
        <v>40380.270000000004</v>
      </c>
      <c r="S487" s="77">
        <v>31065</v>
      </c>
      <c r="T487" s="78">
        <f t="shared" si="162"/>
        <v>5902.35</v>
      </c>
      <c r="U487" s="67">
        <f t="shared" si="163"/>
        <v>36967.35</v>
      </c>
      <c r="V487" s="79">
        <v>30009</v>
      </c>
      <c r="W487" s="80">
        <f t="shared" si="164"/>
        <v>5701.71</v>
      </c>
      <c r="X487" s="68">
        <f t="shared" si="165"/>
        <v>35710.71</v>
      </c>
      <c r="Y487" s="81">
        <v>33484</v>
      </c>
      <c r="Z487" s="82">
        <f t="shared" si="166"/>
        <v>6361.96</v>
      </c>
      <c r="AA487" s="69">
        <f t="shared" si="170"/>
        <v>39845.96</v>
      </c>
      <c r="AB487" s="83">
        <v>36148</v>
      </c>
      <c r="AC487" s="84">
        <f t="shared" si="167"/>
        <v>6868.12</v>
      </c>
      <c r="AD487" s="70">
        <f t="shared" si="171"/>
        <v>43016.12</v>
      </c>
      <c r="AE487" s="86">
        <f t="shared" si="172"/>
        <v>7</v>
      </c>
      <c r="AF487" s="85">
        <f t="shared" si="173"/>
        <v>38999</v>
      </c>
      <c r="AG487" s="4">
        <f t="shared" si="174"/>
        <v>2234.6689010231485</v>
      </c>
      <c r="AH487" s="5">
        <f t="shared" si="175"/>
        <v>5.7300671838332998E-2</v>
      </c>
      <c r="AI487" s="87" t="str">
        <f t="shared" si="176"/>
        <v>SI</v>
      </c>
      <c r="AK487" s="95"/>
    </row>
    <row r="488" spans="1:37" ht="39" x14ac:dyDescent="0.45">
      <c r="A488" s="6">
        <f t="shared" si="168"/>
        <v>485</v>
      </c>
      <c r="B488" s="6" t="s">
        <v>817</v>
      </c>
      <c r="C488" s="6" t="s">
        <v>35</v>
      </c>
      <c r="D488" s="6" t="s">
        <v>1000</v>
      </c>
      <c r="E488" s="9">
        <v>53103001</v>
      </c>
      <c r="F488" s="103" t="s">
        <v>1001</v>
      </c>
      <c r="G488" s="17" t="s">
        <v>38</v>
      </c>
      <c r="H488" s="93">
        <f t="shared" si="155"/>
        <v>0.19</v>
      </c>
      <c r="I488" s="29">
        <f t="shared" si="169"/>
        <v>249999</v>
      </c>
      <c r="J488" s="71">
        <v>220967</v>
      </c>
      <c r="K488" s="72">
        <f t="shared" si="156"/>
        <v>41983.73</v>
      </c>
      <c r="L488" s="49">
        <f t="shared" si="157"/>
        <v>262950.73</v>
      </c>
      <c r="M488" s="73">
        <v>206420</v>
      </c>
      <c r="N488" s="74">
        <f t="shared" si="158"/>
        <v>39219.800000000003</v>
      </c>
      <c r="O488" s="53">
        <f t="shared" si="159"/>
        <v>245639.8</v>
      </c>
      <c r="P488" s="75">
        <v>219263</v>
      </c>
      <c r="Q488" s="76">
        <f t="shared" si="160"/>
        <v>41659.97</v>
      </c>
      <c r="R488" s="57">
        <f t="shared" si="161"/>
        <v>260922.97</v>
      </c>
      <c r="S488" s="77">
        <v>222154</v>
      </c>
      <c r="T488" s="78">
        <f t="shared" si="162"/>
        <v>42209.26</v>
      </c>
      <c r="U488" s="67">
        <f t="shared" si="163"/>
        <v>264363.26</v>
      </c>
      <c r="V488" s="79">
        <v>209243</v>
      </c>
      <c r="W488" s="80">
        <f t="shared" si="164"/>
        <v>39756.17</v>
      </c>
      <c r="X488" s="68">
        <f t="shared" si="165"/>
        <v>248999.16999999998</v>
      </c>
      <c r="Y488" s="81">
        <v>217949</v>
      </c>
      <c r="Z488" s="82">
        <f t="shared" si="166"/>
        <v>41410.31</v>
      </c>
      <c r="AA488" s="69">
        <f t="shared" si="170"/>
        <v>259359.31</v>
      </c>
      <c r="AB488" s="83">
        <v>174589</v>
      </c>
      <c r="AC488" s="84">
        <f t="shared" si="167"/>
        <v>33171.910000000003</v>
      </c>
      <c r="AD488" s="70">
        <f t="shared" si="171"/>
        <v>207760.91</v>
      </c>
      <c r="AE488" s="86">
        <f t="shared" si="172"/>
        <v>7</v>
      </c>
      <c r="AF488" s="85">
        <f t="shared" si="173"/>
        <v>249999</v>
      </c>
      <c r="AG488" s="4">
        <f t="shared" si="174"/>
        <v>18458.781608519021</v>
      </c>
      <c r="AH488" s="5">
        <f t="shared" si="175"/>
        <v>7.3835421775763188E-2</v>
      </c>
      <c r="AI488" s="87" t="str">
        <f t="shared" si="176"/>
        <v>SI</v>
      </c>
      <c r="AK488" s="95"/>
    </row>
    <row r="489" spans="1:37" ht="38.25" x14ac:dyDescent="0.45">
      <c r="A489" s="6">
        <f t="shared" si="168"/>
        <v>486</v>
      </c>
      <c r="B489" s="6" t="s">
        <v>817</v>
      </c>
      <c r="C489" s="6" t="s">
        <v>35</v>
      </c>
      <c r="D489" s="6" t="s">
        <v>1002</v>
      </c>
      <c r="E489" s="9">
        <v>90101603</v>
      </c>
      <c r="F489" s="13" t="s">
        <v>1003</v>
      </c>
      <c r="G489" s="17" t="s">
        <v>38</v>
      </c>
      <c r="H489" s="93">
        <f t="shared" si="155"/>
        <v>0.19</v>
      </c>
      <c r="I489" s="29">
        <f t="shared" si="169"/>
        <v>30133</v>
      </c>
      <c r="J489" s="71">
        <v>26294</v>
      </c>
      <c r="K489" s="72">
        <f t="shared" si="156"/>
        <v>4995.8599999999997</v>
      </c>
      <c r="L489" s="49">
        <f t="shared" si="157"/>
        <v>31289.86</v>
      </c>
      <c r="M489" s="73">
        <v>26006</v>
      </c>
      <c r="N489" s="74">
        <f t="shared" si="158"/>
        <v>4941.1400000000003</v>
      </c>
      <c r="O489" s="53">
        <f t="shared" si="159"/>
        <v>30947.14</v>
      </c>
      <c r="P489" s="75">
        <v>23494</v>
      </c>
      <c r="Q489" s="76">
        <f t="shared" si="160"/>
        <v>4463.8599999999997</v>
      </c>
      <c r="R489" s="57">
        <f t="shared" si="161"/>
        <v>27957.86</v>
      </c>
      <c r="S489" s="77">
        <v>27256</v>
      </c>
      <c r="T489" s="78">
        <f t="shared" si="162"/>
        <v>5178.6400000000003</v>
      </c>
      <c r="U489" s="67">
        <f t="shared" si="163"/>
        <v>32434.639999999999</v>
      </c>
      <c r="V489" s="79">
        <v>24683</v>
      </c>
      <c r="W489" s="80">
        <f t="shared" si="164"/>
        <v>4689.7700000000004</v>
      </c>
      <c r="X489" s="68">
        <f t="shared" si="165"/>
        <v>29372.77</v>
      </c>
      <c r="Y489" s="81">
        <v>24524</v>
      </c>
      <c r="Z489" s="82">
        <f t="shared" si="166"/>
        <v>4659.5600000000004</v>
      </c>
      <c r="AA489" s="69">
        <f t="shared" si="170"/>
        <v>29183.56</v>
      </c>
      <c r="AB489" s="83">
        <v>24993</v>
      </c>
      <c r="AC489" s="84">
        <f t="shared" si="167"/>
        <v>4748.67</v>
      </c>
      <c r="AD489" s="70">
        <f t="shared" si="171"/>
        <v>29741.67</v>
      </c>
      <c r="AE489" s="86">
        <f t="shared" si="172"/>
        <v>7</v>
      </c>
      <c r="AF489" s="85">
        <f t="shared" si="173"/>
        <v>30133</v>
      </c>
      <c r="AG489" s="4">
        <f t="shared" si="174"/>
        <v>1397.0608481379754</v>
      </c>
      <c r="AH489" s="5">
        <f t="shared" si="175"/>
        <v>4.6363151632362376E-2</v>
      </c>
      <c r="AI489" s="87" t="str">
        <f t="shared" si="176"/>
        <v>SI</v>
      </c>
      <c r="AK489" s="95"/>
    </row>
    <row r="490" spans="1:37" ht="51" x14ac:dyDescent="0.45">
      <c r="A490" s="6">
        <f t="shared" si="168"/>
        <v>487</v>
      </c>
      <c r="B490" s="6" t="s">
        <v>817</v>
      </c>
      <c r="C490" s="6" t="s">
        <v>35</v>
      </c>
      <c r="D490" s="6" t="s">
        <v>1004</v>
      </c>
      <c r="E490" s="9">
        <v>53102700</v>
      </c>
      <c r="F490" s="105" t="s">
        <v>1005</v>
      </c>
      <c r="G490" s="17" t="s">
        <v>38</v>
      </c>
      <c r="H490" s="93">
        <f t="shared" si="155"/>
        <v>0.19</v>
      </c>
      <c r="I490" s="29">
        <f t="shared" si="169"/>
        <v>169999</v>
      </c>
      <c r="J490" s="71">
        <v>153573</v>
      </c>
      <c r="K490" s="72">
        <f t="shared" si="156"/>
        <v>29178.87</v>
      </c>
      <c r="L490" s="49">
        <f t="shared" si="157"/>
        <v>182751.87</v>
      </c>
      <c r="M490" s="73">
        <v>130165</v>
      </c>
      <c r="N490" s="74">
        <f t="shared" si="158"/>
        <v>24731.35</v>
      </c>
      <c r="O490" s="53">
        <f t="shared" si="159"/>
        <v>154896.35</v>
      </c>
      <c r="P490" s="75">
        <v>156400</v>
      </c>
      <c r="Q490" s="76">
        <f t="shared" si="160"/>
        <v>29716</v>
      </c>
      <c r="R490" s="57">
        <f t="shared" si="161"/>
        <v>186116</v>
      </c>
      <c r="S490" s="77">
        <v>132321</v>
      </c>
      <c r="T490" s="78">
        <f t="shared" si="162"/>
        <v>25140.99</v>
      </c>
      <c r="U490" s="67">
        <f t="shared" si="163"/>
        <v>157461.99</v>
      </c>
      <c r="V490" s="79">
        <v>132410</v>
      </c>
      <c r="W490" s="80">
        <f t="shared" si="164"/>
        <v>25157.9</v>
      </c>
      <c r="X490" s="68">
        <f t="shared" si="165"/>
        <v>157567.9</v>
      </c>
      <c r="Y490" s="81">
        <v>140123</v>
      </c>
      <c r="Z490" s="82">
        <f t="shared" si="166"/>
        <v>26623.37</v>
      </c>
      <c r="AA490" s="69">
        <f t="shared" si="170"/>
        <v>166746.37</v>
      </c>
      <c r="AB490" s="83">
        <v>155004</v>
      </c>
      <c r="AC490" s="84">
        <f t="shared" si="167"/>
        <v>29450.760000000002</v>
      </c>
      <c r="AD490" s="70">
        <f t="shared" si="171"/>
        <v>184454.76</v>
      </c>
      <c r="AE490" s="86">
        <f t="shared" si="172"/>
        <v>7</v>
      </c>
      <c r="AF490" s="85">
        <f t="shared" si="173"/>
        <v>169999</v>
      </c>
      <c r="AG490" s="4">
        <f t="shared" si="174"/>
        <v>12993.079941630471</v>
      </c>
      <c r="AH490" s="5">
        <f t="shared" si="175"/>
        <v>7.6430331599776885E-2</v>
      </c>
      <c r="AI490" s="87" t="str">
        <f t="shared" si="176"/>
        <v>SI</v>
      </c>
      <c r="AK490" s="95"/>
    </row>
    <row r="491" spans="1:37" ht="132" customHeight="1" x14ac:dyDescent="0.45">
      <c r="A491" s="6">
        <f t="shared" si="168"/>
        <v>488</v>
      </c>
      <c r="B491" s="6" t="s">
        <v>817</v>
      </c>
      <c r="C491" s="6" t="s">
        <v>35</v>
      </c>
      <c r="D491" s="6" t="s">
        <v>1006</v>
      </c>
      <c r="E491" s="9">
        <v>90101603</v>
      </c>
      <c r="F491" s="12" t="s">
        <v>1007</v>
      </c>
      <c r="G491" s="17" t="s">
        <v>38</v>
      </c>
      <c r="H491" s="93">
        <f t="shared" si="155"/>
        <v>0.19</v>
      </c>
      <c r="I491" s="29">
        <f t="shared" si="169"/>
        <v>51299</v>
      </c>
      <c r="J491" s="71">
        <v>46727</v>
      </c>
      <c r="K491" s="72">
        <f t="shared" si="156"/>
        <v>8878.1299999999992</v>
      </c>
      <c r="L491" s="49">
        <f t="shared" si="157"/>
        <v>55605.13</v>
      </c>
      <c r="M491" s="73">
        <v>41254</v>
      </c>
      <c r="N491" s="74">
        <f t="shared" si="158"/>
        <v>7838.26</v>
      </c>
      <c r="O491" s="53">
        <f t="shared" si="159"/>
        <v>49092.26</v>
      </c>
      <c r="P491" s="75">
        <v>40494</v>
      </c>
      <c r="Q491" s="76">
        <f t="shared" si="160"/>
        <v>7693.86</v>
      </c>
      <c r="R491" s="57">
        <f t="shared" si="161"/>
        <v>48187.86</v>
      </c>
      <c r="S491" s="77">
        <v>44500</v>
      </c>
      <c r="T491" s="78">
        <f t="shared" si="162"/>
        <v>8455</v>
      </c>
      <c r="U491" s="67">
        <f t="shared" si="163"/>
        <v>52955</v>
      </c>
      <c r="V491" s="79">
        <v>42987</v>
      </c>
      <c r="W491" s="80">
        <f t="shared" si="164"/>
        <v>8167.53</v>
      </c>
      <c r="X491" s="68">
        <f t="shared" si="165"/>
        <v>51154.53</v>
      </c>
      <c r="Y491" s="81">
        <v>39431</v>
      </c>
      <c r="Z491" s="82">
        <f t="shared" si="166"/>
        <v>7491.89</v>
      </c>
      <c r="AA491" s="69">
        <f t="shared" si="170"/>
        <v>46922.89</v>
      </c>
      <c r="AB491" s="83">
        <v>46363</v>
      </c>
      <c r="AC491" s="84">
        <f t="shared" si="167"/>
        <v>8808.9699999999993</v>
      </c>
      <c r="AD491" s="70">
        <f t="shared" si="171"/>
        <v>55171.97</v>
      </c>
      <c r="AE491" s="86">
        <f t="shared" si="172"/>
        <v>7</v>
      </c>
      <c r="AF491" s="85">
        <f t="shared" si="173"/>
        <v>51299</v>
      </c>
      <c r="AG491" s="4">
        <f t="shared" si="174"/>
        <v>3162.3926390630236</v>
      </c>
      <c r="AH491" s="5">
        <f t="shared" si="175"/>
        <v>6.1646282365407194E-2</v>
      </c>
      <c r="AI491" s="87" t="str">
        <f t="shared" si="176"/>
        <v>SI</v>
      </c>
      <c r="AK491" s="95"/>
    </row>
    <row r="492" spans="1:37" ht="39" x14ac:dyDescent="0.45">
      <c r="A492" s="6">
        <f t="shared" si="168"/>
        <v>489</v>
      </c>
      <c r="B492" s="6" t="s">
        <v>817</v>
      </c>
      <c r="C492" s="6" t="s">
        <v>245</v>
      </c>
      <c r="D492" s="6" t="s">
        <v>1008</v>
      </c>
      <c r="E492" s="9">
        <v>93141701</v>
      </c>
      <c r="F492" s="103" t="s">
        <v>1009</v>
      </c>
      <c r="G492" s="17" t="s">
        <v>1010</v>
      </c>
      <c r="H492" s="93">
        <f t="shared" si="155"/>
        <v>0.19</v>
      </c>
      <c r="I492" s="29">
        <f t="shared" si="169"/>
        <v>1364999</v>
      </c>
      <c r="J492" s="71">
        <v>1090997</v>
      </c>
      <c r="K492" s="72">
        <f t="shared" si="156"/>
        <v>207289.43</v>
      </c>
      <c r="L492" s="49">
        <f t="shared" si="157"/>
        <v>1298286.43</v>
      </c>
      <c r="M492" s="73">
        <v>1153291</v>
      </c>
      <c r="N492" s="74">
        <f t="shared" si="158"/>
        <v>219125.29</v>
      </c>
      <c r="O492" s="53">
        <f t="shared" si="159"/>
        <v>1372416.29</v>
      </c>
      <c r="P492" s="75">
        <v>1105689</v>
      </c>
      <c r="Q492" s="76">
        <f t="shared" si="160"/>
        <v>210080.91</v>
      </c>
      <c r="R492" s="57">
        <f t="shared" si="161"/>
        <v>1315769.9099999999</v>
      </c>
      <c r="S492" s="77">
        <v>1180338</v>
      </c>
      <c r="T492" s="78">
        <f t="shared" si="162"/>
        <v>224264.22</v>
      </c>
      <c r="U492" s="67">
        <f t="shared" si="163"/>
        <v>1404602.22</v>
      </c>
      <c r="V492" s="79">
        <v>1101792</v>
      </c>
      <c r="W492" s="80">
        <f t="shared" si="164"/>
        <v>209340.48</v>
      </c>
      <c r="X492" s="68">
        <f t="shared" si="165"/>
        <v>1311132.48</v>
      </c>
      <c r="Y492" s="81">
        <v>1116932</v>
      </c>
      <c r="Z492" s="82">
        <f t="shared" si="166"/>
        <v>212217.08000000002</v>
      </c>
      <c r="AA492" s="69">
        <f t="shared" si="170"/>
        <v>1329149.08</v>
      </c>
      <c r="AB492" s="83">
        <v>1280369</v>
      </c>
      <c r="AC492" s="84">
        <f t="shared" si="167"/>
        <v>243270.11000000002</v>
      </c>
      <c r="AD492" s="70">
        <f t="shared" si="171"/>
        <v>1523639.11</v>
      </c>
      <c r="AE492" s="86">
        <f t="shared" si="172"/>
        <v>7</v>
      </c>
      <c r="AF492" s="85">
        <f t="shared" si="173"/>
        <v>1364999</v>
      </c>
      <c r="AG492" s="4">
        <f t="shared" si="174"/>
        <v>73534.253208349153</v>
      </c>
      <c r="AH492" s="5">
        <f t="shared" si="175"/>
        <v>5.3871287237828858E-2</v>
      </c>
      <c r="AI492" s="87" t="str">
        <f t="shared" si="176"/>
        <v>SI</v>
      </c>
      <c r="AK492" s="95"/>
    </row>
    <row r="493" spans="1:37" ht="51" x14ac:dyDescent="0.45">
      <c r="A493" s="6">
        <f t="shared" si="168"/>
        <v>490</v>
      </c>
      <c r="B493" s="6" t="s">
        <v>1011</v>
      </c>
      <c r="C493" s="6" t="s">
        <v>35</v>
      </c>
      <c r="D493" s="6" t="s">
        <v>1012</v>
      </c>
      <c r="E493" s="9">
        <v>31162800</v>
      </c>
      <c r="F493" s="36" t="s">
        <v>1013</v>
      </c>
      <c r="G493" s="17" t="s">
        <v>38</v>
      </c>
      <c r="H493" s="93">
        <f t="shared" si="155"/>
        <v>0.19</v>
      </c>
      <c r="I493" s="29">
        <f t="shared" si="169"/>
        <v>28530</v>
      </c>
      <c r="J493" s="71">
        <v>23448</v>
      </c>
      <c r="K493" s="72">
        <f t="shared" si="156"/>
        <v>4455.12</v>
      </c>
      <c r="L493" s="49">
        <f t="shared" si="157"/>
        <v>27903.119999999999</v>
      </c>
      <c r="M493" s="73">
        <v>25179</v>
      </c>
      <c r="N493" s="74">
        <f t="shared" si="158"/>
        <v>4784.01</v>
      </c>
      <c r="O493" s="53">
        <f t="shared" si="159"/>
        <v>29963.010000000002</v>
      </c>
      <c r="P493" s="75">
        <v>24768</v>
      </c>
      <c r="Q493" s="76">
        <f t="shared" si="160"/>
        <v>4705.92</v>
      </c>
      <c r="R493" s="57">
        <f t="shared" si="161"/>
        <v>29473.919999999998</v>
      </c>
      <c r="S493" s="77">
        <v>23485</v>
      </c>
      <c r="T493" s="78">
        <f t="shared" si="162"/>
        <v>4462.1499999999996</v>
      </c>
      <c r="U493" s="67">
        <f t="shared" si="163"/>
        <v>27947.15</v>
      </c>
      <c r="V493" s="79">
        <v>22926</v>
      </c>
      <c r="W493" s="80">
        <f t="shared" si="164"/>
        <v>4355.9399999999996</v>
      </c>
      <c r="X493" s="68">
        <f t="shared" si="165"/>
        <v>27281.94</v>
      </c>
      <c r="Y493" s="81">
        <v>26224</v>
      </c>
      <c r="Z493" s="82">
        <f t="shared" si="166"/>
        <v>4982.5600000000004</v>
      </c>
      <c r="AA493" s="69">
        <f t="shared" si="170"/>
        <v>31206.560000000001</v>
      </c>
      <c r="AB493" s="83">
        <v>21794</v>
      </c>
      <c r="AC493" s="84">
        <f t="shared" si="167"/>
        <v>4140.8599999999997</v>
      </c>
      <c r="AD493" s="70">
        <f t="shared" si="171"/>
        <v>25934.86</v>
      </c>
      <c r="AE493" s="86">
        <f t="shared" si="172"/>
        <v>7</v>
      </c>
      <c r="AF493" s="85">
        <f t="shared" si="173"/>
        <v>28530</v>
      </c>
      <c r="AG493" s="4">
        <f t="shared" si="174"/>
        <v>1653.2899691826601</v>
      </c>
      <c r="AH493" s="5">
        <f t="shared" si="175"/>
        <v>5.7949175225470037E-2</v>
      </c>
      <c r="AI493" s="87" t="str">
        <f t="shared" si="176"/>
        <v>SI</v>
      </c>
      <c r="AK493" s="95"/>
    </row>
    <row r="494" spans="1:37" ht="114.75" x14ac:dyDescent="0.45">
      <c r="A494" s="6">
        <f t="shared" si="168"/>
        <v>491</v>
      </c>
      <c r="B494" s="6" t="s">
        <v>1011</v>
      </c>
      <c r="C494" s="6" t="s">
        <v>35</v>
      </c>
      <c r="D494" s="6" t="s">
        <v>1014</v>
      </c>
      <c r="E494" s="9">
        <v>31162800</v>
      </c>
      <c r="F494" s="105" t="s">
        <v>1015</v>
      </c>
      <c r="G494" s="17" t="s">
        <v>38</v>
      </c>
      <c r="H494" s="93">
        <f t="shared" si="155"/>
        <v>0.19</v>
      </c>
      <c r="I494" s="29">
        <f t="shared" si="169"/>
        <v>38900</v>
      </c>
      <c r="J494" s="71">
        <v>34642</v>
      </c>
      <c r="K494" s="72">
        <f t="shared" si="156"/>
        <v>6581.9800000000005</v>
      </c>
      <c r="L494" s="49">
        <f t="shared" si="157"/>
        <v>41223.980000000003</v>
      </c>
      <c r="M494" s="73">
        <v>35700</v>
      </c>
      <c r="N494" s="74">
        <f t="shared" si="158"/>
        <v>6783</v>
      </c>
      <c r="O494" s="53">
        <f t="shared" si="159"/>
        <v>42483</v>
      </c>
      <c r="P494" s="75">
        <v>35837</v>
      </c>
      <c r="Q494" s="76">
        <f t="shared" si="160"/>
        <v>6809.03</v>
      </c>
      <c r="R494" s="57">
        <f t="shared" si="161"/>
        <v>42646.03</v>
      </c>
      <c r="S494" s="77">
        <v>33941</v>
      </c>
      <c r="T494" s="78">
        <f t="shared" si="162"/>
        <v>6448.79</v>
      </c>
      <c r="U494" s="67">
        <f t="shared" si="163"/>
        <v>40389.79</v>
      </c>
      <c r="V494" s="79">
        <v>30834</v>
      </c>
      <c r="W494" s="80">
        <f t="shared" si="164"/>
        <v>5858.46</v>
      </c>
      <c r="X494" s="68">
        <f t="shared" si="165"/>
        <v>36692.46</v>
      </c>
      <c r="Y494" s="81">
        <v>32952</v>
      </c>
      <c r="Z494" s="82">
        <f t="shared" si="166"/>
        <v>6260.88</v>
      </c>
      <c r="AA494" s="69">
        <f t="shared" si="170"/>
        <v>39212.879999999997</v>
      </c>
      <c r="AB494" s="83">
        <v>24915</v>
      </c>
      <c r="AC494" s="84">
        <f t="shared" si="167"/>
        <v>4733.8500000000004</v>
      </c>
      <c r="AD494" s="70">
        <f t="shared" si="171"/>
        <v>29648.85</v>
      </c>
      <c r="AE494" s="86">
        <f t="shared" si="172"/>
        <v>7</v>
      </c>
      <c r="AF494" s="85">
        <f t="shared" si="173"/>
        <v>38900</v>
      </c>
      <c r="AG494" s="4">
        <f t="shared" si="174"/>
        <v>4226.5468650897828</v>
      </c>
      <c r="AH494" s="5">
        <f t="shared" si="175"/>
        <v>0.10865159036220522</v>
      </c>
      <c r="AI494" s="87" t="str">
        <f t="shared" si="176"/>
        <v>SI</v>
      </c>
      <c r="AK494" s="95"/>
    </row>
    <row r="495" spans="1:37" ht="14.25" x14ac:dyDescent="0.45">
      <c r="A495" s="6">
        <f t="shared" si="168"/>
        <v>492</v>
      </c>
      <c r="B495" s="6" t="s">
        <v>1011</v>
      </c>
      <c r="C495" s="6" t="s">
        <v>35</v>
      </c>
      <c r="D495" s="6" t="s">
        <v>1016</v>
      </c>
      <c r="E495" s="9">
        <v>27112700</v>
      </c>
      <c r="F495" s="13" t="s">
        <v>1017</v>
      </c>
      <c r="G495" s="17" t="s">
        <v>38</v>
      </c>
      <c r="H495" s="93">
        <f t="shared" si="155"/>
        <v>0.19</v>
      </c>
      <c r="I495" s="29">
        <f t="shared" si="169"/>
        <v>85900</v>
      </c>
      <c r="J495" s="71">
        <v>71382</v>
      </c>
      <c r="K495" s="72">
        <f t="shared" si="156"/>
        <v>13562.58</v>
      </c>
      <c r="L495" s="49">
        <f t="shared" si="157"/>
        <v>84944.58</v>
      </c>
      <c r="M495" s="73">
        <v>76417</v>
      </c>
      <c r="N495" s="74">
        <f t="shared" si="158"/>
        <v>14519.23</v>
      </c>
      <c r="O495" s="53">
        <f t="shared" si="159"/>
        <v>90936.23</v>
      </c>
      <c r="P495" s="75">
        <v>66324</v>
      </c>
      <c r="Q495" s="76">
        <f t="shared" si="160"/>
        <v>12601.56</v>
      </c>
      <c r="R495" s="57">
        <f t="shared" si="161"/>
        <v>78925.56</v>
      </c>
      <c r="S495" s="77">
        <v>77793</v>
      </c>
      <c r="T495" s="78">
        <f t="shared" si="162"/>
        <v>14780.67</v>
      </c>
      <c r="U495" s="67">
        <f t="shared" si="163"/>
        <v>92573.67</v>
      </c>
      <c r="V495" s="79">
        <v>70294</v>
      </c>
      <c r="W495" s="80">
        <f t="shared" si="164"/>
        <v>13355.86</v>
      </c>
      <c r="X495" s="68">
        <f t="shared" si="165"/>
        <v>83649.86</v>
      </c>
      <c r="Y495" s="81">
        <v>68757</v>
      </c>
      <c r="Z495" s="82">
        <f t="shared" si="166"/>
        <v>13063.83</v>
      </c>
      <c r="AA495" s="69">
        <f t="shared" si="170"/>
        <v>81820.83</v>
      </c>
      <c r="AB495" s="83">
        <v>74325</v>
      </c>
      <c r="AC495" s="84">
        <f t="shared" si="167"/>
        <v>14121.75</v>
      </c>
      <c r="AD495" s="70">
        <f t="shared" si="171"/>
        <v>88446.75</v>
      </c>
      <c r="AE495" s="86">
        <f t="shared" si="172"/>
        <v>7</v>
      </c>
      <c r="AF495" s="85">
        <f t="shared" si="173"/>
        <v>85900</v>
      </c>
      <c r="AG495" s="4">
        <f t="shared" si="174"/>
        <v>4592.631009650132</v>
      </c>
      <c r="AH495" s="5">
        <f t="shared" si="175"/>
        <v>5.3464854594297229E-2</v>
      </c>
      <c r="AI495" s="87" t="str">
        <f t="shared" si="176"/>
        <v>SI</v>
      </c>
      <c r="AK495" s="95"/>
    </row>
    <row r="496" spans="1:37" ht="25.5" x14ac:dyDescent="0.45">
      <c r="A496" s="6">
        <f t="shared" si="168"/>
        <v>493</v>
      </c>
      <c r="B496" s="6" t="s">
        <v>1011</v>
      </c>
      <c r="C496" s="6" t="s">
        <v>35</v>
      </c>
      <c r="D496" s="6" t="s">
        <v>1018</v>
      </c>
      <c r="E496" s="9">
        <v>31162800</v>
      </c>
      <c r="F496" s="111" t="s">
        <v>1019</v>
      </c>
      <c r="G496" s="17" t="s">
        <v>38</v>
      </c>
      <c r="H496" s="93">
        <f t="shared" si="155"/>
        <v>0.19</v>
      </c>
      <c r="I496" s="29">
        <f t="shared" si="169"/>
        <v>15000</v>
      </c>
      <c r="J496" s="71">
        <v>11469</v>
      </c>
      <c r="K496" s="72">
        <f t="shared" si="156"/>
        <v>2179.11</v>
      </c>
      <c r="L496" s="49">
        <f t="shared" si="157"/>
        <v>13648.11</v>
      </c>
      <c r="M496" s="73">
        <v>12924</v>
      </c>
      <c r="N496" s="74">
        <f t="shared" si="158"/>
        <v>2455.56</v>
      </c>
      <c r="O496" s="53">
        <f t="shared" si="159"/>
        <v>15379.56</v>
      </c>
      <c r="P496" s="75">
        <v>12758</v>
      </c>
      <c r="Q496" s="76">
        <f t="shared" si="160"/>
        <v>2424.02</v>
      </c>
      <c r="R496" s="57">
        <f t="shared" si="161"/>
        <v>15182.02</v>
      </c>
      <c r="S496" s="77">
        <v>12410</v>
      </c>
      <c r="T496" s="78">
        <f t="shared" si="162"/>
        <v>2357.9</v>
      </c>
      <c r="U496" s="67">
        <f t="shared" si="163"/>
        <v>14767.9</v>
      </c>
      <c r="V496" s="79">
        <v>11473</v>
      </c>
      <c r="W496" s="80">
        <f t="shared" si="164"/>
        <v>2179.87</v>
      </c>
      <c r="X496" s="68">
        <f t="shared" si="165"/>
        <v>13652.869999999999</v>
      </c>
      <c r="Y496" s="81">
        <v>11573</v>
      </c>
      <c r="Z496" s="82">
        <f t="shared" si="166"/>
        <v>2198.87</v>
      </c>
      <c r="AA496" s="69">
        <f t="shared" si="170"/>
        <v>13771.869999999999</v>
      </c>
      <c r="AB496" s="83">
        <v>15626</v>
      </c>
      <c r="AC496" s="84">
        <f t="shared" si="167"/>
        <v>2968.94</v>
      </c>
      <c r="AD496" s="70">
        <f t="shared" si="171"/>
        <v>18594.939999999999</v>
      </c>
      <c r="AE496" s="86">
        <f t="shared" si="172"/>
        <v>7</v>
      </c>
      <c r="AF496" s="85">
        <f t="shared" si="173"/>
        <v>15000</v>
      </c>
      <c r="AG496" s="4">
        <f t="shared" si="174"/>
        <v>1617.1107007252156</v>
      </c>
      <c r="AH496" s="5">
        <f t="shared" si="175"/>
        <v>0.10780738004834771</v>
      </c>
      <c r="AI496" s="87" t="str">
        <f t="shared" si="176"/>
        <v>SI</v>
      </c>
      <c r="AK496" s="95"/>
    </row>
    <row r="497" spans="1:37" ht="138.4" x14ac:dyDescent="0.45">
      <c r="A497" s="6">
        <f t="shared" si="168"/>
        <v>494</v>
      </c>
      <c r="B497" s="6" t="s">
        <v>1011</v>
      </c>
      <c r="C497" s="6" t="s">
        <v>35</v>
      </c>
      <c r="D497" s="6" t="s">
        <v>1020</v>
      </c>
      <c r="E497" s="9">
        <v>31162800</v>
      </c>
      <c r="F497" s="112" t="s">
        <v>1021</v>
      </c>
      <c r="G497" s="17" t="s">
        <v>38</v>
      </c>
      <c r="H497" s="93">
        <f t="shared" si="155"/>
        <v>0.19</v>
      </c>
      <c r="I497" s="29">
        <f t="shared" si="169"/>
        <v>89999</v>
      </c>
      <c r="J497" s="71">
        <v>79845</v>
      </c>
      <c r="K497" s="72">
        <f t="shared" si="156"/>
        <v>15170.55</v>
      </c>
      <c r="L497" s="49">
        <f t="shared" si="157"/>
        <v>95015.55</v>
      </c>
      <c r="M497" s="73">
        <v>82716</v>
      </c>
      <c r="N497" s="74">
        <f t="shared" si="158"/>
        <v>15716.04</v>
      </c>
      <c r="O497" s="53">
        <f t="shared" si="159"/>
        <v>98432.040000000008</v>
      </c>
      <c r="P497" s="75">
        <v>70576</v>
      </c>
      <c r="Q497" s="76">
        <f t="shared" si="160"/>
        <v>13409.44</v>
      </c>
      <c r="R497" s="57">
        <f t="shared" si="161"/>
        <v>83985.44</v>
      </c>
      <c r="S497" s="77">
        <v>68167</v>
      </c>
      <c r="T497" s="78">
        <f t="shared" si="162"/>
        <v>12951.73</v>
      </c>
      <c r="U497" s="67">
        <f t="shared" si="163"/>
        <v>81118.73</v>
      </c>
      <c r="V497" s="79">
        <v>77368</v>
      </c>
      <c r="W497" s="80">
        <f t="shared" si="164"/>
        <v>14699.92</v>
      </c>
      <c r="X497" s="68">
        <f t="shared" si="165"/>
        <v>92067.92</v>
      </c>
      <c r="Y497" s="81">
        <v>79857</v>
      </c>
      <c r="Z497" s="82">
        <f t="shared" si="166"/>
        <v>15172.83</v>
      </c>
      <c r="AA497" s="69">
        <f t="shared" si="170"/>
        <v>95029.83</v>
      </c>
      <c r="AB497" s="83">
        <v>70879</v>
      </c>
      <c r="AC497" s="84">
        <f t="shared" si="167"/>
        <v>13467.01</v>
      </c>
      <c r="AD497" s="70">
        <f t="shared" si="171"/>
        <v>84346.01</v>
      </c>
      <c r="AE497" s="86">
        <f t="shared" si="172"/>
        <v>7</v>
      </c>
      <c r="AF497" s="85">
        <f t="shared" si="173"/>
        <v>89999</v>
      </c>
      <c r="AG497" s="4">
        <f t="shared" si="174"/>
        <v>6243.2822432115026</v>
      </c>
      <c r="AH497" s="5">
        <f t="shared" si="175"/>
        <v>6.9370573486499873E-2</v>
      </c>
      <c r="AI497" s="87" t="str">
        <f t="shared" si="176"/>
        <v>SI</v>
      </c>
      <c r="AK497" s="95"/>
    </row>
    <row r="498" spans="1:37" ht="14.25" x14ac:dyDescent="0.45">
      <c r="A498" s="6">
        <f t="shared" si="168"/>
        <v>495</v>
      </c>
      <c r="B498" s="6" t="s">
        <v>1011</v>
      </c>
      <c r="C498" s="6" t="s">
        <v>35</v>
      </c>
      <c r="D498" s="6" t="s">
        <v>1022</v>
      </c>
      <c r="E498" s="9">
        <v>31162800</v>
      </c>
      <c r="F498" s="105" t="s">
        <v>1023</v>
      </c>
      <c r="G498" s="17" t="s">
        <v>38</v>
      </c>
      <c r="H498" s="93">
        <f t="shared" si="155"/>
        <v>0.19</v>
      </c>
      <c r="I498" s="29">
        <f t="shared" si="169"/>
        <v>16707</v>
      </c>
      <c r="J498" s="71">
        <v>13766</v>
      </c>
      <c r="K498" s="72">
        <f t="shared" si="156"/>
        <v>2615.54</v>
      </c>
      <c r="L498" s="49">
        <f t="shared" si="157"/>
        <v>16381.54</v>
      </c>
      <c r="M498" s="73">
        <v>14001</v>
      </c>
      <c r="N498" s="74">
        <f t="shared" si="158"/>
        <v>2660.19</v>
      </c>
      <c r="O498" s="53">
        <f t="shared" si="159"/>
        <v>16661.189999999999</v>
      </c>
      <c r="P498" s="75">
        <v>13247</v>
      </c>
      <c r="Q498" s="76">
        <f t="shared" si="160"/>
        <v>2516.9299999999998</v>
      </c>
      <c r="R498" s="57">
        <f t="shared" si="161"/>
        <v>15763.93</v>
      </c>
      <c r="S498" s="77">
        <v>12784</v>
      </c>
      <c r="T498" s="78">
        <f t="shared" si="162"/>
        <v>2428.96</v>
      </c>
      <c r="U498" s="67">
        <f t="shared" si="163"/>
        <v>15212.96</v>
      </c>
      <c r="V498" s="79">
        <v>12651</v>
      </c>
      <c r="W498" s="80">
        <f t="shared" si="164"/>
        <v>2403.69</v>
      </c>
      <c r="X498" s="68">
        <f t="shared" si="165"/>
        <v>15054.69</v>
      </c>
      <c r="Y498" s="81">
        <v>12936</v>
      </c>
      <c r="Z498" s="82">
        <f t="shared" si="166"/>
        <v>2457.84</v>
      </c>
      <c r="AA498" s="69">
        <f t="shared" si="170"/>
        <v>15393.84</v>
      </c>
      <c r="AB498" s="83">
        <v>18894</v>
      </c>
      <c r="AC498" s="84">
        <f t="shared" si="167"/>
        <v>3589.86</v>
      </c>
      <c r="AD498" s="70">
        <f t="shared" si="171"/>
        <v>22483.86</v>
      </c>
      <c r="AE498" s="86">
        <f t="shared" si="172"/>
        <v>7</v>
      </c>
      <c r="AF498" s="85">
        <f t="shared" si="173"/>
        <v>16707</v>
      </c>
      <c r="AG498" s="4">
        <f t="shared" si="174"/>
        <v>2421.8112171678531</v>
      </c>
      <c r="AH498" s="5">
        <f t="shared" si="175"/>
        <v>0.1449578749726374</v>
      </c>
      <c r="AI498" s="87" t="str">
        <f t="shared" si="176"/>
        <v>SI</v>
      </c>
      <c r="AK498" s="95"/>
    </row>
    <row r="499" spans="1:37" ht="38.25" x14ac:dyDescent="0.45">
      <c r="A499" s="6">
        <f t="shared" si="168"/>
        <v>496</v>
      </c>
      <c r="B499" s="6" t="s">
        <v>1011</v>
      </c>
      <c r="C499" s="6" t="s">
        <v>35</v>
      </c>
      <c r="D499" s="6" t="s">
        <v>1024</v>
      </c>
      <c r="E499" s="9">
        <v>24101507</v>
      </c>
      <c r="F499" s="13" t="s">
        <v>1025</v>
      </c>
      <c r="G499" s="17" t="s">
        <v>38</v>
      </c>
      <c r="H499" s="93">
        <f t="shared" si="155"/>
        <v>0.19</v>
      </c>
      <c r="I499" s="29">
        <f t="shared" si="169"/>
        <v>249999</v>
      </c>
      <c r="J499" s="71">
        <v>190068</v>
      </c>
      <c r="K499" s="72">
        <f t="shared" si="156"/>
        <v>36112.92</v>
      </c>
      <c r="L499" s="49">
        <f t="shared" si="157"/>
        <v>226180.91999999998</v>
      </c>
      <c r="M499" s="73">
        <v>205663</v>
      </c>
      <c r="N499" s="74">
        <f t="shared" si="158"/>
        <v>39075.97</v>
      </c>
      <c r="O499" s="53">
        <f t="shared" si="159"/>
        <v>244738.97</v>
      </c>
      <c r="P499" s="75">
        <v>204575</v>
      </c>
      <c r="Q499" s="76">
        <f t="shared" si="160"/>
        <v>38869.25</v>
      </c>
      <c r="R499" s="57">
        <f t="shared" si="161"/>
        <v>243444.25</v>
      </c>
      <c r="S499" s="77">
        <v>200769</v>
      </c>
      <c r="T499" s="78">
        <f t="shared" si="162"/>
        <v>38146.11</v>
      </c>
      <c r="U499" s="67">
        <f t="shared" si="163"/>
        <v>238915.11</v>
      </c>
      <c r="V499" s="79">
        <v>209509</v>
      </c>
      <c r="W499" s="80">
        <f t="shared" si="164"/>
        <v>39806.71</v>
      </c>
      <c r="X499" s="68">
        <f t="shared" si="165"/>
        <v>249315.71</v>
      </c>
      <c r="Y499" s="81">
        <v>192057</v>
      </c>
      <c r="Z499" s="82">
        <f t="shared" si="166"/>
        <v>36490.83</v>
      </c>
      <c r="AA499" s="69">
        <f t="shared" si="170"/>
        <v>228547.83000000002</v>
      </c>
      <c r="AB499" s="83">
        <v>267942</v>
      </c>
      <c r="AC499" s="84">
        <f t="shared" si="167"/>
        <v>50908.98</v>
      </c>
      <c r="AD499" s="70">
        <f t="shared" si="171"/>
        <v>318850.98</v>
      </c>
      <c r="AE499" s="86">
        <f t="shared" si="172"/>
        <v>7</v>
      </c>
      <c r="AF499" s="85">
        <f t="shared" si="173"/>
        <v>249999</v>
      </c>
      <c r="AG499" s="4">
        <f t="shared" si="174"/>
        <v>29184.146736127139</v>
      </c>
      <c r="AH499" s="5">
        <f t="shared" si="175"/>
        <v>0.11673705389272412</v>
      </c>
      <c r="AI499" s="87" t="str">
        <f t="shared" si="176"/>
        <v>SI</v>
      </c>
      <c r="AK499" s="95"/>
    </row>
    <row r="500" spans="1:37" ht="38.25" x14ac:dyDescent="0.45">
      <c r="A500" s="6">
        <f t="shared" si="168"/>
        <v>497</v>
      </c>
      <c r="B500" s="6" t="s">
        <v>1011</v>
      </c>
      <c r="C500" s="6" t="s">
        <v>35</v>
      </c>
      <c r="D500" s="6" t="s">
        <v>1026</v>
      </c>
      <c r="E500" s="9">
        <v>46171610</v>
      </c>
      <c r="F500" s="105" t="s">
        <v>1027</v>
      </c>
      <c r="G500" s="17" t="s">
        <v>38</v>
      </c>
      <c r="H500" s="93">
        <f t="shared" si="155"/>
        <v>0.19</v>
      </c>
      <c r="I500" s="29">
        <f t="shared" si="169"/>
        <v>349999</v>
      </c>
      <c r="J500" s="71">
        <v>279621</v>
      </c>
      <c r="K500" s="72">
        <f t="shared" si="156"/>
        <v>53127.99</v>
      </c>
      <c r="L500" s="49">
        <f t="shared" si="157"/>
        <v>332748.99</v>
      </c>
      <c r="M500" s="73">
        <v>293427</v>
      </c>
      <c r="N500" s="74">
        <f t="shared" si="158"/>
        <v>55751.13</v>
      </c>
      <c r="O500" s="53">
        <f t="shared" si="159"/>
        <v>349178.13</v>
      </c>
      <c r="P500" s="75">
        <v>279912</v>
      </c>
      <c r="Q500" s="76">
        <f t="shared" si="160"/>
        <v>53183.28</v>
      </c>
      <c r="R500" s="57">
        <f t="shared" si="161"/>
        <v>333095.28000000003</v>
      </c>
      <c r="S500" s="77">
        <v>314120</v>
      </c>
      <c r="T500" s="78">
        <f t="shared" si="162"/>
        <v>59682.8</v>
      </c>
      <c r="U500" s="67">
        <f t="shared" si="163"/>
        <v>373802.8</v>
      </c>
      <c r="V500" s="79">
        <v>282273</v>
      </c>
      <c r="W500" s="80">
        <f t="shared" si="164"/>
        <v>53631.87</v>
      </c>
      <c r="X500" s="68">
        <f t="shared" si="165"/>
        <v>335904.87</v>
      </c>
      <c r="Y500" s="81">
        <v>289287</v>
      </c>
      <c r="Z500" s="82">
        <f t="shared" si="166"/>
        <v>54964.53</v>
      </c>
      <c r="AA500" s="69">
        <f t="shared" si="170"/>
        <v>344251.53</v>
      </c>
      <c r="AB500" s="83">
        <v>320180</v>
      </c>
      <c r="AC500" s="84">
        <f t="shared" si="167"/>
        <v>60834.2</v>
      </c>
      <c r="AD500" s="70">
        <f t="shared" si="171"/>
        <v>381014.2</v>
      </c>
      <c r="AE500" s="86">
        <f t="shared" si="172"/>
        <v>7</v>
      </c>
      <c r="AF500" s="85">
        <f t="shared" si="173"/>
        <v>349999</v>
      </c>
      <c r="AG500" s="4">
        <f t="shared" si="174"/>
        <v>18299.936996820506</v>
      </c>
      <c r="AH500" s="5">
        <f t="shared" si="175"/>
        <v>5.228568366429763E-2</v>
      </c>
      <c r="AI500" s="87" t="str">
        <f t="shared" si="176"/>
        <v>SI</v>
      </c>
      <c r="AK500" s="95"/>
    </row>
    <row r="501" spans="1:37" ht="25.5" x14ac:dyDescent="0.45">
      <c r="A501" s="6">
        <f t="shared" si="168"/>
        <v>498</v>
      </c>
      <c r="B501" s="6" t="s">
        <v>1011</v>
      </c>
      <c r="C501" s="6" t="s">
        <v>35</v>
      </c>
      <c r="D501" s="6" t="s">
        <v>1028</v>
      </c>
      <c r="E501" s="9">
        <v>31201502</v>
      </c>
      <c r="F501" s="13" t="s">
        <v>1029</v>
      </c>
      <c r="G501" s="17" t="s">
        <v>38</v>
      </c>
      <c r="H501" s="93">
        <f t="shared" si="155"/>
        <v>0.19</v>
      </c>
      <c r="I501" s="29">
        <f t="shared" si="169"/>
        <v>6414</v>
      </c>
      <c r="J501" s="71">
        <v>5468</v>
      </c>
      <c r="K501" s="72">
        <f t="shared" si="156"/>
        <v>1038.92</v>
      </c>
      <c r="L501" s="49">
        <f t="shared" si="157"/>
        <v>6506.92</v>
      </c>
      <c r="M501" s="73">
        <v>5110</v>
      </c>
      <c r="N501" s="74">
        <f t="shared" si="158"/>
        <v>970.9</v>
      </c>
      <c r="O501" s="53">
        <f t="shared" si="159"/>
        <v>6080.9</v>
      </c>
      <c r="P501" s="75">
        <v>4921</v>
      </c>
      <c r="Q501" s="76">
        <f t="shared" si="160"/>
        <v>934.99</v>
      </c>
      <c r="R501" s="57">
        <f t="shared" si="161"/>
        <v>5855.99</v>
      </c>
      <c r="S501" s="77">
        <v>4963</v>
      </c>
      <c r="T501" s="78">
        <f t="shared" si="162"/>
        <v>942.97</v>
      </c>
      <c r="U501" s="67">
        <f t="shared" si="163"/>
        <v>5905.97</v>
      </c>
      <c r="V501" s="79">
        <v>5444</v>
      </c>
      <c r="W501" s="80">
        <f t="shared" si="164"/>
        <v>1034.3599999999999</v>
      </c>
      <c r="X501" s="68">
        <f t="shared" si="165"/>
        <v>6478.36</v>
      </c>
      <c r="Y501" s="81">
        <v>5078</v>
      </c>
      <c r="Z501" s="82">
        <f t="shared" si="166"/>
        <v>964.82</v>
      </c>
      <c r="AA501" s="69">
        <f t="shared" si="170"/>
        <v>6042.82</v>
      </c>
      <c r="AB501" s="83">
        <v>6748</v>
      </c>
      <c r="AC501" s="84">
        <f t="shared" si="167"/>
        <v>1282.1200000000001</v>
      </c>
      <c r="AD501" s="70">
        <f t="shared" si="171"/>
        <v>8030.12</v>
      </c>
      <c r="AE501" s="86">
        <f t="shared" si="172"/>
        <v>7</v>
      </c>
      <c r="AF501" s="85">
        <f t="shared" si="173"/>
        <v>6414</v>
      </c>
      <c r="AG501" s="4">
        <f t="shared" si="174"/>
        <v>701.30680860803784</v>
      </c>
      <c r="AH501" s="5">
        <f t="shared" si="175"/>
        <v>0.1093400075784281</v>
      </c>
      <c r="AI501" s="87" t="str">
        <f t="shared" si="176"/>
        <v>SI</v>
      </c>
      <c r="AK501" s="95"/>
    </row>
    <row r="502" spans="1:37" ht="25.5" x14ac:dyDescent="0.45">
      <c r="A502" s="6">
        <f t="shared" si="168"/>
        <v>499</v>
      </c>
      <c r="B502" s="6" t="s">
        <v>1011</v>
      </c>
      <c r="C502" s="6" t="s">
        <v>35</v>
      </c>
      <c r="D502" s="6" t="s">
        <v>1030</v>
      </c>
      <c r="E502" s="9">
        <v>31162800</v>
      </c>
      <c r="F502" s="105" t="s">
        <v>1031</v>
      </c>
      <c r="G502" s="17" t="s">
        <v>38</v>
      </c>
      <c r="H502" s="93">
        <f t="shared" si="155"/>
        <v>0.19</v>
      </c>
      <c r="I502" s="29">
        <f t="shared" si="169"/>
        <v>14447</v>
      </c>
      <c r="J502" s="71">
        <v>11465</v>
      </c>
      <c r="K502" s="72">
        <f t="shared" si="156"/>
        <v>2178.35</v>
      </c>
      <c r="L502" s="49">
        <f t="shared" si="157"/>
        <v>13643.35</v>
      </c>
      <c r="M502" s="73">
        <v>11847</v>
      </c>
      <c r="N502" s="74">
        <f t="shared" si="158"/>
        <v>2250.9299999999998</v>
      </c>
      <c r="O502" s="53">
        <f t="shared" si="159"/>
        <v>14097.93</v>
      </c>
      <c r="P502" s="75">
        <v>11889</v>
      </c>
      <c r="Q502" s="76">
        <f t="shared" si="160"/>
        <v>2258.91</v>
      </c>
      <c r="R502" s="57">
        <f t="shared" si="161"/>
        <v>14147.91</v>
      </c>
      <c r="S502" s="77">
        <v>12348</v>
      </c>
      <c r="T502" s="78">
        <f t="shared" si="162"/>
        <v>2346.12</v>
      </c>
      <c r="U502" s="67">
        <f t="shared" si="163"/>
        <v>14694.119999999999</v>
      </c>
      <c r="V502" s="79">
        <v>11820</v>
      </c>
      <c r="W502" s="80">
        <f t="shared" si="164"/>
        <v>2245.8000000000002</v>
      </c>
      <c r="X502" s="68">
        <f t="shared" si="165"/>
        <v>14065.8</v>
      </c>
      <c r="Y502" s="81">
        <v>12294</v>
      </c>
      <c r="Z502" s="82">
        <f t="shared" si="166"/>
        <v>2335.86</v>
      </c>
      <c r="AA502" s="69">
        <f t="shared" si="170"/>
        <v>14629.86</v>
      </c>
      <c r="AB502" s="83">
        <v>13320</v>
      </c>
      <c r="AC502" s="84">
        <f t="shared" si="167"/>
        <v>2530.8000000000002</v>
      </c>
      <c r="AD502" s="70">
        <f t="shared" si="171"/>
        <v>15850.8</v>
      </c>
      <c r="AE502" s="86">
        <f t="shared" si="172"/>
        <v>7</v>
      </c>
      <c r="AF502" s="85">
        <f t="shared" si="173"/>
        <v>14447</v>
      </c>
      <c r="AG502" s="4">
        <f t="shared" si="174"/>
        <v>661.99178726023456</v>
      </c>
      <c r="AH502" s="5">
        <f t="shared" si="175"/>
        <v>4.5822093670674503E-2</v>
      </c>
      <c r="AI502" s="87" t="str">
        <f t="shared" si="176"/>
        <v>SI</v>
      </c>
      <c r="AK502" s="95"/>
    </row>
    <row r="503" spans="1:37" ht="14.25" x14ac:dyDescent="0.45">
      <c r="A503" s="6">
        <f t="shared" si="168"/>
        <v>500</v>
      </c>
      <c r="B503" s="6" t="s">
        <v>1011</v>
      </c>
      <c r="C503" s="6" t="s">
        <v>35</v>
      </c>
      <c r="D503" s="6" t="s">
        <v>1032</v>
      </c>
      <c r="E503" s="9">
        <v>40151600</v>
      </c>
      <c r="F503" s="13" t="s">
        <v>1033</v>
      </c>
      <c r="G503" s="17" t="s">
        <v>38</v>
      </c>
      <c r="H503" s="93">
        <f t="shared" si="155"/>
        <v>0.19</v>
      </c>
      <c r="I503" s="29">
        <f t="shared" si="169"/>
        <v>1840643</v>
      </c>
      <c r="J503" s="71">
        <v>1550870</v>
      </c>
      <c r="K503" s="72">
        <f t="shared" si="156"/>
        <v>294665.3</v>
      </c>
      <c r="L503" s="49">
        <f t="shared" si="157"/>
        <v>1845535.3</v>
      </c>
      <c r="M503" s="73">
        <v>1397321</v>
      </c>
      <c r="N503" s="74">
        <f t="shared" si="158"/>
        <v>265490.99</v>
      </c>
      <c r="O503" s="53">
        <f t="shared" si="159"/>
        <v>1662811.99</v>
      </c>
      <c r="P503" s="75">
        <v>1652052</v>
      </c>
      <c r="Q503" s="76">
        <f t="shared" si="160"/>
        <v>313889.88</v>
      </c>
      <c r="R503" s="57">
        <f t="shared" si="161"/>
        <v>1965941.88</v>
      </c>
      <c r="S503" s="77">
        <v>1566370</v>
      </c>
      <c r="T503" s="78">
        <f t="shared" si="162"/>
        <v>297610.3</v>
      </c>
      <c r="U503" s="67">
        <f t="shared" si="163"/>
        <v>1863980.3</v>
      </c>
      <c r="V503" s="79">
        <v>1526078</v>
      </c>
      <c r="W503" s="80">
        <f t="shared" si="164"/>
        <v>289954.82</v>
      </c>
      <c r="X503" s="68">
        <f t="shared" si="165"/>
        <v>1816032.82</v>
      </c>
      <c r="Y503" s="81">
        <v>1401626</v>
      </c>
      <c r="Z503" s="82">
        <f t="shared" si="166"/>
        <v>266308.94</v>
      </c>
      <c r="AA503" s="69">
        <f t="shared" si="170"/>
        <v>1667934.94</v>
      </c>
      <c r="AB503" s="83">
        <v>1732993</v>
      </c>
      <c r="AC503" s="84">
        <f t="shared" si="167"/>
        <v>329268.67</v>
      </c>
      <c r="AD503" s="70">
        <f t="shared" si="171"/>
        <v>2062261.67</v>
      </c>
      <c r="AE503" s="86">
        <f t="shared" si="172"/>
        <v>7</v>
      </c>
      <c r="AF503" s="85">
        <f t="shared" si="173"/>
        <v>1840643</v>
      </c>
      <c r="AG503" s="4">
        <f t="shared" si="174"/>
        <v>134928.9820916329</v>
      </c>
      <c r="AH503" s="5">
        <f t="shared" si="175"/>
        <v>7.3305351494903082E-2</v>
      </c>
      <c r="AI503" s="87" t="str">
        <f t="shared" si="176"/>
        <v>SI</v>
      </c>
      <c r="AK503" s="95"/>
    </row>
    <row r="504" spans="1:37" ht="14.25" x14ac:dyDescent="0.45">
      <c r="A504" s="6">
        <f t="shared" si="168"/>
        <v>501</v>
      </c>
      <c r="B504" s="6" t="s">
        <v>1011</v>
      </c>
      <c r="C504" s="6" t="s">
        <v>35</v>
      </c>
      <c r="D504" s="6" t="s">
        <v>1034</v>
      </c>
      <c r="E504" s="9">
        <v>47131604</v>
      </c>
      <c r="F504" s="105" t="s">
        <v>1035</v>
      </c>
      <c r="G504" s="17" t="s">
        <v>38</v>
      </c>
      <c r="H504" s="93">
        <f t="shared" si="155"/>
        <v>0.19</v>
      </c>
      <c r="I504" s="29">
        <f t="shared" si="169"/>
        <v>9504</v>
      </c>
      <c r="J504" s="71">
        <v>8593</v>
      </c>
      <c r="K504" s="72">
        <f t="shared" si="156"/>
        <v>1632.67</v>
      </c>
      <c r="L504" s="49">
        <f t="shared" si="157"/>
        <v>10225.67</v>
      </c>
      <c r="M504" s="73">
        <v>8121</v>
      </c>
      <c r="N504" s="74">
        <f t="shared" si="158"/>
        <v>1542.99</v>
      </c>
      <c r="O504" s="53">
        <f t="shared" si="159"/>
        <v>9663.99</v>
      </c>
      <c r="P504" s="75">
        <v>7873</v>
      </c>
      <c r="Q504" s="76">
        <f t="shared" si="160"/>
        <v>1495.8700000000001</v>
      </c>
      <c r="R504" s="57">
        <f t="shared" si="161"/>
        <v>9368.8700000000008</v>
      </c>
      <c r="S504" s="77">
        <v>8315</v>
      </c>
      <c r="T504" s="78">
        <f t="shared" si="162"/>
        <v>1579.85</v>
      </c>
      <c r="U504" s="67">
        <f t="shared" si="163"/>
        <v>9894.85</v>
      </c>
      <c r="V504" s="79">
        <v>8028</v>
      </c>
      <c r="W504" s="80">
        <f t="shared" si="164"/>
        <v>1525.32</v>
      </c>
      <c r="X504" s="68">
        <f t="shared" si="165"/>
        <v>9553.32</v>
      </c>
      <c r="Y504" s="81">
        <v>7488</v>
      </c>
      <c r="Z504" s="82">
        <f t="shared" si="166"/>
        <v>1422.72</v>
      </c>
      <c r="AA504" s="69">
        <f t="shared" si="170"/>
        <v>8910.7199999999993</v>
      </c>
      <c r="AB504" s="83">
        <v>7485</v>
      </c>
      <c r="AC504" s="84">
        <f t="shared" si="167"/>
        <v>1422.15</v>
      </c>
      <c r="AD504" s="70">
        <f t="shared" si="171"/>
        <v>8907.15</v>
      </c>
      <c r="AE504" s="86">
        <f t="shared" si="172"/>
        <v>7</v>
      </c>
      <c r="AF504" s="85">
        <f t="shared" si="173"/>
        <v>9504</v>
      </c>
      <c r="AG504" s="4">
        <f t="shared" si="174"/>
        <v>451.67467606674631</v>
      </c>
      <c r="AH504" s="5">
        <f t="shared" si="175"/>
        <v>4.7524692347090308E-2</v>
      </c>
      <c r="AI504" s="87" t="str">
        <f t="shared" si="176"/>
        <v>SI</v>
      </c>
      <c r="AK504" s="95"/>
    </row>
    <row r="505" spans="1:37" ht="14.25" x14ac:dyDescent="0.45">
      <c r="A505" s="6">
        <f t="shared" si="168"/>
        <v>502</v>
      </c>
      <c r="B505" s="6" t="s">
        <v>1011</v>
      </c>
      <c r="C505" s="6" t="s">
        <v>35</v>
      </c>
      <c r="D505" s="6" t="s">
        <v>1036</v>
      </c>
      <c r="E505" s="9">
        <v>47131604</v>
      </c>
      <c r="F505" s="13" t="s">
        <v>1037</v>
      </c>
      <c r="G505" s="17" t="s">
        <v>38</v>
      </c>
      <c r="H505" s="93">
        <f t="shared" si="155"/>
        <v>0.19</v>
      </c>
      <c r="I505" s="29">
        <f t="shared" si="169"/>
        <v>8910</v>
      </c>
      <c r="J505" s="71">
        <v>7486</v>
      </c>
      <c r="K505" s="72">
        <f t="shared" si="156"/>
        <v>1422.34</v>
      </c>
      <c r="L505" s="49">
        <f t="shared" si="157"/>
        <v>8908.34</v>
      </c>
      <c r="M505" s="73">
        <v>8225</v>
      </c>
      <c r="N505" s="74">
        <f t="shared" si="158"/>
        <v>1562.75</v>
      </c>
      <c r="O505" s="53">
        <f t="shared" si="159"/>
        <v>9787.75</v>
      </c>
      <c r="P505" s="75">
        <v>7663</v>
      </c>
      <c r="Q505" s="76">
        <f t="shared" si="160"/>
        <v>1455.97</v>
      </c>
      <c r="R505" s="57">
        <f t="shared" si="161"/>
        <v>9118.9699999999993</v>
      </c>
      <c r="S505" s="77">
        <v>8161</v>
      </c>
      <c r="T505" s="78">
        <f t="shared" si="162"/>
        <v>1550.59</v>
      </c>
      <c r="U505" s="67">
        <f t="shared" si="163"/>
        <v>9711.59</v>
      </c>
      <c r="V505" s="79">
        <v>7226</v>
      </c>
      <c r="W505" s="80">
        <f t="shared" si="164"/>
        <v>1372.94</v>
      </c>
      <c r="X505" s="68">
        <f t="shared" si="165"/>
        <v>8598.94</v>
      </c>
      <c r="Y505" s="81">
        <v>7624</v>
      </c>
      <c r="Z505" s="82">
        <f t="shared" si="166"/>
        <v>1448.56</v>
      </c>
      <c r="AA505" s="69">
        <f t="shared" si="170"/>
        <v>9072.56</v>
      </c>
      <c r="AB505" s="83">
        <v>6024</v>
      </c>
      <c r="AC505" s="84">
        <f t="shared" si="167"/>
        <v>1144.56</v>
      </c>
      <c r="AD505" s="70">
        <f t="shared" si="171"/>
        <v>7168.5599999999995</v>
      </c>
      <c r="AE505" s="86">
        <f t="shared" si="172"/>
        <v>7</v>
      </c>
      <c r="AF505" s="85">
        <f t="shared" si="173"/>
        <v>8910</v>
      </c>
      <c r="AG505" s="4">
        <f t="shared" si="174"/>
        <v>811.74051198643531</v>
      </c>
      <c r="AH505" s="5">
        <f t="shared" si="175"/>
        <v>9.1104434566378817E-2</v>
      </c>
      <c r="AI505" s="87" t="str">
        <f t="shared" si="176"/>
        <v>SI</v>
      </c>
      <c r="AK505" s="95"/>
    </row>
    <row r="506" spans="1:37" ht="38.25" x14ac:dyDescent="0.45">
      <c r="A506" s="6">
        <f t="shared" si="168"/>
        <v>503</v>
      </c>
      <c r="B506" s="6" t="s">
        <v>1011</v>
      </c>
      <c r="C506" s="6" t="s">
        <v>35</v>
      </c>
      <c r="D506" s="6" t="s">
        <v>1038</v>
      </c>
      <c r="E506" s="9">
        <v>27111909</v>
      </c>
      <c r="F506" s="105" t="s">
        <v>1039</v>
      </c>
      <c r="G506" s="17" t="s">
        <v>38</v>
      </c>
      <c r="H506" s="93">
        <f t="shared" si="155"/>
        <v>0.19</v>
      </c>
      <c r="I506" s="29">
        <f t="shared" si="169"/>
        <v>5000</v>
      </c>
      <c r="J506" s="71">
        <v>3855</v>
      </c>
      <c r="K506" s="72">
        <f t="shared" si="156"/>
        <v>732.45</v>
      </c>
      <c r="L506" s="49">
        <f t="shared" si="157"/>
        <v>4587.45</v>
      </c>
      <c r="M506" s="73">
        <v>3987</v>
      </c>
      <c r="N506" s="74">
        <f t="shared" si="158"/>
        <v>757.53</v>
      </c>
      <c r="O506" s="53">
        <f t="shared" si="159"/>
        <v>4744.53</v>
      </c>
      <c r="P506" s="75">
        <v>4135</v>
      </c>
      <c r="Q506" s="76">
        <f t="shared" si="160"/>
        <v>785.65</v>
      </c>
      <c r="R506" s="57">
        <f t="shared" si="161"/>
        <v>4920.6499999999996</v>
      </c>
      <c r="S506" s="77">
        <v>3925</v>
      </c>
      <c r="T506" s="78">
        <f t="shared" si="162"/>
        <v>745.75</v>
      </c>
      <c r="U506" s="67">
        <f t="shared" si="163"/>
        <v>4670.75</v>
      </c>
      <c r="V506" s="79">
        <v>4150</v>
      </c>
      <c r="W506" s="80">
        <f t="shared" si="164"/>
        <v>788.5</v>
      </c>
      <c r="X506" s="68">
        <f t="shared" si="165"/>
        <v>4938.5</v>
      </c>
      <c r="Y506" s="81">
        <v>4034</v>
      </c>
      <c r="Z506" s="82">
        <f t="shared" si="166"/>
        <v>766.46</v>
      </c>
      <c r="AA506" s="69">
        <f t="shared" si="170"/>
        <v>4800.46</v>
      </c>
      <c r="AB506" s="83">
        <v>5323</v>
      </c>
      <c r="AC506" s="84">
        <f t="shared" si="167"/>
        <v>1011.37</v>
      </c>
      <c r="AD506" s="70">
        <f t="shared" si="171"/>
        <v>6334.37</v>
      </c>
      <c r="AE506" s="86">
        <f t="shared" si="172"/>
        <v>7</v>
      </c>
      <c r="AF506" s="85">
        <f t="shared" si="173"/>
        <v>5000</v>
      </c>
      <c r="AG506" s="4">
        <f t="shared" si="174"/>
        <v>557.32840031708656</v>
      </c>
      <c r="AH506" s="5">
        <f t="shared" si="175"/>
        <v>0.11146568006341731</v>
      </c>
      <c r="AI506" s="87" t="str">
        <f t="shared" si="176"/>
        <v>SI</v>
      </c>
      <c r="AK506" s="95"/>
    </row>
    <row r="507" spans="1:37" ht="38.25" x14ac:dyDescent="0.45">
      <c r="A507" s="6">
        <f t="shared" si="168"/>
        <v>504</v>
      </c>
      <c r="B507" s="6" t="s">
        <v>1011</v>
      </c>
      <c r="C507" s="6" t="s">
        <v>35</v>
      </c>
      <c r="D507" s="6" t="s">
        <v>1040</v>
      </c>
      <c r="E507" s="9">
        <v>27111909</v>
      </c>
      <c r="F507" s="13" t="s">
        <v>1041</v>
      </c>
      <c r="G507" s="17" t="s">
        <v>38</v>
      </c>
      <c r="H507" s="93">
        <f t="shared" si="155"/>
        <v>0.19</v>
      </c>
      <c r="I507" s="29">
        <f t="shared" si="169"/>
        <v>25000</v>
      </c>
      <c r="J507" s="71">
        <v>23100</v>
      </c>
      <c r="K507" s="72">
        <f t="shared" si="156"/>
        <v>4389</v>
      </c>
      <c r="L507" s="49">
        <f t="shared" si="157"/>
        <v>27489</v>
      </c>
      <c r="M507" s="73">
        <v>19065</v>
      </c>
      <c r="N507" s="74">
        <f t="shared" si="158"/>
        <v>3622.35</v>
      </c>
      <c r="O507" s="53">
        <f t="shared" si="159"/>
        <v>22687.35</v>
      </c>
      <c r="P507" s="75">
        <v>19783</v>
      </c>
      <c r="Q507" s="76">
        <f t="shared" si="160"/>
        <v>3758.77</v>
      </c>
      <c r="R507" s="57">
        <f t="shared" si="161"/>
        <v>23541.77</v>
      </c>
      <c r="S507" s="77">
        <v>19742</v>
      </c>
      <c r="T507" s="78">
        <f t="shared" si="162"/>
        <v>3750.98</v>
      </c>
      <c r="U507" s="67">
        <f t="shared" si="163"/>
        <v>23492.98</v>
      </c>
      <c r="V507" s="79">
        <v>22742</v>
      </c>
      <c r="W507" s="80">
        <f t="shared" si="164"/>
        <v>4320.9800000000005</v>
      </c>
      <c r="X507" s="68">
        <f t="shared" si="165"/>
        <v>27062.98</v>
      </c>
      <c r="Y507" s="81">
        <v>22242</v>
      </c>
      <c r="Z507" s="82">
        <f t="shared" si="166"/>
        <v>4225.9800000000005</v>
      </c>
      <c r="AA507" s="69">
        <f t="shared" si="170"/>
        <v>26467.98</v>
      </c>
      <c r="AB507" s="83">
        <v>20384</v>
      </c>
      <c r="AC507" s="84">
        <f t="shared" si="167"/>
        <v>3872.96</v>
      </c>
      <c r="AD507" s="70">
        <f t="shared" si="171"/>
        <v>24256.959999999999</v>
      </c>
      <c r="AE507" s="86">
        <f t="shared" si="172"/>
        <v>7</v>
      </c>
      <c r="AF507" s="85">
        <f t="shared" si="173"/>
        <v>25000</v>
      </c>
      <c r="AG507" s="4">
        <f t="shared" si="174"/>
        <v>1808.8660655228182</v>
      </c>
      <c r="AH507" s="5">
        <f t="shared" si="175"/>
        <v>7.2354642620912721E-2</v>
      </c>
      <c r="AI507" s="87" t="str">
        <f t="shared" si="176"/>
        <v>SI</v>
      </c>
      <c r="AK507" s="95"/>
    </row>
    <row r="508" spans="1:37" ht="38.25" x14ac:dyDescent="0.45">
      <c r="A508" s="6">
        <f t="shared" si="168"/>
        <v>505</v>
      </c>
      <c r="B508" s="6" t="s">
        <v>1011</v>
      </c>
      <c r="C508" s="6" t="s">
        <v>35</v>
      </c>
      <c r="D508" s="6" t="s">
        <v>1042</v>
      </c>
      <c r="E508" s="9">
        <v>26121600</v>
      </c>
      <c r="F508" s="105" t="s">
        <v>1043</v>
      </c>
      <c r="G508" s="17" t="s">
        <v>38</v>
      </c>
      <c r="H508" s="93">
        <f t="shared" si="155"/>
        <v>0.19</v>
      </c>
      <c r="I508" s="29">
        <f t="shared" si="169"/>
        <v>34899</v>
      </c>
      <c r="J508" s="71">
        <v>26642</v>
      </c>
      <c r="K508" s="72">
        <f t="shared" si="156"/>
        <v>5061.9800000000005</v>
      </c>
      <c r="L508" s="49">
        <f t="shared" si="157"/>
        <v>31703.98</v>
      </c>
      <c r="M508" s="73">
        <v>27072</v>
      </c>
      <c r="N508" s="74">
        <f t="shared" si="158"/>
        <v>5143.68</v>
      </c>
      <c r="O508" s="53">
        <f t="shared" si="159"/>
        <v>32215.68</v>
      </c>
      <c r="P508" s="75">
        <v>29016</v>
      </c>
      <c r="Q508" s="76">
        <f t="shared" si="160"/>
        <v>5513.04</v>
      </c>
      <c r="R508" s="57">
        <f t="shared" si="161"/>
        <v>34529.040000000001</v>
      </c>
      <c r="S508" s="77">
        <v>28694</v>
      </c>
      <c r="T508" s="78">
        <f t="shared" si="162"/>
        <v>5451.86</v>
      </c>
      <c r="U508" s="67">
        <f t="shared" si="163"/>
        <v>34145.86</v>
      </c>
      <c r="V508" s="79">
        <v>32116</v>
      </c>
      <c r="W508" s="80">
        <f t="shared" si="164"/>
        <v>6102.04</v>
      </c>
      <c r="X508" s="68">
        <f t="shared" si="165"/>
        <v>38218.04</v>
      </c>
      <c r="Y508" s="81">
        <v>30467</v>
      </c>
      <c r="Z508" s="82">
        <f t="shared" si="166"/>
        <v>5788.7300000000005</v>
      </c>
      <c r="AA508" s="69">
        <f t="shared" si="170"/>
        <v>36255.730000000003</v>
      </c>
      <c r="AB508" s="83">
        <v>31284</v>
      </c>
      <c r="AC508" s="84">
        <f t="shared" si="167"/>
        <v>5943.96</v>
      </c>
      <c r="AD508" s="70">
        <f t="shared" si="171"/>
        <v>37227.96</v>
      </c>
      <c r="AE508" s="86">
        <f t="shared" si="172"/>
        <v>7</v>
      </c>
      <c r="AF508" s="85">
        <f t="shared" si="173"/>
        <v>34899</v>
      </c>
      <c r="AG508" s="4">
        <f t="shared" si="174"/>
        <v>2280.1392574577549</v>
      </c>
      <c r="AH508" s="5">
        <f t="shared" si="175"/>
        <v>6.5335375152805381E-2</v>
      </c>
      <c r="AI508" s="87" t="str">
        <f t="shared" si="176"/>
        <v>SI</v>
      </c>
      <c r="AK508" s="95"/>
    </row>
    <row r="509" spans="1:37" ht="14.25" x14ac:dyDescent="0.45">
      <c r="A509" s="6">
        <f t="shared" si="168"/>
        <v>506</v>
      </c>
      <c r="B509" s="6" t="s">
        <v>1011</v>
      </c>
      <c r="C509" s="6" t="s">
        <v>35</v>
      </c>
      <c r="D509" s="6" t="s">
        <v>1044</v>
      </c>
      <c r="E509" s="9">
        <v>27112700</v>
      </c>
      <c r="F509" s="13" t="s">
        <v>1045</v>
      </c>
      <c r="G509" s="17" t="s">
        <v>38</v>
      </c>
      <c r="H509" s="93">
        <f t="shared" si="155"/>
        <v>0.19</v>
      </c>
      <c r="I509" s="29">
        <f t="shared" si="169"/>
        <v>39474</v>
      </c>
      <c r="J509" s="71">
        <v>34463</v>
      </c>
      <c r="K509" s="72">
        <f t="shared" si="156"/>
        <v>6547.97</v>
      </c>
      <c r="L509" s="49">
        <f t="shared" si="157"/>
        <v>41010.97</v>
      </c>
      <c r="M509" s="73">
        <v>36226</v>
      </c>
      <c r="N509" s="74">
        <f t="shared" si="158"/>
        <v>6882.9400000000005</v>
      </c>
      <c r="O509" s="53">
        <f t="shared" si="159"/>
        <v>43108.94</v>
      </c>
      <c r="P509" s="75">
        <v>34805</v>
      </c>
      <c r="Q509" s="76">
        <f t="shared" si="160"/>
        <v>6612.95</v>
      </c>
      <c r="R509" s="57">
        <f t="shared" si="161"/>
        <v>41417.949999999997</v>
      </c>
      <c r="S509" s="77">
        <v>30844</v>
      </c>
      <c r="T509" s="78">
        <f t="shared" si="162"/>
        <v>5860.36</v>
      </c>
      <c r="U509" s="67">
        <f t="shared" si="163"/>
        <v>36704.36</v>
      </c>
      <c r="V509" s="79">
        <v>31086</v>
      </c>
      <c r="W509" s="80">
        <f t="shared" si="164"/>
        <v>5906.34</v>
      </c>
      <c r="X509" s="68">
        <f t="shared" si="165"/>
        <v>36992.339999999997</v>
      </c>
      <c r="Y509" s="81">
        <v>32547</v>
      </c>
      <c r="Z509" s="82">
        <f t="shared" si="166"/>
        <v>6183.93</v>
      </c>
      <c r="AA509" s="69">
        <f t="shared" si="170"/>
        <v>38730.93</v>
      </c>
      <c r="AB509" s="83">
        <v>32230</v>
      </c>
      <c r="AC509" s="84">
        <f t="shared" si="167"/>
        <v>6123.7</v>
      </c>
      <c r="AD509" s="70">
        <f t="shared" si="171"/>
        <v>38353.699999999997</v>
      </c>
      <c r="AE509" s="86">
        <f t="shared" si="172"/>
        <v>7</v>
      </c>
      <c r="AF509" s="85">
        <f t="shared" si="173"/>
        <v>39474</v>
      </c>
      <c r="AG509" s="4">
        <f t="shared" si="174"/>
        <v>2235.773250220157</v>
      </c>
      <c r="AH509" s="5">
        <f t="shared" si="175"/>
        <v>5.6639135892490172E-2</v>
      </c>
      <c r="AI509" s="87" t="str">
        <f t="shared" si="176"/>
        <v>SI</v>
      </c>
      <c r="AK509" s="95"/>
    </row>
    <row r="510" spans="1:37" ht="14.25" x14ac:dyDescent="0.45">
      <c r="A510" s="6">
        <f t="shared" si="168"/>
        <v>507</v>
      </c>
      <c r="B510" s="6" t="s">
        <v>1011</v>
      </c>
      <c r="C510" s="6" t="s">
        <v>35</v>
      </c>
      <c r="D510" s="6" t="s">
        <v>1046</v>
      </c>
      <c r="E510" s="9">
        <v>31162404</v>
      </c>
      <c r="F510" s="102" t="s">
        <v>1047</v>
      </c>
      <c r="G510" s="17" t="s">
        <v>38</v>
      </c>
      <c r="H510" s="93">
        <f t="shared" si="155"/>
        <v>0.19</v>
      </c>
      <c r="I510" s="29">
        <f t="shared" si="169"/>
        <v>14899</v>
      </c>
      <c r="J510" s="71">
        <v>12952</v>
      </c>
      <c r="K510" s="72">
        <f t="shared" si="156"/>
        <v>2460.88</v>
      </c>
      <c r="L510" s="49">
        <f t="shared" si="157"/>
        <v>15412.880000000001</v>
      </c>
      <c r="M510" s="73">
        <v>11894</v>
      </c>
      <c r="N510" s="74">
        <f t="shared" si="158"/>
        <v>2259.86</v>
      </c>
      <c r="O510" s="53">
        <f t="shared" si="159"/>
        <v>14153.86</v>
      </c>
      <c r="P510" s="75">
        <v>11636</v>
      </c>
      <c r="Q510" s="76">
        <f t="shared" si="160"/>
        <v>2210.84</v>
      </c>
      <c r="R510" s="57">
        <f t="shared" si="161"/>
        <v>13846.84</v>
      </c>
      <c r="S510" s="77">
        <v>11916</v>
      </c>
      <c r="T510" s="78">
        <f t="shared" si="162"/>
        <v>2264.04</v>
      </c>
      <c r="U510" s="67">
        <f t="shared" si="163"/>
        <v>14180.04</v>
      </c>
      <c r="V510" s="79">
        <v>13758</v>
      </c>
      <c r="W510" s="80">
        <f t="shared" si="164"/>
        <v>2614.02</v>
      </c>
      <c r="X510" s="68">
        <f t="shared" si="165"/>
        <v>16372.02</v>
      </c>
      <c r="Y510" s="81">
        <v>12395</v>
      </c>
      <c r="Z510" s="82">
        <f t="shared" si="166"/>
        <v>2355.0500000000002</v>
      </c>
      <c r="AA510" s="69">
        <f t="shared" si="170"/>
        <v>14750.05</v>
      </c>
      <c r="AB510" s="83">
        <v>13092</v>
      </c>
      <c r="AC510" s="84">
        <f t="shared" si="167"/>
        <v>2487.48</v>
      </c>
      <c r="AD510" s="70">
        <f t="shared" si="171"/>
        <v>15579.48</v>
      </c>
      <c r="AE510" s="86">
        <f t="shared" si="172"/>
        <v>7</v>
      </c>
      <c r="AF510" s="85">
        <f t="shared" si="173"/>
        <v>14899</v>
      </c>
      <c r="AG510" s="4">
        <f t="shared" si="174"/>
        <v>853.41974279952058</v>
      </c>
      <c r="AH510" s="5">
        <f t="shared" si="175"/>
        <v>5.7280337123264691E-2</v>
      </c>
      <c r="AI510" s="87" t="str">
        <f t="shared" si="176"/>
        <v>SI</v>
      </c>
      <c r="AK510" s="95"/>
    </row>
    <row r="511" spans="1:37" ht="14.25" x14ac:dyDescent="0.45">
      <c r="A511" s="6">
        <f t="shared" si="168"/>
        <v>508</v>
      </c>
      <c r="B511" s="6" t="s">
        <v>1011</v>
      </c>
      <c r="C511" s="6" t="s">
        <v>35</v>
      </c>
      <c r="D511" s="6" t="s">
        <v>1048</v>
      </c>
      <c r="E511" s="9">
        <v>27112700</v>
      </c>
      <c r="F511" s="13" t="s">
        <v>1049</v>
      </c>
      <c r="G511" s="17" t="s">
        <v>38</v>
      </c>
      <c r="H511" s="93">
        <f t="shared" si="155"/>
        <v>0.19</v>
      </c>
      <c r="I511" s="29">
        <f t="shared" si="169"/>
        <v>82971</v>
      </c>
      <c r="J511" s="71">
        <v>74547</v>
      </c>
      <c r="K511" s="72">
        <f t="shared" si="156"/>
        <v>14163.93</v>
      </c>
      <c r="L511" s="49">
        <f t="shared" si="157"/>
        <v>88710.93</v>
      </c>
      <c r="M511" s="73">
        <v>64073</v>
      </c>
      <c r="N511" s="74">
        <f t="shared" si="158"/>
        <v>12173.87</v>
      </c>
      <c r="O511" s="53">
        <f t="shared" si="159"/>
        <v>76246.87</v>
      </c>
      <c r="P511" s="75">
        <v>72326</v>
      </c>
      <c r="Q511" s="76">
        <f t="shared" si="160"/>
        <v>13741.94</v>
      </c>
      <c r="R511" s="57">
        <f t="shared" si="161"/>
        <v>86067.94</v>
      </c>
      <c r="S511" s="77">
        <v>72990</v>
      </c>
      <c r="T511" s="78">
        <f t="shared" si="162"/>
        <v>13868.1</v>
      </c>
      <c r="U511" s="67">
        <f t="shared" si="163"/>
        <v>86858.1</v>
      </c>
      <c r="V511" s="79">
        <v>75827</v>
      </c>
      <c r="W511" s="80">
        <f t="shared" si="164"/>
        <v>14407.130000000001</v>
      </c>
      <c r="X511" s="68">
        <f t="shared" si="165"/>
        <v>90234.13</v>
      </c>
      <c r="Y511" s="81">
        <v>65807</v>
      </c>
      <c r="Z511" s="82">
        <f t="shared" si="166"/>
        <v>12503.33</v>
      </c>
      <c r="AA511" s="69">
        <f t="shared" si="170"/>
        <v>78310.33</v>
      </c>
      <c r="AB511" s="83">
        <v>62494</v>
      </c>
      <c r="AC511" s="84">
        <f t="shared" si="167"/>
        <v>11873.86</v>
      </c>
      <c r="AD511" s="70">
        <f t="shared" si="171"/>
        <v>74367.86</v>
      </c>
      <c r="AE511" s="86">
        <f t="shared" si="172"/>
        <v>7</v>
      </c>
      <c r="AF511" s="85">
        <f t="shared" si="173"/>
        <v>82971</v>
      </c>
      <c r="AG511" s="4">
        <f t="shared" si="174"/>
        <v>5992.2595838297939</v>
      </c>
      <c r="AH511" s="5">
        <f t="shared" si="175"/>
        <v>7.2221132490024154E-2</v>
      </c>
      <c r="AI511" s="87" t="str">
        <f t="shared" si="176"/>
        <v>SI</v>
      </c>
      <c r="AK511" s="95"/>
    </row>
    <row r="512" spans="1:37" ht="46.15" x14ac:dyDescent="0.45">
      <c r="A512" s="6">
        <f t="shared" si="168"/>
        <v>509</v>
      </c>
      <c r="B512" s="6" t="s">
        <v>1011</v>
      </c>
      <c r="C512" s="6" t="s">
        <v>35</v>
      </c>
      <c r="D512" s="6" t="s">
        <v>1050</v>
      </c>
      <c r="E512" s="9">
        <v>31162800</v>
      </c>
      <c r="F512" s="111" t="s">
        <v>1051</v>
      </c>
      <c r="G512" s="17" t="s">
        <v>38</v>
      </c>
      <c r="H512" s="93">
        <f t="shared" si="155"/>
        <v>0.19</v>
      </c>
      <c r="I512" s="29">
        <f t="shared" si="169"/>
        <v>2999</v>
      </c>
      <c r="J512" s="71">
        <v>2321</v>
      </c>
      <c r="K512" s="72">
        <f t="shared" si="156"/>
        <v>440.99</v>
      </c>
      <c r="L512" s="49">
        <f t="shared" si="157"/>
        <v>2761.99</v>
      </c>
      <c r="M512" s="73">
        <v>2394</v>
      </c>
      <c r="N512" s="74">
        <f t="shared" si="158"/>
        <v>454.86</v>
      </c>
      <c r="O512" s="53">
        <f t="shared" si="159"/>
        <v>2848.86</v>
      </c>
      <c r="P512" s="75">
        <v>2387</v>
      </c>
      <c r="Q512" s="76">
        <f t="shared" si="160"/>
        <v>453.53000000000003</v>
      </c>
      <c r="R512" s="57">
        <f t="shared" si="161"/>
        <v>2840.53</v>
      </c>
      <c r="S512" s="77">
        <v>2424</v>
      </c>
      <c r="T512" s="78">
        <f t="shared" si="162"/>
        <v>460.56</v>
      </c>
      <c r="U512" s="67">
        <f t="shared" si="163"/>
        <v>2884.56</v>
      </c>
      <c r="V512" s="79">
        <v>2693</v>
      </c>
      <c r="W512" s="80">
        <f t="shared" si="164"/>
        <v>511.67</v>
      </c>
      <c r="X512" s="68">
        <f t="shared" si="165"/>
        <v>3204.67</v>
      </c>
      <c r="Y512" s="81">
        <v>2421</v>
      </c>
      <c r="Z512" s="82">
        <f t="shared" si="166"/>
        <v>459.99</v>
      </c>
      <c r="AA512" s="69">
        <f t="shared" si="170"/>
        <v>2880.99</v>
      </c>
      <c r="AB512" s="83">
        <v>3004</v>
      </c>
      <c r="AC512" s="84">
        <f t="shared" si="167"/>
        <v>570.76</v>
      </c>
      <c r="AD512" s="70">
        <f t="shared" si="171"/>
        <v>3574.76</v>
      </c>
      <c r="AE512" s="86">
        <f t="shared" si="172"/>
        <v>7</v>
      </c>
      <c r="AF512" s="85">
        <f t="shared" si="173"/>
        <v>2999</v>
      </c>
      <c r="AG512" s="4">
        <f t="shared" si="174"/>
        <v>268.50099441156647</v>
      </c>
      <c r="AH512" s="5">
        <f t="shared" si="175"/>
        <v>8.9530174862142875E-2</v>
      </c>
      <c r="AI512" s="87" t="str">
        <f t="shared" si="176"/>
        <v>SI</v>
      </c>
      <c r="AK512" s="95"/>
    </row>
    <row r="513" spans="1:37" ht="25.5" x14ac:dyDescent="0.45">
      <c r="A513" s="6">
        <f t="shared" si="168"/>
        <v>510</v>
      </c>
      <c r="B513" s="6" t="s">
        <v>1011</v>
      </c>
      <c r="C513" s="6" t="s">
        <v>35</v>
      </c>
      <c r="D513" s="6" t="s">
        <v>1052</v>
      </c>
      <c r="E513" s="9">
        <v>31162800</v>
      </c>
      <c r="F513" s="13" t="s">
        <v>1053</v>
      </c>
      <c r="G513" s="17" t="s">
        <v>38</v>
      </c>
      <c r="H513" s="93">
        <f t="shared" si="155"/>
        <v>0.19</v>
      </c>
      <c r="I513" s="29">
        <f t="shared" si="169"/>
        <v>30621</v>
      </c>
      <c r="J513" s="71">
        <v>27693</v>
      </c>
      <c r="K513" s="72">
        <f t="shared" si="156"/>
        <v>5261.67</v>
      </c>
      <c r="L513" s="49">
        <f t="shared" si="157"/>
        <v>32954.67</v>
      </c>
      <c r="M513" s="73">
        <v>28301</v>
      </c>
      <c r="N513" s="74">
        <f t="shared" si="158"/>
        <v>5377.1900000000005</v>
      </c>
      <c r="O513" s="53">
        <f t="shared" si="159"/>
        <v>33678.19</v>
      </c>
      <c r="P513" s="75">
        <v>24468</v>
      </c>
      <c r="Q513" s="76">
        <f t="shared" si="160"/>
        <v>4648.92</v>
      </c>
      <c r="R513" s="57">
        <f t="shared" si="161"/>
        <v>29116.92</v>
      </c>
      <c r="S513" s="77">
        <v>26065</v>
      </c>
      <c r="T513" s="78">
        <f t="shared" si="162"/>
        <v>4952.3500000000004</v>
      </c>
      <c r="U513" s="67">
        <f t="shared" si="163"/>
        <v>31017.35</v>
      </c>
      <c r="V513" s="79">
        <v>24449</v>
      </c>
      <c r="W513" s="80">
        <f t="shared" si="164"/>
        <v>4645.3100000000004</v>
      </c>
      <c r="X513" s="68">
        <f t="shared" si="165"/>
        <v>29094.31</v>
      </c>
      <c r="Y513" s="81">
        <v>27376</v>
      </c>
      <c r="Z513" s="82">
        <f t="shared" si="166"/>
        <v>5201.4400000000005</v>
      </c>
      <c r="AA513" s="69">
        <f t="shared" si="170"/>
        <v>32577.440000000002</v>
      </c>
      <c r="AB513" s="83">
        <v>21771</v>
      </c>
      <c r="AC513" s="84">
        <f t="shared" si="167"/>
        <v>4136.49</v>
      </c>
      <c r="AD513" s="70">
        <f t="shared" si="171"/>
        <v>25907.489999999998</v>
      </c>
      <c r="AE513" s="86">
        <f t="shared" si="172"/>
        <v>7</v>
      </c>
      <c r="AF513" s="85">
        <f t="shared" si="173"/>
        <v>30621</v>
      </c>
      <c r="AG513" s="4">
        <f t="shared" si="174"/>
        <v>2551.9570256961629</v>
      </c>
      <c r="AH513" s="5">
        <f t="shared" si="175"/>
        <v>8.3340094239122267E-2</v>
      </c>
      <c r="AI513" s="87" t="str">
        <f t="shared" si="176"/>
        <v>SI</v>
      </c>
      <c r="AK513" s="95"/>
    </row>
    <row r="514" spans="1:37" ht="51" x14ac:dyDescent="0.45">
      <c r="A514" s="6">
        <f t="shared" si="168"/>
        <v>511</v>
      </c>
      <c r="B514" s="6" t="s">
        <v>1011</v>
      </c>
      <c r="C514" s="6" t="s">
        <v>35</v>
      </c>
      <c r="D514" s="6" t="s">
        <v>1054</v>
      </c>
      <c r="E514" s="9">
        <v>39111610</v>
      </c>
      <c r="F514" s="105" t="s">
        <v>1055</v>
      </c>
      <c r="G514" s="17" t="s">
        <v>38</v>
      </c>
      <c r="H514" s="93">
        <f t="shared" si="155"/>
        <v>0.19</v>
      </c>
      <c r="I514" s="29">
        <f t="shared" si="169"/>
        <v>81633</v>
      </c>
      <c r="J514" s="71">
        <v>73689</v>
      </c>
      <c r="K514" s="72">
        <f t="shared" si="156"/>
        <v>14000.91</v>
      </c>
      <c r="L514" s="49">
        <f t="shared" si="157"/>
        <v>87689.91</v>
      </c>
      <c r="M514" s="73">
        <v>74526</v>
      </c>
      <c r="N514" s="74">
        <f t="shared" si="158"/>
        <v>14159.94</v>
      </c>
      <c r="O514" s="53">
        <f t="shared" si="159"/>
        <v>88685.94</v>
      </c>
      <c r="P514" s="75">
        <v>61893</v>
      </c>
      <c r="Q514" s="76">
        <f t="shared" si="160"/>
        <v>11759.67</v>
      </c>
      <c r="R514" s="57">
        <f t="shared" si="161"/>
        <v>73652.67</v>
      </c>
      <c r="S514" s="77">
        <v>66325</v>
      </c>
      <c r="T514" s="78">
        <f t="shared" si="162"/>
        <v>12601.75</v>
      </c>
      <c r="U514" s="67">
        <f t="shared" si="163"/>
        <v>78926.75</v>
      </c>
      <c r="V514" s="79">
        <v>69512</v>
      </c>
      <c r="W514" s="80">
        <f t="shared" si="164"/>
        <v>13207.28</v>
      </c>
      <c r="X514" s="68">
        <f t="shared" si="165"/>
        <v>82719.28</v>
      </c>
      <c r="Y514" s="81">
        <v>67346</v>
      </c>
      <c r="Z514" s="82">
        <f t="shared" si="166"/>
        <v>12795.74</v>
      </c>
      <c r="AA514" s="69">
        <f t="shared" si="170"/>
        <v>80141.740000000005</v>
      </c>
      <c r="AB514" s="83">
        <v>66905</v>
      </c>
      <c r="AC514" s="84">
        <f t="shared" si="167"/>
        <v>12711.95</v>
      </c>
      <c r="AD514" s="70">
        <f t="shared" si="171"/>
        <v>79616.95</v>
      </c>
      <c r="AE514" s="86">
        <f t="shared" si="172"/>
        <v>7</v>
      </c>
      <c r="AF514" s="85">
        <f t="shared" si="173"/>
        <v>81633</v>
      </c>
      <c r="AG514" s="4">
        <f t="shared" si="174"/>
        <v>4853.6862997519747</v>
      </c>
      <c r="AH514" s="5">
        <f t="shared" si="175"/>
        <v>5.9457404477992658E-2</v>
      </c>
      <c r="AI514" s="87" t="str">
        <f t="shared" si="176"/>
        <v>SI</v>
      </c>
      <c r="AK514" s="95"/>
    </row>
    <row r="515" spans="1:37" ht="14.25" x14ac:dyDescent="0.45">
      <c r="A515" s="6">
        <f t="shared" si="168"/>
        <v>512</v>
      </c>
      <c r="B515" s="6" t="s">
        <v>1011</v>
      </c>
      <c r="C515" s="6" t="s">
        <v>35</v>
      </c>
      <c r="D515" s="6" t="s">
        <v>1056</v>
      </c>
      <c r="E515" s="9">
        <v>24111501</v>
      </c>
      <c r="F515" s="13" t="s">
        <v>1057</v>
      </c>
      <c r="G515" s="17" t="s">
        <v>38</v>
      </c>
      <c r="H515" s="93">
        <f t="shared" si="155"/>
        <v>0.19</v>
      </c>
      <c r="I515" s="29">
        <f t="shared" si="169"/>
        <v>66441</v>
      </c>
      <c r="J515" s="71">
        <v>58357</v>
      </c>
      <c r="K515" s="72">
        <f t="shared" si="156"/>
        <v>11087.83</v>
      </c>
      <c r="L515" s="49">
        <f t="shared" si="157"/>
        <v>69444.83</v>
      </c>
      <c r="M515" s="73">
        <v>50924</v>
      </c>
      <c r="N515" s="74">
        <f t="shared" si="158"/>
        <v>9675.56</v>
      </c>
      <c r="O515" s="53">
        <f t="shared" si="159"/>
        <v>60599.56</v>
      </c>
      <c r="P515" s="75">
        <v>61311</v>
      </c>
      <c r="Q515" s="76">
        <f t="shared" si="160"/>
        <v>11649.09</v>
      </c>
      <c r="R515" s="57">
        <f t="shared" si="161"/>
        <v>72960.09</v>
      </c>
      <c r="S515" s="77">
        <v>57867</v>
      </c>
      <c r="T515" s="78">
        <f t="shared" si="162"/>
        <v>10994.73</v>
      </c>
      <c r="U515" s="67">
        <f t="shared" si="163"/>
        <v>68861.73</v>
      </c>
      <c r="V515" s="79">
        <v>55228</v>
      </c>
      <c r="W515" s="80">
        <f t="shared" si="164"/>
        <v>10493.32</v>
      </c>
      <c r="X515" s="68">
        <f t="shared" si="165"/>
        <v>65721.320000000007</v>
      </c>
      <c r="Y515" s="81">
        <v>53144</v>
      </c>
      <c r="Z515" s="82">
        <f t="shared" si="166"/>
        <v>10097.36</v>
      </c>
      <c r="AA515" s="69">
        <f t="shared" si="170"/>
        <v>63241.36</v>
      </c>
      <c r="AB515" s="83">
        <v>54000</v>
      </c>
      <c r="AC515" s="84">
        <f t="shared" si="167"/>
        <v>10260</v>
      </c>
      <c r="AD515" s="70">
        <f t="shared" si="171"/>
        <v>64260</v>
      </c>
      <c r="AE515" s="86">
        <f t="shared" si="172"/>
        <v>7</v>
      </c>
      <c r="AF515" s="85">
        <f t="shared" si="173"/>
        <v>66441</v>
      </c>
      <c r="AG515" s="4">
        <f t="shared" si="174"/>
        <v>3909.9923278185588</v>
      </c>
      <c r="AH515" s="5">
        <f t="shared" si="175"/>
        <v>5.884908908382714E-2</v>
      </c>
      <c r="AI515" s="87" t="str">
        <f t="shared" si="176"/>
        <v>SI</v>
      </c>
      <c r="AK515" s="95"/>
    </row>
    <row r="516" spans="1:37" ht="14.25" x14ac:dyDescent="0.45">
      <c r="A516" s="6">
        <f t="shared" si="168"/>
        <v>513</v>
      </c>
      <c r="B516" s="6" t="s">
        <v>1011</v>
      </c>
      <c r="C516" s="6" t="s">
        <v>35</v>
      </c>
      <c r="D516" s="6" t="s">
        <v>1058</v>
      </c>
      <c r="E516" s="9">
        <v>24111501</v>
      </c>
      <c r="F516" s="102" t="s">
        <v>1059</v>
      </c>
      <c r="G516" s="17" t="s">
        <v>38</v>
      </c>
      <c r="H516" s="93">
        <f t="shared" ref="H516:H579" si="177">IF(OR(ISNUMBER(SEARCH("ALIMENTACIÓN",B516)),ISNUMBER(SEARCH("ALIMENTACION",B516))),0,IF(AND(ISNUMBER(SEARCH("AMBIENTE",B516)),OR(ISNUMBER(SEARCH("Semilla",D516)),ISNUMBER(SEARCH("ESPECIE VEGETAL",D516)),ISNUMBER(SEARCH("Fertilizante",D516)),ISNUMBER(SEARCH("Humus",D516)),ISNUMBER(SEARCH("Micorrizas",D516)),ISNUMBER(SEARCH("Cascarilla",D516)),ISNUMBER(SEARCH("Turba",D516)))),0,IF(AND(ISNUMBER(SEARCH("ANIMALES",B516)),OR(ISNUMBER(SEARCH("ALIMENTO",D516)),ISNUMBER(SEARCH("Alimento",D516)))),0.05,IF(ISNUMBER(SEARCH("ANIMALES",B516)),0.19,IF(ISNUMBER(SEARCH("AMBIENTE",B516)),0.19,IF(ISNUMBER(SEARCH("CULTURA",B516)),0.19,IF(ISNUMBER(SEARCH("DEPORTE",B516)),0.19,IF(ISNUMBER(SEARCH("Bioseguridad",B516)),0.19,IF(ISNUMBER(SEARCH("DOTACIÓN",B516)),0.19,IF(ISNUMBER(SEARCH("SERVICIO",C516)),0.19,0.19))))))))))</f>
        <v>0.19</v>
      </c>
      <c r="I516" s="29">
        <f t="shared" si="169"/>
        <v>49999</v>
      </c>
      <c r="J516" s="71">
        <v>46036</v>
      </c>
      <c r="K516" s="72">
        <f t="shared" ref="K516:K579" si="178">+J516*H516</f>
        <v>8746.84</v>
      </c>
      <c r="L516" s="49">
        <f t="shared" ref="L516:L579" si="179">+J516+K516</f>
        <v>54782.84</v>
      </c>
      <c r="M516" s="73">
        <v>40923</v>
      </c>
      <c r="N516" s="74">
        <f t="shared" ref="N516:N579" si="180">+M516*H516</f>
        <v>7775.37</v>
      </c>
      <c r="O516" s="53">
        <f t="shared" ref="O516:O579" si="181">+M516+N516</f>
        <v>48698.37</v>
      </c>
      <c r="P516" s="75">
        <v>41643</v>
      </c>
      <c r="Q516" s="76">
        <f t="shared" ref="Q516:Q579" si="182">+P516*H516</f>
        <v>7912.17</v>
      </c>
      <c r="R516" s="57">
        <f t="shared" ref="R516:R579" si="183">+P516+Q516</f>
        <v>49555.17</v>
      </c>
      <c r="S516" s="77">
        <v>44089</v>
      </c>
      <c r="T516" s="78">
        <f t="shared" ref="T516:T579" si="184">+S516*H516</f>
        <v>8376.91</v>
      </c>
      <c r="U516" s="67">
        <f t="shared" ref="U516:U579" si="185">+T516+S516</f>
        <v>52465.91</v>
      </c>
      <c r="V516" s="79">
        <v>41424</v>
      </c>
      <c r="W516" s="80">
        <f t="shared" ref="W516:W579" si="186">+V516*H516</f>
        <v>7870.56</v>
      </c>
      <c r="X516" s="68">
        <f t="shared" ref="X516:X579" si="187">+W516+V516</f>
        <v>49294.559999999998</v>
      </c>
      <c r="Y516" s="81">
        <v>41031</v>
      </c>
      <c r="Z516" s="82">
        <f t="shared" ref="Z516:Z579" si="188">+Y516*H516</f>
        <v>7795.89</v>
      </c>
      <c r="AA516" s="69">
        <f t="shared" si="170"/>
        <v>48826.89</v>
      </c>
      <c r="AB516" s="83">
        <v>38968</v>
      </c>
      <c r="AC516" s="84">
        <f t="shared" ref="AC516:AC579" si="189">+AB516*H516</f>
        <v>7403.92</v>
      </c>
      <c r="AD516" s="70">
        <f t="shared" si="171"/>
        <v>46371.92</v>
      </c>
      <c r="AE516" s="86">
        <f t="shared" si="172"/>
        <v>7</v>
      </c>
      <c r="AF516" s="85">
        <f t="shared" si="173"/>
        <v>49999</v>
      </c>
      <c r="AG516" s="4">
        <f t="shared" si="174"/>
        <v>2560.2784290775876</v>
      </c>
      <c r="AH516" s="5">
        <f t="shared" si="175"/>
        <v>5.1206592713406017E-2</v>
      </c>
      <c r="AI516" s="87" t="str">
        <f t="shared" si="176"/>
        <v>SI</v>
      </c>
      <c r="AK516" s="95"/>
    </row>
    <row r="517" spans="1:37" ht="14.25" x14ac:dyDescent="0.45">
      <c r="A517" s="6">
        <f t="shared" ref="A517:A580" si="190">1+A516</f>
        <v>514</v>
      </c>
      <c r="B517" s="6" t="s">
        <v>1011</v>
      </c>
      <c r="C517" s="6" t="s">
        <v>35</v>
      </c>
      <c r="D517" s="6" t="s">
        <v>1060</v>
      </c>
      <c r="E517" s="9">
        <v>27112700</v>
      </c>
      <c r="F517" s="13" t="s">
        <v>1061</v>
      </c>
      <c r="G517" s="17" t="s">
        <v>38</v>
      </c>
      <c r="H517" s="93">
        <f t="shared" si="177"/>
        <v>0.19</v>
      </c>
      <c r="I517" s="29">
        <f t="shared" ref="I517:I580" si="191">+AF517</f>
        <v>24126</v>
      </c>
      <c r="J517" s="71">
        <v>19089</v>
      </c>
      <c r="K517" s="72">
        <f t="shared" si="178"/>
        <v>3626.91</v>
      </c>
      <c r="L517" s="49">
        <f t="shared" si="179"/>
        <v>22715.91</v>
      </c>
      <c r="M517" s="73">
        <v>22167</v>
      </c>
      <c r="N517" s="74">
        <f t="shared" si="180"/>
        <v>4211.7300000000005</v>
      </c>
      <c r="O517" s="53">
        <f t="shared" si="181"/>
        <v>26378.73</v>
      </c>
      <c r="P517" s="75">
        <v>20929</v>
      </c>
      <c r="Q517" s="76">
        <f t="shared" si="182"/>
        <v>3976.51</v>
      </c>
      <c r="R517" s="57">
        <f t="shared" si="183"/>
        <v>24905.510000000002</v>
      </c>
      <c r="S517" s="77">
        <v>19483</v>
      </c>
      <c r="T517" s="78">
        <f t="shared" si="184"/>
        <v>3701.77</v>
      </c>
      <c r="U517" s="67">
        <f t="shared" si="185"/>
        <v>23184.77</v>
      </c>
      <c r="V517" s="79">
        <v>18978</v>
      </c>
      <c r="W517" s="80">
        <f t="shared" si="186"/>
        <v>3605.82</v>
      </c>
      <c r="X517" s="68">
        <f t="shared" si="187"/>
        <v>22583.82</v>
      </c>
      <c r="Y517" s="81">
        <v>18307</v>
      </c>
      <c r="Z517" s="82">
        <f t="shared" si="188"/>
        <v>3478.33</v>
      </c>
      <c r="AA517" s="69">
        <f t="shared" ref="AA517:AA580" si="192">+Z517+Y517</f>
        <v>21785.33</v>
      </c>
      <c r="AB517" s="83">
        <v>22967</v>
      </c>
      <c r="AC517" s="84">
        <f t="shared" si="189"/>
        <v>4363.7300000000005</v>
      </c>
      <c r="AD517" s="70">
        <f t="shared" ref="AD517:AD580" si="193">+AC517+AB517</f>
        <v>27330.73</v>
      </c>
      <c r="AE517" s="86">
        <f t="shared" ref="AE517:AE580" si="194">COUNT(L517,O517,R517,U517,X517,AA517,AD517)</f>
        <v>7</v>
      </c>
      <c r="AF517" s="85">
        <f t="shared" ref="AF517:AF580" si="195">ROUND(AVERAGE(L517,O517,R517,U517,X517,AA517,AD517),0)</f>
        <v>24126</v>
      </c>
      <c r="AG517" s="4">
        <f t="shared" ref="AG517:AG580" si="196">_xlfn.STDEV.P(L517,O517,R517,U517,X517,AA517,AD517)</f>
        <v>1952.4360047386954</v>
      </c>
      <c r="AH517" s="5">
        <f t="shared" ref="AH517:AH580" si="197">AG517/AF517</f>
        <v>8.0926635361796215E-2</v>
      </c>
      <c r="AI517" s="87" t="str">
        <f t="shared" ref="AI517:AI580" si="198">IF(AE517&lt;2,"NO",IF(AH517&gt;0.35,"NO","SI"))</f>
        <v>SI</v>
      </c>
      <c r="AK517" s="95"/>
    </row>
    <row r="518" spans="1:37" ht="38.25" x14ac:dyDescent="0.45">
      <c r="A518" s="6">
        <f t="shared" si="190"/>
        <v>515</v>
      </c>
      <c r="B518" s="6" t="s">
        <v>1011</v>
      </c>
      <c r="C518" s="6" t="s">
        <v>35</v>
      </c>
      <c r="D518" s="6" t="s">
        <v>1062</v>
      </c>
      <c r="E518" s="9">
        <v>26121600</v>
      </c>
      <c r="F518" s="105" t="s">
        <v>1063</v>
      </c>
      <c r="G518" s="17" t="s">
        <v>38</v>
      </c>
      <c r="H518" s="93">
        <f t="shared" si="177"/>
        <v>0.19</v>
      </c>
      <c r="I518" s="29">
        <f t="shared" si="191"/>
        <v>25099</v>
      </c>
      <c r="J518" s="71">
        <v>19147</v>
      </c>
      <c r="K518" s="72">
        <f t="shared" si="178"/>
        <v>3637.93</v>
      </c>
      <c r="L518" s="49">
        <f t="shared" si="179"/>
        <v>22784.93</v>
      </c>
      <c r="M518" s="73">
        <v>19011</v>
      </c>
      <c r="N518" s="74">
        <f t="shared" si="180"/>
        <v>3612.09</v>
      </c>
      <c r="O518" s="53">
        <f t="shared" si="181"/>
        <v>22623.09</v>
      </c>
      <c r="P518" s="75">
        <v>22663</v>
      </c>
      <c r="Q518" s="76">
        <f t="shared" si="182"/>
        <v>4305.97</v>
      </c>
      <c r="R518" s="57">
        <f t="shared" si="183"/>
        <v>26968.97</v>
      </c>
      <c r="S518" s="77">
        <v>22594</v>
      </c>
      <c r="T518" s="78">
        <f t="shared" si="184"/>
        <v>4292.8599999999997</v>
      </c>
      <c r="U518" s="67">
        <f t="shared" si="185"/>
        <v>26886.86</v>
      </c>
      <c r="V518" s="79">
        <v>20018</v>
      </c>
      <c r="W518" s="80">
        <f t="shared" si="186"/>
        <v>3803.42</v>
      </c>
      <c r="X518" s="68">
        <f t="shared" si="187"/>
        <v>23821.42</v>
      </c>
      <c r="Y518" s="81">
        <v>19755</v>
      </c>
      <c r="Z518" s="82">
        <f t="shared" si="188"/>
        <v>3753.45</v>
      </c>
      <c r="AA518" s="69">
        <f t="shared" si="192"/>
        <v>23508.45</v>
      </c>
      <c r="AB518" s="83">
        <v>24455</v>
      </c>
      <c r="AC518" s="84">
        <f t="shared" si="189"/>
        <v>4646.45</v>
      </c>
      <c r="AD518" s="70">
        <f t="shared" si="193"/>
        <v>29101.45</v>
      </c>
      <c r="AE518" s="86">
        <f t="shared" si="194"/>
        <v>7</v>
      </c>
      <c r="AF518" s="85">
        <f t="shared" si="195"/>
        <v>25099</v>
      </c>
      <c r="AG518" s="4">
        <f t="shared" si="196"/>
        <v>2340.9383577104295</v>
      </c>
      <c r="AH518" s="5">
        <f t="shared" si="197"/>
        <v>9.326819226703971E-2</v>
      </c>
      <c r="AI518" s="87" t="str">
        <f t="shared" si="198"/>
        <v>SI</v>
      </c>
      <c r="AK518" s="95"/>
    </row>
    <row r="519" spans="1:37" ht="14.25" x14ac:dyDescent="0.45">
      <c r="A519" s="6">
        <f t="shared" si="190"/>
        <v>516</v>
      </c>
      <c r="B519" s="6" t="s">
        <v>1011</v>
      </c>
      <c r="C519" s="6" t="s">
        <v>35</v>
      </c>
      <c r="D519" s="6" t="s">
        <v>1064</v>
      </c>
      <c r="E519" s="9">
        <v>27112700</v>
      </c>
      <c r="F519" s="13" t="s">
        <v>1065</v>
      </c>
      <c r="G519" s="17" t="s">
        <v>38</v>
      </c>
      <c r="H519" s="93">
        <f t="shared" si="177"/>
        <v>0.19</v>
      </c>
      <c r="I519" s="29">
        <f t="shared" si="191"/>
        <v>30000</v>
      </c>
      <c r="J519" s="71">
        <v>22968</v>
      </c>
      <c r="K519" s="72">
        <f t="shared" si="178"/>
        <v>4363.92</v>
      </c>
      <c r="L519" s="49">
        <f t="shared" si="179"/>
        <v>27331.919999999998</v>
      </c>
      <c r="M519" s="73">
        <v>23276</v>
      </c>
      <c r="N519" s="74">
        <f t="shared" si="180"/>
        <v>4422.4399999999996</v>
      </c>
      <c r="O519" s="53">
        <f t="shared" si="181"/>
        <v>27698.44</v>
      </c>
      <c r="P519" s="75">
        <v>23371</v>
      </c>
      <c r="Q519" s="76">
        <f t="shared" si="182"/>
        <v>4440.49</v>
      </c>
      <c r="R519" s="57">
        <f t="shared" si="183"/>
        <v>27811.489999999998</v>
      </c>
      <c r="S519" s="77">
        <v>27169</v>
      </c>
      <c r="T519" s="78">
        <f t="shared" si="184"/>
        <v>5162.1099999999997</v>
      </c>
      <c r="U519" s="67">
        <f t="shared" si="185"/>
        <v>32331.11</v>
      </c>
      <c r="V519" s="79">
        <v>27436</v>
      </c>
      <c r="W519" s="80">
        <f t="shared" si="186"/>
        <v>5212.84</v>
      </c>
      <c r="X519" s="68">
        <f t="shared" si="187"/>
        <v>32648.84</v>
      </c>
      <c r="Y519" s="81">
        <v>27563</v>
      </c>
      <c r="Z519" s="82">
        <f t="shared" si="188"/>
        <v>5236.97</v>
      </c>
      <c r="AA519" s="69">
        <f t="shared" si="192"/>
        <v>32799.97</v>
      </c>
      <c r="AB519" s="83">
        <v>24685</v>
      </c>
      <c r="AC519" s="84">
        <f t="shared" si="189"/>
        <v>4690.1499999999996</v>
      </c>
      <c r="AD519" s="70">
        <f t="shared" si="193"/>
        <v>29375.15</v>
      </c>
      <c r="AE519" s="86">
        <f t="shared" si="194"/>
        <v>7</v>
      </c>
      <c r="AF519" s="85">
        <f t="shared" si="195"/>
        <v>30000</v>
      </c>
      <c r="AG519" s="4">
        <f t="shared" si="196"/>
        <v>2326.4350620638443</v>
      </c>
      <c r="AH519" s="5">
        <f t="shared" si="197"/>
        <v>7.7547835402128146E-2</v>
      </c>
      <c r="AI519" s="87" t="str">
        <f t="shared" si="198"/>
        <v>SI</v>
      </c>
      <c r="AK519" s="95"/>
    </row>
    <row r="520" spans="1:37" ht="14.25" x14ac:dyDescent="0.45">
      <c r="A520" s="6">
        <f t="shared" si="190"/>
        <v>517</v>
      </c>
      <c r="B520" s="6" t="s">
        <v>1011</v>
      </c>
      <c r="C520" s="6" t="s">
        <v>35</v>
      </c>
      <c r="D520" s="6" t="s">
        <v>1064</v>
      </c>
      <c r="E520" s="9">
        <v>27112700</v>
      </c>
      <c r="F520" s="105" t="s">
        <v>1066</v>
      </c>
      <c r="G520" s="17" t="s">
        <v>38</v>
      </c>
      <c r="H520" s="93">
        <f t="shared" si="177"/>
        <v>0.19</v>
      </c>
      <c r="I520" s="29">
        <f t="shared" si="191"/>
        <v>79999</v>
      </c>
      <c r="J520" s="71">
        <v>67998</v>
      </c>
      <c r="K520" s="72">
        <f t="shared" si="178"/>
        <v>12919.62</v>
      </c>
      <c r="L520" s="49">
        <f t="shared" si="179"/>
        <v>80917.62</v>
      </c>
      <c r="M520" s="73">
        <v>60570</v>
      </c>
      <c r="N520" s="74">
        <f t="shared" si="180"/>
        <v>11508.3</v>
      </c>
      <c r="O520" s="53">
        <f t="shared" si="181"/>
        <v>72078.3</v>
      </c>
      <c r="P520" s="75">
        <v>71561</v>
      </c>
      <c r="Q520" s="76">
        <f t="shared" si="182"/>
        <v>13596.59</v>
      </c>
      <c r="R520" s="57">
        <f t="shared" si="183"/>
        <v>85157.59</v>
      </c>
      <c r="S520" s="77">
        <v>73290</v>
      </c>
      <c r="T520" s="78">
        <f t="shared" si="184"/>
        <v>13925.1</v>
      </c>
      <c r="U520" s="67">
        <f t="shared" si="185"/>
        <v>87215.1</v>
      </c>
      <c r="V520" s="79">
        <v>61764</v>
      </c>
      <c r="W520" s="80">
        <f t="shared" si="186"/>
        <v>11735.16</v>
      </c>
      <c r="X520" s="68">
        <f t="shared" si="187"/>
        <v>73499.16</v>
      </c>
      <c r="Y520" s="81">
        <v>73925</v>
      </c>
      <c r="Z520" s="82">
        <f t="shared" si="188"/>
        <v>14045.75</v>
      </c>
      <c r="AA520" s="69">
        <f t="shared" si="192"/>
        <v>87970.75</v>
      </c>
      <c r="AB520" s="83">
        <v>61477</v>
      </c>
      <c r="AC520" s="84">
        <f t="shared" si="189"/>
        <v>11680.630000000001</v>
      </c>
      <c r="AD520" s="70">
        <f t="shared" si="193"/>
        <v>73157.63</v>
      </c>
      <c r="AE520" s="86">
        <f t="shared" si="194"/>
        <v>7</v>
      </c>
      <c r="AF520" s="85">
        <f t="shared" si="195"/>
        <v>79999</v>
      </c>
      <c r="AG520" s="4">
        <f t="shared" si="196"/>
        <v>6490.2736167283419</v>
      </c>
      <c r="AH520" s="5">
        <f t="shared" si="197"/>
        <v>8.1129434327033359E-2</v>
      </c>
      <c r="AI520" s="87" t="str">
        <f t="shared" si="198"/>
        <v>SI</v>
      </c>
      <c r="AK520" s="95"/>
    </row>
    <row r="521" spans="1:37" ht="38.25" x14ac:dyDescent="0.45">
      <c r="A521" s="6">
        <f t="shared" si="190"/>
        <v>518</v>
      </c>
      <c r="B521" s="6" t="s">
        <v>1011</v>
      </c>
      <c r="C521" s="6" t="s">
        <v>35</v>
      </c>
      <c r="D521" s="6" t="s">
        <v>1067</v>
      </c>
      <c r="E521" s="9">
        <v>27111605</v>
      </c>
      <c r="F521" s="13" t="s">
        <v>1068</v>
      </c>
      <c r="G521" s="17" t="s">
        <v>38</v>
      </c>
      <c r="H521" s="93">
        <f t="shared" si="177"/>
        <v>0.19</v>
      </c>
      <c r="I521" s="29">
        <f t="shared" si="191"/>
        <v>95040</v>
      </c>
      <c r="J521" s="71">
        <v>77845</v>
      </c>
      <c r="K521" s="72">
        <f t="shared" si="178"/>
        <v>14790.55</v>
      </c>
      <c r="L521" s="49">
        <f t="shared" si="179"/>
        <v>92635.55</v>
      </c>
      <c r="M521" s="73">
        <v>82554</v>
      </c>
      <c r="N521" s="74">
        <f t="shared" si="180"/>
        <v>15685.26</v>
      </c>
      <c r="O521" s="53">
        <f t="shared" si="181"/>
        <v>98239.26</v>
      </c>
      <c r="P521" s="75">
        <v>77231</v>
      </c>
      <c r="Q521" s="76">
        <f t="shared" si="182"/>
        <v>14673.89</v>
      </c>
      <c r="R521" s="57">
        <f t="shared" si="183"/>
        <v>91904.89</v>
      </c>
      <c r="S521" s="77">
        <v>84552</v>
      </c>
      <c r="T521" s="78">
        <f t="shared" si="184"/>
        <v>16064.880000000001</v>
      </c>
      <c r="U521" s="67">
        <f t="shared" si="185"/>
        <v>100616.88</v>
      </c>
      <c r="V521" s="79">
        <v>78491</v>
      </c>
      <c r="W521" s="80">
        <f t="shared" si="186"/>
        <v>14913.29</v>
      </c>
      <c r="X521" s="68">
        <f t="shared" si="187"/>
        <v>93404.290000000008</v>
      </c>
      <c r="Y521" s="81">
        <v>77165</v>
      </c>
      <c r="Z521" s="82">
        <f t="shared" si="188"/>
        <v>14661.35</v>
      </c>
      <c r="AA521" s="69">
        <f t="shared" si="192"/>
        <v>91826.35</v>
      </c>
      <c r="AB521" s="83">
        <v>81223</v>
      </c>
      <c r="AC521" s="84">
        <f t="shared" si="189"/>
        <v>15432.37</v>
      </c>
      <c r="AD521" s="70">
        <f t="shared" si="193"/>
        <v>96655.37</v>
      </c>
      <c r="AE521" s="86">
        <f t="shared" si="194"/>
        <v>7</v>
      </c>
      <c r="AF521" s="85">
        <f t="shared" si="195"/>
        <v>95040</v>
      </c>
      <c r="AG521" s="4">
        <f t="shared" si="196"/>
        <v>3219.5754467631273</v>
      </c>
      <c r="AH521" s="5">
        <f t="shared" si="197"/>
        <v>3.3876004279915058E-2</v>
      </c>
      <c r="AI521" s="87" t="str">
        <f t="shared" si="198"/>
        <v>SI</v>
      </c>
      <c r="AK521" s="95"/>
    </row>
    <row r="522" spans="1:37" ht="25.5" x14ac:dyDescent="0.45">
      <c r="A522" s="6">
        <f t="shared" si="190"/>
        <v>519</v>
      </c>
      <c r="B522" s="6" t="s">
        <v>1011</v>
      </c>
      <c r="C522" s="6" t="s">
        <v>35</v>
      </c>
      <c r="D522" s="6" t="s">
        <v>1069</v>
      </c>
      <c r="E522" s="9">
        <v>31162800</v>
      </c>
      <c r="F522" s="105" t="s">
        <v>1070</v>
      </c>
      <c r="G522" s="17" t="s">
        <v>38</v>
      </c>
      <c r="H522" s="93">
        <f t="shared" si="177"/>
        <v>0.19</v>
      </c>
      <c r="I522" s="29">
        <f t="shared" si="191"/>
        <v>191634</v>
      </c>
      <c r="J522" s="71">
        <v>155460</v>
      </c>
      <c r="K522" s="72">
        <f t="shared" si="178"/>
        <v>29537.4</v>
      </c>
      <c r="L522" s="49">
        <f t="shared" si="179"/>
        <v>184997.4</v>
      </c>
      <c r="M522" s="73">
        <v>145190</v>
      </c>
      <c r="N522" s="74">
        <f t="shared" si="180"/>
        <v>27586.1</v>
      </c>
      <c r="O522" s="53">
        <f t="shared" si="181"/>
        <v>172776.1</v>
      </c>
      <c r="P522" s="75">
        <v>146602</v>
      </c>
      <c r="Q522" s="76">
        <f t="shared" si="182"/>
        <v>27854.38</v>
      </c>
      <c r="R522" s="57">
        <f t="shared" si="183"/>
        <v>174456.38</v>
      </c>
      <c r="S522" s="77">
        <v>162173</v>
      </c>
      <c r="T522" s="78">
        <f t="shared" si="184"/>
        <v>30812.87</v>
      </c>
      <c r="U522" s="67">
        <f t="shared" si="185"/>
        <v>192985.87</v>
      </c>
      <c r="V522" s="79">
        <v>174334</v>
      </c>
      <c r="W522" s="80">
        <f t="shared" si="186"/>
        <v>33123.46</v>
      </c>
      <c r="X522" s="68">
        <f t="shared" si="187"/>
        <v>207457.46</v>
      </c>
      <c r="Y522" s="81">
        <v>157374</v>
      </c>
      <c r="Z522" s="82">
        <f t="shared" si="188"/>
        <v>29901.06</v>
      </c>
      <c r="AA522" s="69">
        <f t="shared" si="192"/>
        <v>187275.06</v>
      </c>
      <c r="AB522" s="83">
        <v>186127</v>
      </c>
      <c r="AC522" s="84">
        <f t="shared" si="189"/>
        <v>35364.129999999997</v>
      </c>
      <c r="AD522" s="70">
        <f t="shared" si="193"/>
        <v>221491.13</v>
      </c>
      <c r="AE522" s="86">
        <f t="shared" si="194"/>
        <v>7</v>
      </c>
      <c r="AF522" s="85">
        <f t="shared" si="195"/>
        <v>191634</v>
      </c>
      <c r="AG522" s="4">
        <f t="shared" si="196"/>
        <v>16289.31941568462</v>
      </c>
      <c r="AH522" s="5">
        <f t="shared" si="197"/>
        <v>8.5002240811571123E-2</v>
      </c>
      <c r="AI522" s="87" t="str">
        <f t="shared" si="198"/>
        <v>SI</v>
      </c>
      <c r="AK522" s="95"/>
    </row>
    <row r="523" spans="1:37" ht="14.25" x14ac:dyDescent="0.45">
      <c r="A523" s="6">
        <f t="shared" si="190"/>
        <v>520</v>
      </c>
      <c r="B523" s="6" t="s">
        <v>1011</v>
      </c>
      <c r="C523" s="6" t="s">
        <v>35</v>
      </c>
      <c r="D523" s="6" t="s">
        <v>1071</v>
      </c>
      <c r="E523" s="9">
        <v>31162800</v>
      </c>
      <c r="F523" s="13" t="s">
        <v>1072</v>
      </c>
      <c r="G523" s="17" t="s">
        <v>38</v>
      </c>
      <c r="H523" s="93">
        <f t="shared" si="177"/>
        <v>0.19</v>
      </c>
      <c r="I523" s="29">
        <f t="shared" si="191"/>
        <v>204338</v>
      </c>
      <c r="J523" s="71">
        <v>171938</v>
      </c>
      <c r="K523" s="72">
        <f t="shared" si="178"/>
        <v>32668.22</v>
      </c>
      <c r="L523" s="49">
        <f t="shared" si="179"/>
        <v>204606.22</v>
      </c>
      <c r="M523" s="73">
        <v>155416</v>
      </c>
      <c r="N523" s="74">
        <f t="shared" si="180"/>
        <v>29529.040000000001</v>
      </c>
      <c r="O523" s="53">
        <f t="shared" si="181"/>
        <v>184945.04</v>
      </c>
      <c r="P523" s="75">
        <v>181588</v>
      </c>
      <c r="Q523" s="76">
        <f t="shared" si="182"/>
        <v>34501.72</v>
      </c>
      <c r="R523" s="57">
        <f t="shared" si="183"/>
        <v>216089.72</v>
      </c>
      <c r="S523" s="77">
        <v>175657</v>
      </c>
      <c r="T523" s="78">
        <f t="shared" si="184"/>
        <v>33374.83</v>
      </c>
      <c r="U523" s="67">
        <f t="shared" si="185"/>
        <v>209031.83000000002</v>
      </c>
      <c r="V523" s="79">
        <v>171504</v>
      </c>
      <c r="W523" s="80">
        <f t="shared" si="186"/>
        <v>32585.760000000002</v>
      </c>
      <c r="X523" s="68">
        <f t="shared" si="187"/>
        <v>204089.76</v>
      </c>
      <c r="Y523" s="81">
        <v>162009</v>
      </c>
      <c r="Z523" s="82">
        <f t="shared" si="188"/>
        <v>30781.71</v>
      </c>
      <c r="AA523" s="69">
        <f t="shared" si="192"/>
        <v>192790.71</v>
      </c>
      <c r="AB523" s="83">
        <v>183879</v>
      </c>
      <c r="AC523" s="84">
        <f t="shared" si="189"/>
        <v>34937.01</v>
      </c>
      <c r="AD523" s="70">
        <f t="shared" si="193"/>
        <v>218816.01</v>
      </c>
      <c r="AE523" s="86">
        <f t="shared" si="194"/>
        <v>7</v>
      </c>
      <c r="AF523" s="85">
        <f t="shared" si="195"/>
        <v>204338</v>
      </c>
      <c r="AG523" s="4">
        <f t="shared" si="196"/>
        <v>11207.829559303622</v>
      </c>
      <c r="AH523" s="5">
        <f t="shared" si="197"/>
        <v>5.484946294523594E-2</v>
      </c>
      <c r="AI523" s="87" t="str">
        <f t="shared" si="198"/>
        <v>SI</v>
      </c>
      <c r="AK523" s="95"/>
    </row>
    <row r="524" spans="1:37" ht="25.5" x14ac:dyDescent="0.45">
      <c r="A524" s="6">
        <f t="shared" si="190"/>
        <v>521</v>
      </c>
      <c r="B524" s="6" t="s">
        <v>1011</v>
      </c>
      <c r="C524" s="6" t="s">
        <v>35</v>
      </c>
      <c r="D524" s="6" t="s">
        <v>1073</v>
      </c>
      <c r="E524" s="9">
        <v>31162800</v>
      </c>
      <c r="F524" s="105" t="s">
        <v>1074</v>
      </c>
      <c r="G524" s="17" t="s">
        <v>38</v>
      </c>
      <c r="H524" s="93">
        <f t="shared" si="177"/>
        <v>0.19</v>
      </c>
      <c r="I524" s="29">
        <f t="shared" si="191"/>
        <v>206714</v>
      </c>
      <c r="J524" s="71">
        <v>167121</v>
      </c>
      <c r="K524" s="72">
        <f t="shared" si="178"/>
        <v>31752.99</v>
      </c>
      <c r="L524" s="49">
        <f t="shared" si="179"/>
        <v>198873.99</v>
      </c>
      <c r="M524" s="73">
        <v>160038</v>
      </c>
      <c r="N524" s="74">
        <f t="shared" si="180"/>
        <v>30407.22</v>
      </c>
      <c r="O524" s="53">
        <f t="shared" si="181"/>
        <v>190445.22</v>
      </c>
      <c r="P524" s="75">
        <v>160718</v>
      </c>
      <c r="Q524" s="76">
        <f t="shared" si="182"/>
        <v>30536.420000000002</v>
      </c>
      <c r="R524" s="57">
        <f t="shared" si="183"/>
        <v>191254.42</v>
      </c>
      <c r="S524" s="77">
        <v>164700</v>
      </c>
      <c r="T524" s="78">
        <f t="shared" si="184"/>
        <v>31293</v>
      </c>
      <c r="U524" s="67">
        <f t="shared" si="185"/>
        <v>195993</v>
      </c>
      <c r="V524" s="79">
        <v>185244</v>
      </c>
      <c r="W524" s="80">
        <f t="shared" si="186"/>
        <v>35196.36</v>
      </c>
      <c r="X524" s="68">
        <f t="shared" si="187"/>
        <v>220440.36</v>
      </c>
      <c r="Y524" s="81">
        <v>177157</v>
      </c>
      <c r="Z524" s="82">
        <f t="shared" si="188"/>
        <v>33659.83</v>
      </c>
      <c r="AA524" s="69">
        <f t="shared" si="192"/>
        <v>210816.83000000002</v>
      </c>
      <c r="AB524" s="83">
        <v>200989</v>
      </c>
      <c r="AC524" s="84">
        <f t="shared" si="189"/>
        <v>38187.910000000003</v>
      </c>
      <c r="AD524" s="70">
        <f t="shared" si="193"/>
        <v>239176.91</v>
      </c>
      <c r="AE524" s="86">
        <f t="shared" si="194"/>
        <v>7</v>
      </c>
      <c r="AF524" s="85">
        <f t="shared" si="195"/>
        <v>206714</v>
      </c>
      <c r="AG524" s="4">
        <f t="shared" si="196"/>
        <v>16644.021284905881</v>
      </c>
      <c r="AH524" s="5">
        <f t="shared" si="197"/>
        <v>8.0517145838723464E-2</v>
      </c>
      <c r="AI524" s="87" t="str">
        <f t="shared" si="198"/>
        <v>SI</v>
      </c>
      <c r="AK524" s="95"/>
    </row>
    <row r="525" spans="1:37" ht="14.25" x14ac:dyDescent="0.45">
      <c r="A525" s="6">
        <f t="shared" si="190"/>
        <v>522</v>
      </c>
      <c r="B525" s="6" t="s">
        <v>1011</v>
      </c>
      <c r="C525" s="6" t="s">
        <v>35</v>
      </c>
      <c r="D525" s="6" t="s">
        <v>1075</v>
      </c>
      <c r="E525" s="9">
        <v>31162800</v>
      </c>
      <c r="F525" s="13" t="s">
        <v>1076</v>
      </c>
      <c r="G525" s="17" t="s">
        <v>38</v>
      </c>
      <c r="H525" s="93">
        <f t="shared" si="177"/>
        <v>0.19</v>
      </c>
      <c r="I525" s="29">
        <f t="shared" si="191"/>
        <v>209091</v>
      </c>
      <c r="J525" s="71">
        <v>184015</v>
      </c>
      <c r="K525" s="72">
        <f t="shared" si="178"/>
        <v>34962.85</v>
      </c>
      <c r="L525" s="49">
        <f t="shared" si="179"/>
        <v>218977.85</v>
      </c>
      <c r="M525" s="73">
        <v>160636</v>
      </c>
      <c r="N525" s="74">
        <f t="shared" si="180"/>
        <v>30520.84</v>
      </c>
      <c r="O525" s="53">
        <f t="shared" si="181"/>
        <v>191156.84</v>
      </c>
      <c r="P525" s="75">
        <v>192510</v>
      </c>
      <c r="Q525" s="76">
        <f t="shared" si="182"/>
        <v>36576.9</v>
      </c>
      <c r="R525" s="57">
        <f t="shared" si="183"/>
        <v>229086.9</v>
      </c>
      <c r="S525" s="77">
        <v>162860</v>
      </c>
      <c r="T525" s="78">
        <f t="shared" si="184"/>
        <v>30943.4</v>
      </c>
      <c r="U525" s="67">
        <f t="shared" si="185"/>
        <v>193803.4</v>
      </c>
      <c r="V525" s="79">
        <v>159512</v>
      </c>
      <c r="W525" s="80">
        <f t="shared" si="186"/>
        <v>30307.279999999999</v>
      </c>
      <c r="X525" s="68">
        <f t="shared" si="187"/>
        <v>189819.28</v>
      </c>
      <c r="Y525" s="81">
        <v>162061</v>
      </c>
      <c r="Z525" s="82">
        <f t="shared" si="188"/>
        <v>30791.59</v>
      </c>
      <c r="AA525" s="69">
        <f t="shared" si="192"/>
        <v>192852.59</v>
      </c>
      <c r="AB525" s="83">
        <v>208351</v>
      </c>
      <c r="AC525" s="84">
        <f t="shared" si="189"/>
        <v>39586.69</v>
      </c>
      <c r="AD525" s="70">
        <f t="shared" si="193"/>
        <v>247937.69</v>
      </c>
      <c r="AE525" s="86">
        <f t="shared" si="194"/>
        <v>7</v>
      </c>
      <c r="AF525" s="85">
        <f t="shared" si="195"/>
        <v>209091</v>
      </c>
      <c r="AG525" s="4">
        <f t="shared" si="196"/>
        <v>21371.14577643411</v>
      </c>
      <c r="AH525" s="5">
        <f t="shared" si="197"/>
        <v>0.10220978318738784</v>
      </c>
      <c r="AI525" s="87" t="str">
        <f t="shared" si="198"/>
        <v>SI</v>
      </c>
      <c r="AK525" s="95"/>
    </row>
    <row r="526" spans="1:37" ht="14.25" x14ac:dyDescent="0.45">
      <c r="A526" s="6">
        <f t="shared" si="190"/>
        <v>523</v>
      </c>
      <c r="B526" s="6" t="s">
        <v>1011</v>
      </c>
      <c r="C526" s="6" t="s">
        <v>35</v>
      </c>
      <c r="D526" s="6" t="s">
        <v>1077</v>
      </c>
      <c r="E526" s="9">
        <v>27112700</v>
      </c>
      <c r="F526" s="105" t="s">
        <v>1078</v>
      </c>
      <c r="G526" s="17" t="s">
        <v>38</v>
      </c>
      <c r="H526" s="93">
        <f t="shared" si="177"/>
        <v>0.19</v>
      </c>
      <c r="I526" s="29">
        <f t="shared" si="191"/>
        <v>26824</v>
      </c>
      <c r="J526" s="71">
        <v>20636</v>
      </c>
      <c r="K526" s="72">
        <f t="shared" si="178"/>
        <v>3920.84</v>
      </c>
      <c r="L526" s="49">
        <f t="shared" si="179"/>
        <v>24556.84</v>
      </c>
      <c r="M526" s="73">
        <v>23351</v>
      </c>
      <c r="N526" s="74">
        <f t="shared" si="180"/>
        <v>4436.6899999999996</v>
      </c>
      <c r="O526" s="53">
        <f t="shared" si="181"/>
        <v>27787.69</v>
      </c>
      <c r="P526" s="75">
        <v>24085</v>
      </c>
      <c r="Q526" s="76">
        <f t="shared" si="182"/>
        <v>4576.1499999999996</v>
      </c>
      <c r="R526" s="57">
        <f t="shared" si="183"/>
        <v>28661.15</v>
      </c>
      <c r="S526" s="77">
        <v>21482</v>
      </c>
      <c r="T526" s="78">
        <f t="shared" si="184"/>
        <v>4081.58</v>
      </c>
      <c r="U526" s="67">
        <f t="shared" si="185"/>
        <v>25563.58</v>
      </c>
      <c r="V526" s="79">
        <v>22908</v>
      </c>
      <c r="W526" s="80">
        <f t="shared" si="186"/>
        <v>4352.5200000000004</v>
      </c>
      <c r="X526" s="68">
        <f t="shared" si="187"/>
        <v>27260.52</v>
      </c>
      <c r="Y526" s="81">
        <v>22035</v>
      </c>
      <c r="Z526" s="82">
        <f t="shared" si="188"/>
        <v>4186.6499999999996</v>
      </c>
      <c r="AA526" s="69">
        <f t="shared" si="192"/>
        <v>26221.65</v>
      </c>
      <c r="AB526" s="83">
        <v>23289</v>
      </c>
      <c r="AC526" s="84">
        <f t="shared" si="189"/>
        <v>4424.91</v>
      </c>
      <c r="AD526" s="70">
        <f t="shared" si="193"/>
        <v>27713.91</v>
      </c>
      <c r="AE526" s="86">
        <f t="shared" si="194"/>
        <v>7</v>
      </c>
      <c r="AF526" s="85">
        <f t="shared" si="195"/>
        <v>26824</v>
      </c>
      <c r="AG526" s="4">
        <f t="shared" si="196"/>
        <v>1329.7586038074728</v>
      </c>
      <c r="AH526" s="5">
        <f t="shared" si="197"/>
        <v>4.9573464203976771E-2</v>
      </c>
      <c r="AI526" s="87" t="str">
        <f t="shared" si="198"/>
        <v>SI</v>
      </c>
      <c r="AK526" s="95"/>
    </row>
    <row r="527" spans="1:37" ht="25.5" x14ac:dyDescent="0.45">
      <c r="A527" s="6">
        <f t="shared" si="190"/>
        <v>524</v>
      </c>
      <c r="B527" s="6" t="s">
        <v>1011</v>
      </c>
      <c r="C527" s="6" t="s">
        <v>35</v>
      </c>
      <c r="D527" s="6" t="s">
        <v>1079</v>
      </c>
      <c r="E527" s="9">
        <v>47131611</v>
      </c>
      <c r="F527" s="13" t="s">
        <v>1080</v>
      </c>
      <c r="G527" s="17" t="s">
        <v>38</v>
      </c>
      <c r="H527" s="93">
        <f t="shared" si="177"/>
        <v>0.19</v>
      </c>
      <c r="I527" s="29">
        <f t="shared" si="191"/>
        <v>5939</v>
      </c>
      <c r="J527" s="71">
        <v>5316</v>
      </c>
      <c r="K527" s="72">
        <f t="shared" si="178"/>
        <v>1010.04</v>
      </c>
      <c r="L527" s="49">
        <f t="shared" si="179"/>
        <v>6326.04</v>
      </c>
      <c r="M527" s="73">
        <v>4621</v>
      </c>
      <c r="N527" s="74">
        <f t="shared" si="180"/>
        <v>877.99</v>
      </c>
      <c r="O527" s="53">
        <f t="shared" si="181"/>
        <v>5498.99</v>
      </c>
      <c r="P527" s="75">
        <v>5357</v>
      </c>
      <c r="Q527" s="76">
        <f t="shared" si="182"/>
        <v>1017.83</v>
      </c>
      <c r="R527" s="57">
        <f t="shared" si="183"/>
        <v>6374.83</v>
      </c>
      <c r="S527" s="77">
        <v>5371</v>
      </c>
      <c r="T527" s="78">
        <f t="shared" si="184"/>
        <v>1020.49</v>
      </c>
      <c r="U527" s="67">
        <f t="shared" si="185"/>
        <v>6391.49</v>
      </c>
      <c r="V527" s="79">
        <v>5479</v>
      </c>
      <c r="W527" s="80">
        <f t="shared" si="186"/>
        <v>1041.01</v>
      </c>
      <c r="X527" s="68">
        <f t="shared" si="187"/>
        <v>6520.01</v>
      </c>
      <c r="Y527" s="81">
        <v>5026</v>
      </c>
      <c r="Z527" s="82">
        <f t="shared" si="188"/>
        <v>954.94</v>
      </c>
      <c r="AA527" s="69">
        <f t="shared" si="192"/>
        <v>5980.9400000000005</v>
      </c>
      <c r="AB527" s="83">
        <v>3766</v>
      </c>
      <c r="AC527" s="84">
        <f t="shared" si="189"/>
        <v>715.54</v>
      </c>
      <c r="AD527" s="70">
        <f t="shared" si="193"/>
        <v>4481.54</v>
      </c>
      <c r="AE527" s="86">
        <f t="shared" si="194"/>
        <v>7</v>
      </c>
      <c r="AF527" s="85">
        <f t="shared" si="195"/>
        <v>5939</v>
      </c>
      <c r="AG527" s="4">
        <f t="shared" si="196"/>
        <v>676.29504182715527</v>
      </c>
      <c r="AH527" s="5">
        <f t="shared" si="197"/>
        <v>0.11387355477810326</v>
      </c>
      <c r="AI527" s="87" t="str">
        <f t="shared" si="198"/>
        <v>SI</v>
      </c>
      <c r="AK527" s="95"/>
    </row>
    <row r="528" spans="1:37" ht="114.75" x14ac:dyDescent="0.45">
      <c r="A528" s="6">
        <f t="shared" si="190"/>
        <v>525</v>
      </c>
      <c r="B528" s="6" t="s">
        <v>1011</v>
      </c>
      <c r="C528" s="6" t="s">
        <v>35</v>
      </c>
      <c r="D528" s="6" t="s">
        <v>1081</v>
      </c>
      <c r="E528" s="9">
        <v>39121635</v>
      </c>
      <c r="F528" s="105" t="s">
        <v>1082</v>
      </c>
      <c r="G528" s="17" t="s">
        <v>38</v>
      </c>
      <c r="H528" s="93">
        <f t="shared" si="177"/>
        <v>0.19</v>
      </c>
      <c r="I528" s="29">
        <f t="shared" si="191"/>
        <v>61999</v>
      </c>
      <c r="J528" s="71">
        <v>48349</v>
      </c>
      <c r="K528" s="72">
        <f t="shared" si="178"/>
        <v>9186.31</v>
      </c>
      <c r="L528" s="49">
        <f t="shared" si="179"/>
        <v>57535.31</v>
      </c>
      <c r="M528" s="73">
        <v>48742</v>
      </c>
      <c r="N528" s="74">
        <f t="shared" si="180"/>
        <v>9260.98</v>
      </c>
      <c r="O528" s="53">
        <f t="shared" si="181"/>
        <v>58002.979999999996</v>
      </c>
      <c r="P528" s="75">
        <v>56220</v>
      </c>
      <c r="Q528" s="76">
        <f t="shared" si="182"/>
        <v>10681.8</v>
      </c>
      <c r="R528" s="57">
        <f t="shared" si="183"/>
        <v>66901.8</v>
      </c>
      <c r="S528" s="77">
        <v>50211</v>
      </c>
      <c r="T528" s="78">
        <f t="shared" si="184"/>
        <v>9540.09</v>
      </c>
      <c r="U528" s="67">
        <f t="shared" si="185"/>
        <v>59751.09</v>
      </c>
      <c r="V528" s="79">
        <v>50505</v>
      </c>
      <c r="W528" s="80">
        <f t="shared" si="186"/>
        <v>9595.9500000000007</v>
      </c>
      <c r="X528" s="68">
        <f t="shared" si="187"/>
        <v>60100.95</v>
      </c>
      <c r="Y528" s="81">
        <v>51323</v>
      </c>
      <c r="Z528" s="82">
        <f t="shared" si="188"/>
        <v>9751.3700000000008</v>
      </c>
      <c r="AA528" s="69">
        <f t="shared" si="192"/>
        <v>61074.37</v>
      </c>
      <c r="AB528" s="83">
        <v>59352</v>
      </c>
      <c r="AC528" s="84">
        <f t="shared" si="189"/>
        <v>11276.880000000001</v>
      </c>
      <c r="AD528" s="70">
        <f t="shared" si="193"/>
        <v>70628.88</v>
      </c>
      <c r="AE528" s="86">
        <f t="shared" si="194"/>
        <v>7</v>
      </c>
      <c r="AF528" s="85">
        <f t="shared" si="195"/>
        <v>61999</v>
      </c>
      <c r="AG528" s="4">
        <f t="shared" si="196"/>
        <v>4534.2445253426758</v>
      </c>
      <c r="AH528" s="5">
        <f t="shared" si="197"/>
        <v>7.3134155798362493E-2</v>
      </c>
      <c r="AI528" s="87" t="str">
        <f t="shared" si="198"/>
        <v>SI</v>
      </c>
      <c r="AK528" s="95"/>
    </row>
    <row r="529" spans="1:37" ht="14.25" x14ac:dyDescent="0.45">
      <c r="A529" s="6">
        <f t="shared" si="190"/>
        <v>526</v>
      </c>
      <c r="B529" s="6" t="s">
        <v>1011</v>
      </c>
      <c r="C529" s="6" t="s">
        <v>35</v>
      </c>
      <c r="D529" s="6" t="s">
        <v>1083</v>
      </c>
      <c r="E529" s="9">
        <v>31162800</v>
      </c>
      <c r="F529" s="13" t="s">
        <v>1084</v>
      </c>
      <c r="G529" s="17" t="s">
        <v>38</v>
      </c>
      <c r="H529" s="93">
        <f t="shared" si="177"/>
        <v>0.19</v>
      </c>
      <c r="I529" s="29">
        <f t="shared" si="191"/>
        <v>9170</v>
      </c>
      <c r="J529" s="71">
        <v>8430</v>
      </c>
      <c r="K529" s="72">
        <f t="shared" si="178"/>
        <v>1601.7</v>
      </c>
      <c r="L529" s="49">
        <f t="shared" si="179"/>
        <v>10031.700000000001</v>
      </c>
      <c r="M529" s="73">
        <v>7360</v>
      </c>
      <c r="N529" s="74">
        <f t="shared" si="180"/>
        <v>1398.4</v>
      </c>
      <c r="O529" s="53">
        <f t="shared" si="181"/>
        <v>8758.4</v>
      </c>
      <c r="P529" s="75">
        <v>7462</v>
      </c>
      <c r="Q529" s="76">
        <f t="shared" si="182"/>
        <v>1417.78</v>
      </c>
      <c r="R529" s="57">
        <f t="shared" si="183"/>
        <v>8879.7800000000007</v>
      </c>
      <c r="S529" s="77">
        <v>8285</v>
      </c>
      <c r="T529" s="78">
        <f t="shared" si="184"/>
        <v>1574.15</v>
      </c>
      <c r="U529" s="67">
        <f t="shared" si="185"/>
        <v>9859.15</v>
      </c>
      <c r="V529" s="79">
        <v>7136</v>
      </c>
      <c r="W529" s="80">
        <f t="shared" si="186"/>
        <v>1355.84</v>
      </c>
      <c r="X529" s="68">
        <f t="shared" si="187"/>
        <v>8491.84</v>
      </c>
      <c r="Y529" s="81">
        <v>7689</v>
      </c>
      <c r="Z529" s="82">
        <f t="shared" si="188"/>
        <v>1460.91</v>
      </c>
      <c r="AA529" s="69">
        <f t="shared" si="192"/>
        <v>9149.91</v>
      </c>
      <c r="AB529" s="83">
        <v>7582</v>
      </c>
      <c r="AC529" s="84">
        <f t="shared" si="189"/>
        <v>1440.58</v>
      </c>
      <c r="AD529" s="70">
        <f t="shared" si="193"/>
        <v>9022.58</v>
      </c>
      <c r="AE529" s="86">
        <f t="shared" si="194"/>
        <v>7</v>
      </c>
      <c r="AF529" s="85">
        <f t="shared" si="195"/>
        <v>9170</v>
      </c>
      <c r="AG529" s="4">
        <f t="shared" si="196"/>
        <v>528.22241773707424</v>
      </c>
      <c r="AH529" s="5">
        <f t="shared" si="197"/>
        <v>5.7603317092374505E-2</v>
      </c>
      <c r="AI529" s="87" t="str">
        <f t="shared" si="198"/>
        <v>SI</v>
      </c>
      <c r="AK529" s="95"/>
    </row>
    <row r="530" spans="1:37" ht="76.900000000000006" x14ac:dyDescent="0.45">
      <c r="A530" s="6">
        <f t="shared" si="190"/>
        <v>527</v>
      </c>
      <c r="B530" s="6" t="s">
        <v>1011</v>
      </c>
      <c r="C530" s="6" t="s">
        <v>35</v>
      </c>
      <c r="D530" s="6" t="s">
        <v>1085</v>
      </c>
      <c r="E530" s="9">
        <v>31162800</v>
      </c>
      <c r="F530" s="111" t="s">
        <v>1086</v>
      </c>
      <c r="G530" s="17" t="s">
        <v>38</v>
      </c>
      <c r="H530" s="93">
        <f t="shared" si="177"/>
        <v>0.19</v>
      </c>
      <c r="I530" s="29">
        <f t="shared" si="191"/>
        <v>79999</v>
      </c>
      <c r="J530" s="71">
        <v>73194</v>
      </c>
      <c r="K530" s="72">
        <f t="shared" si="178"/>
        <v>13906.86</v>
      </c>
      <c r="L530" s="49">
        <f t="shared" si="179"/>
        <v>87100.86</v>
      </c>
      <c r="M530" s="73">
        <v>64168</v>
      </c>
      <c r="N530" s="74">
        <f t="shared" si="180"/>
        <v>12191.92</v>
      </c>
      <c r="O530" s="53">
        <f t="shared" si="181"/>
        <v>76359.92</v>
      </c>
      <c r="P530" s="75">
        <v>65689</v>
      </c>
      <c r="Q530" s="76">
        <f t="shared" si="182"/>
        <v>12480.91</v>
      </c>
      <c r="R530" s="57">
        <f t="shared" si="183"/>
        <v>78169.91</v>
      </c>
      <c r="S530" s="77">
        <v>62244</v>
      </c>
      <c r="T530" s="78">
        <f t="shared" si="184"/>
        <v>11826.36</v>
      </c>
      <c r="U530" s="67">
        <f t="shared" si="185"/>
        <v>74070.36</v>
      </c>
      <c r="V530" s="79">
        <v>67162</v>
      </c>
      <c r="W530" s="80">
        <f t="shared" si="186"/>
        <v>12760.78</v>
      </c>
      <c r="X530" s="68">
        <f t="shared" si="187"/>
        <v>79922.78</v>
      </c>
      <c r="Y530" s="81">
        <v>63706</v>
      </c>
      <c r="Z530" s="82">
        <f t="shared" si="188"/>
        <v>12104.14</v>
      </c>
      <c r="AA530" s="69">
        <f t="shared" si="192"/>
        <v>75810.14</v>
      </c>
      <c r="AB530" s="83">
        <v>74421</v>
      </c>
      <c r="AC530" s="84">
        <f t="shared" si="189"/>
        <v>14139.99</v>
      </c>
      <c r="AD530" s="70">
        <f t="shared" si="193"/>
        <v>88560.99</v>
      </c>
      <c r="AE530" s="86">
        <f t="shared" si="194"/>
        <v>7</v>
      </c>
      <c r="AF530" s="85">
        <f t="shared" si="195"/>
        <v>79999</v>
      </c>
      <c r="AG530" s="4">
        <f t="shared" si="196"/>
        <v>5251.3085577787197</v>
      </c>
      <c r="AH530" s="5">
        <f t="shared" si="197"/>
        <v>6.5642177499452739E-2</v>
      </c>
      <c r="AI530" s="87" t="str">
        <f t="shared" si="198"/>
        <v>SI</v>
      </c>
      <c r="AK530" s="95"/>
    </row>
    <row r="531" spans="1:37" ht="25.5" x14ac:dyDescent="0.45">
      <c r="A531" s="6">
        <f t="shared" si="190"/>
        <v>528</v>
      </c>
      <c r="B531" s="6" t="s">
        <v>1011</v>
      </c>
      <c r="C531" s="6" t="s">
        <v>35</v>
      </c>
      <c r="D531" s="6" t="s">
        <v>1087</v>
      </c>
      <c r="E531" s="9">
        <v>31162800</v>
      </c>
      <c r="F531" s="13" t="s">
        <v>1088</v>
      </c>
      <c r="G531" s="17" t="s">
        <v>38</v>
      </c>
      <c r="H531" s="93">
        <f t="shared" si="177"/>
        <v>0.19</v>
      </c>
      <c r="I531" s="29">
        <f t="shared" si="191"/>
        <v>35640</v>
      </c>
      <c r="J531" s="71">
        <v>30773</v>
      </c>
      <c r="K531" s="72">
        <f t="shared" si="178"/>
        <v>5846.87</v>
      </c>
      <c r="L531" s="49">
        <f t="shared" si="179"/>
        <v>36619.870000000003</v>
      </c>
      <c r="M531" s="73">
        <v>30950</v>
      </c>
      <c r="N531" s="74">
        <f t="shared" si="180"/>
        <v>5880.5</v>
      </c>
      <c r="O531" s="53">
        <f t="shared" si="181"/>
        <v>36830.5</v>
      </c>
      <c r="P531" s="75">
        <v>31238</v>
      </c>
      <c r="Q531" s="76">
        <f t="shared" si="182"/>
        <v>5935.22</v>
      </c>
      <c r="R531" s="57">
        <f t="shared" si="183"/>
        <v>37173.22</v>
      </c>
      <c r="S531" s="77">
        <v>27539</v>
      </c>
      <c r="T531" s="78">
        <f t="shared" si="184"/>
        <v>5232.41</v>
      </c>
      <c r="U531" s="67">
        <f t="shared" si="185"/>
        <v>32771.410000000003</v>
      </c>
      <c r="V531" s="79">
        <v>32802</v>
      </c>
      <c r="W531" s="80">
        <f t="shared" si="186"/>
        <v>6232.38</v>
      </c>
      <c r="X531" s="68">
        <f t="shared" si="187"/>
        <v>39034.379999999997</v>
      </c>
      <c r="Y531" s="81">
        <v>31847</v>
      </c>
      <c r="Z531" s="82">
        <f t="shared" si="188"/>
        <v>6050.93</v>
      </c>
      <c r="AA531" s="69">
        <f t="shared" si="192"/>
        <v>37897.93</v>
      </c>
      <c r="AB531" s="83">
        <v>24500</v>
      </c>
      <c r="AC531" s="84">
        <f t="shared" si="189"/>
        <v>4655</v>
      </c>
      <c r="AD531" s="70">
        <f t="shared" si="193"/>
        <v>29155</v>
      </c>
      <c r="AE531" s="86">
        <f t="shared" si="194"/>
        <v>7</v>
      </c>
      <c r="AF531" s="85">
        <f t="shared" si="195"/>
        <v>35640</v>
      </c>
      <c r="AG531" s="4">
        <f t="shared" si="196"/>
        <v>3198.9349863978164</v>
      </c>
      <c r="AH531" s="5">
        <f t="shared" si="197"/>
        <v>8.9756873916885985E-2</v>
      </c>
      <c r="AI531" s="87" t="str">
        <f t="shared" si="198"/>
        <v>SI</v>
      </c>
      <c r="AK531" s="95"/>
    </row>
    <row r="532" spans="1:37" s="40" customFormat="1" ht="14.25" x14ac:dyDescent="0.45">
      <c r="A532" s="6">
        <f t="shared" si="190"/>
        <v>529</v>
      </c>
      <c r="B532" s="6" t="s">
        <v>1011</v>
      </c>
      <c r="C532" s="6" t="s">
        <v>35</v>
      </c>
      <c r="D532" s="6" t="s">
        <v>1089</v>
      </c>
      <c r="E532" s="9">
        <v>27112700</v>
      </c>
      <c r="F532" s="105" t="s">
        <v>1090</v>
      </c>
      <c r="G532" s="17" t="s">
        <v>38</v>
      </c>
      <c r="H532" s="93">
        <f t="shared" si="177"/>
        <v>0.19</v>
      </c>
      <c r="I532" s="29">
        <f t="shared" si="191"/>
        <v>64557</v>
      </c>
      <c r="J532" s="71">
        <v>56542</v>
      </c>
      <c r="K532" s="72">
        <f t="shared" si="178"/>
        <v>10742.98</v>
      </c>
      <c r="L532" s="49">
        <f t="shared" si="179"/>
        <v>67284.98</v>
      </c>
      <c r="M532" s="73">
        <v>55639</v>
      </c>
      <c r="N532" s="74">
        <f t="shared" si="180"/>
        <v>10571.41</v>
      </c>
      <c r="O532" s="53">
        <f t="shared" si="181"/>
        <v>66210.41</v>
      </c>
      <c r="P532" s="75">
        <v>57973</v>
      </c>
      <c r="Q532" s="76">
        <f t="shared" si="182"/>
        <v>11014.87</v>
      </c>
      <c r="R532" s="57">
        <f t="shared" si="183"/>
        <v>68987.87</v>
      </c>
      <c r="S532" s="77">
        <v>52900</v>
      </c>
      <c r="T532" s="78">
        <f t="shared" si="184"/>
        <v>10051</v>
      </c>
      <c r="U532" s="67">
        <f t="shared" si="185"/>
        <v>62951</v>
      </c>
      <c r="V532" s="79">
        <v>55952</v>
      </c>
      <c r="W532" s="80">
        <f t="shared" si="186"/>
        <v>10630.880000000001</v>
      </c>
      <c r="X532" s="68">
        <f t="shared" si="187"/>
        <v>66582.880000000005</v>
      </c>
      <c r="Y532" s="81">
        <v>49781</v>
      </c>
      <c r="Z532" s="82">
        <f t="shared" si="188"/>
        <v>9458.39</v>
      </c>
      <c r="AA532" s="69">
        <f t="shared" si="192"/>
        <v>59239.39</v>
      </c>
      <c r="AB532" s="83">
        <v>50958</v>
      </c>
      <c r="AC532" s="84">
        <f t="shared" si="189"/>
        <v>9682.02</v>
      </c>
      <c r="AD532" s="70">
        <f t="shared" si="193"/>
        <v>60640.020000000004</v>
      </c>
      <c r="AE532" s="86">
        <f t="shared" si="194"/>
        <v>7</v>
      </c>
      <c r="AF532" s="85">
        <f t="shared" si="195"/>
        <v>64557</v>
      </c>
      <c r="AG532" s="4">
        <f t="shared" si="196"/>
        <v>3382.9695707174178</v>
      </c>
      <c r="AH532" s="5">
        <f t="shared" si="197"/>
        <v>5.2402831152584817E-2</v>
      </c>
      <c r="AI532" s="87" t="str">
        <f t="shared" si="198"/>
        <v>SI</v>
      </c>
      <c r="AK532" s="95"/>
    </row>
    <row r="533" spans="1:37" s="40" customFormat="1" ht="25.5" x14ac:dyDescent="0.45">
      <c r="A533" s="6">
        <f t="shared" si="190"/>
        <v>530</v>
      </c>
      <c r="B533" s="6" t="s">
        <v>1091</v>
      </c>
      <c r="C533" s="6" t="s">
        <v>245</v>
      </c>
      <c r="D533" s="6" t="s">
        <v>1092</v>
      </c>
      <c r="E533" s="9">
        <v>80141600</v>
      </c>
      <c r="F533" s="13" t="s">
        <v>1093</v>
      </c>
      <c r="G533" s="17" t="s">
        <v>38</v>
      </c>
      <c r="H533" s="93">
        <f t="shared" si="177"/>
        <v>0.19</v>
      </c>
      <c r="I533" s="29">
        <f t="shared" si="191"/>
        <v>1914999</v>
      </c>
      <c r="J533" s="71">
        <v>1460385</v>
      </c>
      <c r="K533" s="72">
        <f t="shared" si="178"/>
        <v>277473.15000000002</v>
      </c>
      <c r="L533" s="49">
        <f t="shared" si="179"/>
        <v>1737858.15</v>
      </c>
      <c r="M533" s="73">
        <v>1496043</v>
      </c>
      <c r="N533" s="74">
        <f t="shared" si="180"/>
        <v>284248.17</v>
      </c>
      <c r="O533" s="53">
        <f t="shared" si="181"/>
        <v>1780291.17</v>
      </c>
      <c r="P533" s="75">
        <v>1571649</v>
      </c>
      <c r="Q533" s="76">
        <f t="shared" si="182"/>
        <v>298613.31</v>
      </c>
      <c r="R533" s="57">
        <f t="shared" si="183"/>
        <v>1870262.31</v>
      </c>
      <c r="S533" s="77">
        <v>1701510</v>
      </c>
      <c r="T533" s="78">
        <f t="shared" si="184"/>
        <v>323286.90000000002</v>
      </c>
      <c r="U533" s="67">
        <f t="shared" si="185"/>
        <v>2024796.9</v>
      </c>
      <c r="V533" s="79">
        <v>1490015</v>
      </c>
      <c r="W533" s="80">
        <f t="shared" si="186"/>
        <v>283102.84999999998</v>
      </c>
      <c r="X533" s="68">
        <f t="shared" si="187"/>
        <v>1773117.85</v>
      </c>
      <c r="Y533" s="81">
        <v>1531372</v>
      </c>
      <c r="Z533" s="82">
        <f t="shared" si="188"/>
        <v>290960.68</v>
      </c>
      <c r="AA533" s="69">
        <f t="shared" si="192"/>
        <v>1822332.68</v>
      </c>
      <c r="AB533" s="83">
        <v>2013727</v>
      </c>
      <c r="AC533" s="84">
        <f t="shared" si="189"/>
        <v>382608.13</v>
      </c>
      <c r="AD533" s="70">
        <f t="shared" si="193"/>
        <v>2396335.13</v>
      </c>
      <c r="AE533" s="86">
        <f t="shared" si="194"/>
        <v>7</v>
      </c>
      <c r="AF533" s="85">
        <f t="shared" si="195"/>
        <v>1914999</v>
      </c>
      <c r="AG533" s="4">
        <f t="shared" si="196"/>
        <v>215135.77377668352</v>
      </c>
      <c r="AH533" s="5">
        <f t="shared" si="197"/>
        <v>0.11234249927894663</v>
      </c>
      <c r="AI533" s="87" t="str">
        <f t="shared" si="198"/>
        <v>SI</v>
      </c>
      <c r="AK533" s="95"/>
    </row>
    <row r="534" spans="1:37" s="40" customFormat="1" ht="25.5" x14ac:dyDescent="0.45">
      <c r="A534" s="6">
        <f t="shared" si="190"/>
        <v>531</v>
      </c>
      <c r="B534" s="6" t="s">
        <v>1091</v>
      </c>
      <c r="C534" s="6" t="s">
        <v>245</v>
      </c>
      <c r="D534" s="6" t="s">
        <v>1092</v>
      </c>
      <c r="E534" s="9">
        <v>80141600</v>
      </c>
      <c r="F534" s="105" t="s">
        <v>1094</v>
      </c>
      <c r="G534" s="17" t="s">
        <v>38</v>
      </c>
      <c r="H534" s="93">
        <f t="shared" si="177"/>
        <v>0.19</v>
      </c>
      <c r="I534" s="29">
        <f t="shared" si="191"/>
        <v>2614999</v>
      </c>
      <c r="J534" s="71">
        <v>2092890</v>
      </c>
      <c r="K534" s="72">
        <f t="shared" si="178"/>
        <v>397649.1</v>
      </c>
      <c r="L534" s="49">
        <f t="shared" si="179"/>
        <v>2490539.1</v>
      </c>
      <c r="M534" s="73">
        <v>2304144</v>
      </c>
      <c r="N534" s="74">
        <f t="shared" si="180"/>
        <v>437787.36</v>
      </c>
      <c r="O534" s="53">
        <f t="shared" si="181"/>
        <v>2741931.36</v>
      </c>
      <c r="P534" s="75">
        <v>2299659</v>
      </c>
      <c r="Q534" s="76">
        <f t="shared" si="182"/>
        <v>436935.21</v>
      </c>
      <c r="R534" s="57">
        <f t="shared" si="183"/>
        <v>2736594.21</v>
      </c>
      <c r="S534" s="77">
        <v>2167992</v>
      </c>
      <c r="T534" s="78">
        <f t="shared" si="184"/>
        <v>411918.48</v>
      </c>
      <c r="U534" s="67">
        <f t="shared" si="185"/>
        <v>2579910.48</v>
      </c>
      <c r="V534" s="79">
        <v>2040952</v>
      </c>
      <c r="W534" s="80">
        <f t="shared" si="186"/>
        <v>387780.88</v>
      </c>
      <c r="X534" s="68">
        <f t="shared" si="187"/>
        <v>2428732.88</v>
      </c>
      <c r="Y534" s="81">
        <v>2179469</v>
      </c>
      <c r="Z534" s="82">
        <f t="shared" si="188"/>
        <v>414099.11</v>
      </c>
      <c r="AA534" s="69">
        <f t="shared" si="192"/>
        <v>2593568.11</v>
      </c>
      <c r="AB534" s="83">
        <v>2297242</v>
      </c>
      <c r="AC534" s="84">
        <f t="shared" si="189"/>
        <v>436475.98</v>
      </c>
      <c r="AD534" s="70">
        <f t="shared" si="193"/>
        <v>2733717.98</v>
      </c>
      <c r="AE534" s="86">
        <f t="shared" si="194"/>
        <v>7</v>
      </c>
      <c r="AF534" s="85">
        <f t="shared" si="195"/>
        <v>2614999</v>
      </c>
      <c r="AG534" s="4">
        <f t="shared" si="196"/>
        <v>117635.77976839102</v>
      </c>
      <c r="AH534" s="5">
        <f t="shared" si="197"/>
        <v>4.498501902616063E-2</v>
      </c>
      <c r="AI534" s="87" t="str">
        <f t="shared" si="198"/>
        <v>SI</v>
      </c>
      <c r="AK534" s="95"/>
    </row>
    <row r="535" spans="1:37" s="40" customFormat="1" ht="25.5" x14ac:dyDescent="0.45">
      <c r="A535" s="6">
        <f t="shared" si="190"/>
        <v>532</v>
      </c>
      <c r="B535" s="6" t="s">
        <v>1091</v>
      </c>
      <c r="C535" s="6" t="s">
        <v>245</v>
      </c>
      <c r="D535" s="6" t="s">
        <v>1092</v>
      </c>
      <c r="E535" s="9">
        <v>80141600</v>
      </c>
      <c r="F535" s="13" t="s">
        <v>1095</v>
      </c>
      <c r="G535" s="17" t="s">
        <v>38</v>
      </c>
      <c r="H535" s="93">
        <f t="shared" si="177"/>
        <v>0.19</v>
      </c>
      <c r="I535" s="29">
        <f t="shared" si="191"/>
        <v>1215000</v>
      </c>
      <c r="J535" s="71">
        <v>1095251</v>
      </c>
      <c r="K535" s="72">
        <f t="shared" si="178"/>
        <v>208097.69</v>
      </c>
      <c r="L535" s="49">
        <f t="shared" si="179"/>
        <v>1303348.69</v>
      </c>
      <c r="M535" s="73">
        <v>1057468</v>
      </c>
      <c r="N535" s="74">
        <f t="shared" si="180"/>
        <v>200918.92</v>
      </c>
      <c r="O535" s="53">
        <f t="shared" si="181"/>
        <v>1258386.92</v>
      </c>
      <c r="P535" s="75">
        <v>943811</v>
      </c>
      <c r="Q535" s="76">
        <f t="shared" si="182"/>
        <v>179324.09</v>
      </c>
      <c r="R535" s="57">
        <f t="shared" si="183"/>
        <v>1123135.0900000001</v>
      </c>
      <c r="S535" s="77">
        <v>1041692</v>
      </c>
      <c r="T535" s="78">
        <f t="shared" si="184"/>
        <v>197921.48</v>
      </c>
      <c r="U535" s="67">
        <f t="shared" si="185"/>
        <v>1239613.48</v>
      </c>
      <c r="V535" s="79">
        <v>936936</v>
      </c>
      <c r="W535" s="80">
        <f t="shared" si="186"/>
        <v>178017.84</v>
      </c>
      <c r="X535" s="68">
        <f t="shared" si="187"/>
        <v>1114953.8400000001</v>
      </c>
      <c r="Y535" s="81">
        <v>933868</v>
      </c>
      <c r="Z535" s="82">
        <f t="shared" si="188"/>
        <v>177434.92</v>
      </c>
      <c r="AA535" s="69">
        <f t="shared" si="192"/>
        <v>1111302.92</v>
      </c>
      <c r="AB535" s="83">
        <v>1138031</v>
      </c>
      <c r="AC535" s="84">
        <f t="shared" si="189"/>
        <v>216225.89</v>
      </c>
      <c r="AD535" s="70">
        <f t="shared" si="193"/>
        <v>1354256.8900000001</v>
      </c>
      <c r="AE535" s="86">
        <f t="shared" si="194"/>
        <v>7</v>
      </c>
      <c r="AF535" s="85">
        <f t="shared" si="195"/>
        <v>1215000</v>
      </c>
      <c r="AG535" s="4">
        <f t="shared" si="196"/>
        <v>91719.838079955211</v>
      </c>
      <c r="AH535" s="5">
        <f t="shared" si="197"/>
        <v>7.5489578666629809E-2</v>
      </c>
      <c r="AI535" s="87" t="str">
        <f t="shared" si="198"/>
        <v>SI</v>
      </c>
      <c r="AK535" s="95"/>
    </row>
    <row r="536" spans="1:37" s="40" customFormat="1" ht="25.5" x14ac:dyDescent="0.45">
      <c r="A536" s="6">
        <f t="shared" si="190"/>
        <v>533</v>
      </c>
      <c r="B536" s="6" t="s">
        <v>1091</v>
      </c>
      <c r="C536" s="6" t="s">
        <v>245</v>
      </c>
      <c r="D536" s="6" t="s">
        <v>1092</v>
      </c>
      <c r="E536" s="9">
        <v>80141600</v>
      </c>
      <c r="F536" s="105" t="s">
        <v>1096</v>
      </c>
      <c r="G536" s="17" t="s">
        <v>38</v>
      </c>
      <c r="H536" s="93">
        <f t="shared" si="177"/>
        <v>0.19</v>
      </c>
      <c r="I536" s="29">
        <f t="shared" si="191"/>
        <v>1215000</v>
      </c>
      <c r="J536" s="71">
        <v>980255</v>
      </c>
      <c r="K536" s="72">
        <f t="shared" si="178"/>
        <v>186248.45</v>
      </c>
      <c r="L536" s="49">
        <f t="shared" si="179"/>
        <v>1166503.45</v>
      </c>
      <c r="M536" s="73">
        <v>1002136</v>
      </c>
      <c r="N536" s="74">
        <f t="shared" si="180"/>
        <v>190405.84</v>
      </c>
      <c r="O536" s="53">
        <f t="shared" si="181"/>
        <v>1192541.8400000001</v>
      </c>
      <c r="P536" s="75">
        <v>983308</v>
      </c>
      <c r="Q536" s="76">
        <f t="shared" si="182"/>
        <v>186828.52</v>
      </c>
      <c r="R536" s="57">
        <f t="shared" si="183"/>
        <v>1170136.52</v>
      </c>
      <c r="S536" s="77">
        <v>1104884</v>
      </c>
      <c r="T536" s="78">
        <f t="shared" si="184"/>
        <v>209927.96</v>
      </c>
      <c r="U536" s="67">
        <f t="shared" si="185"/>
        <v>1314811.96</v>
      </c>
      <c r="V536" s="79">
        <v>1121147</v>
      </c>
      <c r="W536" s="80">
        <f t="shared" si="186"/>
        <v>213017.93</v>
      </c>
      <c r="X536" s="68">
        <f t="shared" si="187"/>
        <v>1334164.93</v>
      </c>
      <c r="Y536" s="81">
        <v>1054935</v>
      </c>
      <c r="Z536" s="82">
        <f t="shared" si="188"/>
        <v>200437.65</v>
      </c>
      <c r="AA536" s="69">
        <f t="shared" si="192"/>
        <v>1255372.6499999999</v>
      </c>
      <c r="AB536" s="83">
        <v>900391</v>
      </c>
      <c r="AC536" s="84">
        <f t="shared" si="189"/>
        <v>171074.29</v>
      </c>
      <c r="AD536" s="70">
        <f t="shared" si="193"/>
        <v>1071465.29</v>
      </c>
      <c r="AE536" s="86">
        <f t="shared" si="194"/>
        <v>7</v>
      </c>
      <c r="AF536" s="85">
        <f t="shared" si="195"/>
        <v>1215000</v>
      </c>
      <c r="AG536" s="4">
        <f t="shared" si="196"/>
        <v>85576.939394023633</v>
      </c>
      <c r="AH536" s="5">
        <f t="shared" si="197"/>
        <v>7.0433694974505051E-2</v>
      </c>
      <c r="AI536" s="87" t="str">
        <f t="shared" si="198"/>
        <v>SI</v>
      </c>
      <c r="AK536" s="95"/>
    </row>
    <row r="537" spans="1:37" ht="25.5" x14ac:dyDescent="0.45">
      <c r="A537" s="6">
        <f t="shared" si="190"/>
        <v>534</v>
      </c>
      <c r="B537" s="6" t="s">
        <v>1091</v>
      </c>
      <c r="C537" s="6" t="s">
        <v>245</v>
      </c>
      <c r="D537" s="6" t="s">
        <v>1097</v>
      </c>
      <c r="E537" s="9">
        <v>80141600</v>
      </c>
      <c r="F537" s="13" t="s">
        <v>1098</v>
      </c>
      <c r="G537" s="17" t="s">
        <v>38</v>
      </c>
      <c r="H537" s="93">
        <f t="shared" si="177"/>
        <v>0.19</v>
      </c>
      <c r="I537" s="29">
        <f t="shared" si="191"/>
        <v>4799999</v>
      </c>
      <c r="J537" s="71">
        <v>4163970</v>
      </c>
      <c r="K537" s="72">
        <f t="shared" si="178"/>
        <v>791154.3</v>
      </c>
      <c r="L537" s="49">
        <f t="shared" si="179"/>
        <v>4955124.3</v>
      </c>
      <c r="M537" s="73">
        <v>4387891</v>
      </c>
      <c r="N537" s="74">
        <f t="shared" si="180"/>
        <v>833699.29</v>
      </c>
      <c r="O537" s="53">
        <f t="shared" si="181"/>
        <v>5221590.29</v>
      </c>
      <c r="P537" s="75">
        <v>4179042</v>
      </c>
      <c r="Q537" s="76">
        <f t="shared" si="182"/>
        <v>794017.98</v>
      </c>
      <c r="R537" s="57">
        <f t="shared" si="183"/>
        <v>4973059.9800000004</v>
      </c>
      <c r="S537" s="77">
        <v>4416857</v>
      </c>
      <c r="T537" s="78">
        <f t="shared" si="184"/>
        <v>839202.83</v>
      </c>
      <c r="U537" s="67">
        <f t="shared" si="185"/>
        <v>5256059.83</v>
      </c>
      <c r="V537" s="79">
        <v>4006000</v>
      </c>
      <c r="W537" s="80">
        <f t="shared" si="186"/>
        <v>761140</v>
      </c>
      <c r="X537" s="68">
        <f t="shared" si="187"/>
        <v>4767140</v>
      </c>
      <c r="Y537" s="81">
        <v>4121443</v>
      </c>
      <c r="Z537" s="82">
        <f t="shared" si="188"/>
        <v>783074.17</v>
      </c>
      <c r="AA537" s="69">
        <f t="shared" si="192"/>
        <v>4904517.17</v>
      </c>
      <c r="AB537" s="83">
        <v>2960087</v>
      </c>
      <c r="AC537" s="84">
        <f t="shared" si="189"/>
        <v>562416.53</v>
      </c>
      <c r="AD537" s="70">
        <f t="shared" si="193"/>
        <v>3522503.5300000003</v>
      </c>
      <c r="AE537" s="86">
        <f t="shared" si="194"/>
        <v>7</v>
      </c>
      <c r="AF537" s="85">
        <f t="shared" si="195"/>
        <v>4799999</v>
      </c>
      <c r="AG537" s="4">
        <f t="shared" si="196"/>
        <v>545598.37342314317</v>
      </c>
      <c r="AH537" s="5">
        <f t="shared" si="197"/>
        <v>0.11366635147697805</v>
      </c>
      <c r="AI537" s="87" t="str">
        <f t="shared" si="198"/>
        <v>SI</v>
      </c>
      <c r="AK537" s="95"/>
    </row>
    <row r="538" spans="1:37" ht="77.25" x14ac:dyDescent="0.45">
      <c r="A538" s="6">
        <f t="shared" si="190"/>
        <v>535</v>
      </c>
      <c r="B538" s="6" t="s">
        <v>1099</v>
      </c>
      <c r="C538" s="6" t="s">
        <v>403</v>
      </c>
      <c r="D538" s="6" t="s">
        <v>1100</v>
      </c>
      <c r="E538" s="9">
        <v>90101603</v>
      </c>
      <c r="F538" s="103" t="s">
        <v>1101</v>
      </c>
      <c r="G538" s="17" t="s">
        <v>1102</v>
      </c>
      <c r="H538" s="93">
        <f t="shared" si="177"/>
        <v>0.19</v>
      </c>
      <c r="I538" s="29">
        <f t="shared" si="191"/>
        <v>239999</v>
      </c>
      <c r="J538" s="71">
        <v>199663</v>
      </c>
      <c r="K538" s="72">
        <f t="shared" si="178"/>
        <v>37935.97</v>
      </c>
      <c r="L538" s="49">
        <f t="shared" si="179"/>
        <v>237598.97</v>
      </c>
      <c r="M538" s="73">
        <v>200373</v>
      </c>
      <c r="N538" s="74">
        <f t="shared" si="180"/>
        <v>38070.870000000003</v>
      </c>
      <c r="O538" s="53">
        <f t="shared" si="181"/>
        <v>238443.87</v>
      </c>
      <c r="P538" s="75">
        <v>206468</v>
      </c>
      <c r="Q538" s="76">
        <f t="shared" si="182"/>
        <v>39228.92</v>
      </c>
      <c r="R538" s="57">
        <f t="shared" si="183"/>
        <v>245696.91999999998</v>
      </c>
      <c r="S538" s="77">
        <v>198417</v>
      </c>
      <c r="T538" s="78">
        <f t="shared" si="184"/>
        <v>37699.230000000003</v>
      </c>
      <c r="U538" s="67">
        <f t="shared" si="185"/>
        <v>236116.23</v>
      </c>
      <c r="V538" s="79">
        <v>191409</v>
      </c>
      <c r="W538" s="80">
        <f t="shared" si="186"/>
        <v>36367.71</v>
      </c>
      <c r="X538" s="68">
        <f t="shared" si="187"/>
        <v>227776.71</v>
      </c>
      <c r="Y538" s="81">
        <v>203366</v>
      </c>
      <c r="Z538" s="82">
        <f t="shared" si="188"/>
        <v>38639.54</v>
      </c>
      <c r="AA538" s="69">
        <f t="shared" si="192"/>
        <v>242005.54</v>
      </c>
      <c r="AB538" s="83">
        <v>212064</v>
      </c>
      <c r="AC538" s="84">
        <f t="shared" si="189"/>
        <v>40292.160000000003</v>
      </c>
      <c r="AD538" s="70">
        <f t="shared" si="193"/>
        <v>252356.16</v>
      </c>
      <c r="AE538" s="86">
        <f t="shared" si="194"/>
        <v>7</v>
      </c>
      <c r="AF538" s="85">
        <f t="shared" si="195"/>
        <v>239999</v>
      </c>
      <c r="AG538" s="4">
        <f t="shared" si="196"/>
        <v>7189.5832098390802</v>
      </c>
      <c r="AH538" s="5">
        <f t="shared" si="197"/>
        <v>2.9956721527335865E-2</v>
      </c>
      <c r="AI538" s="87" t="str">
        <f t="shared" si="198"/>
        <v>SI</v>
      </c>
      <c r="AK538" s="95"/>
    </row>
    <row r="539" spans="1:37" ht="14.25" x14ac:dyDescent="0.45">
      <c r="A539" s="6">
        <f t="shared" si="190"/>
        <v>536</v>
      </c>
      <c r="B539" s="6" t="s">
        <v>1099</v>
      </c>
      <c r="C539" s="6" t="s">
        <v>245</v>
      </c>
      <c r="D539" s="6" t="s">
        <v>1103</v>
      </c>
      <c r="E539" s="9">
        <v>86101600</v>
      </c>
      <c r="F539" s="13" t="s">
        <v>1104</v>
      </c>
      <c r="G539" s="17" t="s">
        <v>38</v>
      </c>
      <c r="H539" s="93">
        <f t="shared" si="177"/>
        <v>0.19</v>
      </c>
      <c r="I539" s="29">
        <f t="shared" si="191"/>
        <v>599999</v>
      </c>
      <c r="J539" s="71">
        <v>505110</v>
      </c>
      <c r="K539" s="72">
        <f t="shared" si="178"/>
        <v>95970.9</v>
      </c>
      <c r="L539" s="49">
        <f t="shared" si="179"/>
        <v>601080.9</v>
      </c>
      <c r="M539" s="73">
        <v>487491</v>
      </c>
      <c r="N539" s="74">
        <f t="shared" si="180"/>
        <v>92623.290000000008</v>
      </c>
      <c r="O539" s="53">
        <f t="shared" si="181"/>
        <v>580114.29</v>
      </c>
      <c r="P539" s="75">
        <v>475721</v>
      </c>
      <c r="Q539" s="76">
        <f t="shared" si="182"/>
        <v>90386.99</v>
      </c>
      <c r="R539" s="57">
        <f t="shared" si="183"/>
        <v>566107.99</v>
      </c>
      <c r="S539" s="77">
        <v>496205</v>
      </c>
      <c r="T539" s="78">
        <f t="shared" si="184"/>
        <v>94278.95</v>
      </c>
      <c r="U539" s="67">
        <f t="shared" si="185"/>
        <v>590483.94999999995</v>
      </c>
      <c r="V539" s="79">
        <v>509131</v>
      </c>
      <c r="W539" s="80">
        <f t="shared" si="186"/>
        <v>96734.89</v>
      </c>
      <c r="X539" s="68">
        <f t="shared" si="187"/>
        <v>605865.89</v>
      </c>
      <c r="Y539" s="81">
        <v>517636</v>
      </c>
      <c r="Z539" s="82">
        <f t="shared" si="188"/>
        <v>98350.84</v>
      </c>
      <c r="AA539" s="69">
        <f t="shared" si="192"/>
        <v>615986.84</v>
      </c>
      <c r="AB539" s="83">
        <v>538113</v>
      </c>
      <c r="AC539" s="84">
        <f t="shared" si="189"/>
        <v>102241.47</v>
      </c>
      <c r="AD539" s="70">
        <f t="shared" si="193"/>
        <v>640354.47</v>
      </c>
      <c r="AE539" s="86">
        <f t="shared" si="194"/>
        <v>7</v>
      </c>
      <c r="AF539" s="85">
        <f t="shared" si="195"/>
        <v>599999</v>
      </c>
      <c r="AG539" s="4">
        <f t="shared" si="196"/>
        <v>22533.480865853806</v>
      </c>
      <c r="AH539" s="5">
        <f t="shared" si="197"/>
        <v>3.7555864036196401E-2</v>
      </c>
      <c r="AI539" s="87" t="str">
        <f t="shared" si="198"/>
        <v>SI</v>
      </c>
      <c r="AK539" s="95"/>
    </row>
    <row r="540" spans="1:37" ht="14.25" x14ac:dyDescent="0.45">
      <c r="A540" s="6">
        <f t="shared" si="190"/>
        <v>537</v>
      </c>
      <c r="B540" s="6" t="s">
        <v>1099</v>
      </c>
      <c r="C540" s="6" t="s">
        <v>245</v>
      </c>
      <c r="D540" s="6" t="s">
        <v>1103</v>
      </c>
      <c r="E540" s="9">
        <v>86101600</v>
      </c>
      <c r="F540" s="105" t="s">
        <v>1105</v>
      </c>
      <c r="G540" s="17" t="s">
        <v>38</v>
      </c>
      <c r="H540" s="93">
        <f t="shared" si="177"/>
        <v>0.19</v>
      </c>
      <c r="I540" s="29">
        <f t="shared" si="191"/>
        <v>799999</v>
      </c>
      <c r="J540" s="71">
        <v>679421</v>
      </c>
      <c r="K540" s="72">
        <f t="shared" si="178"/>
        <v>129089.99</v>
      </c>
      <c r="L540" s="49">
        <f t="shared" si="179"/>
        <v>808510.99</v>
      </c>
      <c r="M540" s="73">
        <v>623363</v>
      </c>
      <c r="N540" s="74">
        <f t="shared" si="180"/>
        <v>118438.97</v>
      </c>
      <c r="O540" s="53">
        <f t="shared" si="181"/>
        <v>741801.97</v>
      </c>
      <c r="P540" s="75">
        <v>662096</v>
      </c>
      <c r="Q540" s="76">
        <f t="shared" si="182"/>
        <v>125798.24</v>
      </c>
      <c r="R540" s="57">
        <f t="shared" si="183"/>
        <v>787894.24</v>
      </c>
      <c r="S540" s="77">
        <v>611489</v>
      </c>
      <c r="T540" s="78">
        <f t="shared" si="184"/>
        <v>116182.91</v>
      </c>
      <c r="U540" s="67">
        <f t="shared" si="185"/>
        <v>727671.91</v>
      </c>
      <c r="V540" s="79">
        <v>609073</v>
      </c>
      <c r="W540" s="80">
        <f t="shared" si="186"/>
        <v>115723.87</v>
      </c>
      <c r="X540" s="68">
        <f t="shared" si="187"/>
        <v>724796.87</v>
      </c>
      <c r="Y540" s="81">
        <v>634126</v>
      </c>
      <c r="Z540" s="82">
        <f t="shared" si="188"/>
        <v>120483.94</v>
      </c>
      <c r="AA540" s="69">
        <f t="shared" si="192"/>
        <v>754609.94</v>
      </c>
      <c r="AB540" s="83">
        <v>886310</v>
      </c>
      <c r="AC540" s="84">
        <f t="shared" si="189"/>
        <v>168398.9</v>
      </c>
      <c r="AD540" s="70">
        <f t="shared" si="193"/>
        <v>1054708.8999999999</v>
      </c>
      <c r="AE540" s="86">
        <f t="shared" si="194"/>
        <v>7</v>
      </c>
      <c r="AF540" s="85">
        <f t="shared" si="195"/>
        <v>799999</v>
      </c>
      <c r="AG540" s="4">
        <f t="shared" si="196"/>
        <v>107855.55268762002</v>
      </c>
      <c r="AH540" s="5">
        <f t="shared" si="197"/>
        <v>0.13481960938403675</v>
      </c>
      <c r="AI540" s="87" t="str">
        <f t="shared" si="198"/>
        <v>SI</v>
      </c>
      <c r="AK540" s="95"/>
    </row>
    <row r="541" spans="1:37" ht="25.5" x14ac:dyDescent="0.45">
      <c r="A541" s="6">
        <f t="shared" si="190"/>
        <v>538</v>
      </c>
      <c r="B541" s="6" t="s">
        <v>1099</v>
      </c>
      <c r="C541" s="6" t="s">
        <v>245</v>
      </c>
      <c r="D541" s="6" t="s">
        <v>1103</v>
      </c>
      <c r="E541" s="9">
        <v>86101600</v>
      </c>
      <c r="F541" s="13" t="s">
        <v>1106</v>
      </c>
      <c r="G541" s="17" t="s">
        <v>38</v>
      </c>
      <c r="H541" s="93">
        <f t="shared" si="177"/>
        <v>0.19</v>
      </c>
      <c r="I541" s="29">
        <f t="shared" si="191"/>
        <v>2000000</v>
      </c>
      <c r="J541" s="71">
        <v>1535573</v>
      </c>
      <c r="K541" s="72">
        <f t="shared" si="178"/>
        <v>291758.87</v>
      </c>
      <c r="L541" s="49">
        <f t="shared" si="179"/>
        <v>1827331.87</v>
      </c>
      <c r="M541" s="73">
        <v>1552392</v>
      </c>
      <c r="N541" s="74">
        <f t="shared" si="180"/>
        <v>294954.48</v>
      </c>
      <c r="O541" s="53">
        <f t="shared" si="181"/>
        <v>1847346.48</v>
      </c>
      <c r="P541" s="75">
        <v>1617115</v>
      </c>
      <c r="Q541" s="76">
        <f t="shared" si="182"/>
        <v>307251.84999999998</v>
      </c>
      <c r="R541" s="57">
        <f t="shared" si="183"/>
        <v>1924366.85</v>
      </c>
      <c r="S541" s="77">
        <v>1745444</v>
      </c>
      <c r="T541" s="78">
        <f t="shared" si="184"/>
        <v>331634.36</v>
      </c>
      <c r="U541" s="67">
        <f t="shared" si="185"/>
        <v>2077078.3599999999</v>
      </c>
      <c r="V541" s="79">
        <v>1751208</v>
      </c>
      <c r="W541" s="80">
        <f t="shared" si="186"/>
        <v>332729.52</v>
      </c>
      <c r="X541" s="68">
        <f t="shared" si="187"/>
        <v>2083937.52</v>
      </c>
      <c r="Y541" s="81">
        <v>1699375</v>
      </c>
      <c r="Z541" s="82">
        <f t="shared" si="188"/>
        <v>322881.25</v>
      </c>
      <c r="AA541" s="69">
        <f t="shared" si="192"/>
        <v>2022256.25</v>
      </c>
      <c r="AB541" s="83">
        <v>1863596</v>
      </c>
      <c r="AC541" s="84">
        <f t="shared" si="189"/>
        <v>354083.24</v>
      </c>
      <c r="AD541" s="70">
        <f t="shared" si="193"/>
        <v>2217679.2400000002</v>
      </c>
      <c r="AE541" s="86">
        <f t="shared" si="194"/>
        <v>7</v>
      </c>
      <c r="AF541" s="85">
        <f t="shared" si="195"/>
        <v>2000000</v>
      </c>
      <c r="AG541" s="4">
        <f t="shared" si="196"/>
        <v>130769.11316100453</v>
      </c>
      <c r="AH541" s="5">
        <f t="shared" si="197"/>
        <v>6.5384556580502268E-2</v>
      </c>
      <c r="AI541" s="87" t="str">
        <f t="shared" si="198"/>
        <v>SI</v>
      </c>
      <c r="AK541" s="95"/>
    </row>
    <row r="542" spans="1:37" ht="14.25" x14ac:dyDescent="0.45">
      <c r="A542" s="6">
        <f t="shared" si="190"/>
        <v>539</v>
      </c>
      <c r="B542" s="6" t="s">
        <v>1099</v>
      </c>
      <c r="C542" s="6" t="s">
        <v>245</v>
      </c>
      <c r="D542" s="6" t="s">
        <v>1103</v>
      </c>
      <c r="E542" s="9">
        <v>86101600</v>
      </c>
      <c r="F542" s="105" t="s">
        <v>1107</v>
      </c>
      <c r="G542" s="17" t="s">
        <v>38</v>
      </c>
      <c r="H542" s="93">
        <f t="shared" si="177"/>
        <v>0.19</v>
      </c>
      <c r="I542" s="29">
        <f t="shared" si="191"/>
        <v>1249999</v>
      </c>
      <c r="J542" s="71">
        <v>955166</v>
      </c>
      <c r="K542" s="72">
        <f t="shared" si="178"/>
        <v>181481.54</v>
      </c>
      <c r="L542" s="49">
        <f t="shared" si="179"/>
        <v>1136647.54</v>
      </c>
      <c r="M542" s="73">
        <v>1038168</v>
      </c>
      <c r="N542" s="74">
        <f t="shared" si="180"/>
        <v>197251.92</v>
      </c>
      <c r="O542" s="53">
        <f t="shared" si="181"/>
        <v>1235419.92</v>
      </c>
      <c r="P542" s="75">
        <v>975252</v>
      </c>
      <c r="Q542" s="76">
        <f t="shared" si="182"/>
        <v>185297.88</v>
      </c>
      <c r="R542" s="57">
        <f t="shared" si="183"/>
        <v>1160549.8799999999</v>
      </c>
      <c r="S542" s="77">
        <v>995195</v>
      </c>
      <c r="T542" s="78">
        <f t="shared" si="184"/>
        <v>189087.05</v>
      </c>
      <c r="U542" s="67">
        <f t="shared" si="185"/>
        <v>1184282.05</v>
      </c>
      <c r="V542" s="79">
        <v>991641</v>
      </c>
      <c r="W542" s="80">
        <f t="shared" si="186"/>
        <v>188411.79</v>
      </c>
      <c r="X542" s="68">
        <f t="shared" si="187"/>
        <v>1180052.79</v>
      </c>
      <c r="Y542" s="81">
        <v>1113386</v>
      </c>
      <c r="Z542" s="82">
        <f t="shared" si="188"/>
        <v>211543.34</v>
      </c>
      <c r="AA542" s="69">
        <f t="shared" si="192"/>
        <v>1324929.3400000001</v>
      </c>
      <c r="AB542" s="83">
        <v>1284130</v>
      </c>
      <c r="AC542" s="84">
        <f t="shared" si="189"/>
        <v>243984.7</v>
      </c>
      <c r="AD542" s="70">
        <f t="shared" si="193"/>
        <v>1528114.7</v>
      </c>
      <c r="AE542" s="86">
        <f t="shared" si="194"/>
        <v>7</v>
      </c>
      <c r="AF542" s="85">
        <f t="shared" si="195"/>
        <v>1249999</v>
      </c>
      <c r="AG542" s="4">
        <f t="shared" si="196"/>
        <v>127187.34010154795</v>
      </c>
      <c r="AH542" s="5">
        <f t="shared" si="197"/>
        <v>0.10174995348120114</v>
      </c>
      <c r="AI542" s="87" t="str">
        <f t="shared" si="198"/>
        <v>SI</v>
      </c>
      <c r="AK542" s="95"/>
    </row>
    <row r="543" spans="1:37" ht="14.25" x14ac:dyDescent="0.45">
      <c r="A543" s="6">
        <f t="shared" si="190"/>
        <v>540</v>
      </c>
      <c r="B543" s="6" t="s">
        <v>1099</v>
      </c>
      <c r="C543" s="6" t="s">
        <v>245</v>
      </c>
      <c r="D543" s="6" t="s">
        <v>1103</v>
      </c>
      <c r="E543" s="9">
        <v>86101600</v>
      </c>
      <c r="F543" s="13" t="s">
        <v>1108</v>
      </c>
      <c r="G543" s="17" t="s">
        <v>38</v>
      </c>
      <c r="H543" s="93">
        <f t="shared" si="177"/>
        <v>0.19</v>
      </c>
      <c r="I543" s="29">
        <f t="shared" si="191"/>
        <v>3599999</v>
      </c>
      <c r="J543" s="71">
        <v>3060153</v>
      </c>
      <c r="K543" s="72">
        <f t="shared" si="178"/>
        <v>581429.06999999995</v>
      </c>
      <c r="L543" s="49">
        <f t="shared" si="179"/>
        <v>3641582.07</v>
      </c>
      <c r="M543" s="73">
        <v>2994345</v>
      </c>
      <c r="N543" s="74">
        <f t="shared" si="180"/>
        <v>568925.55000000005</v>
      </c>
      <c r="O543" s="53">
        <f t="shared" si="181"/>
        <v>3563270.55</v>
      </c>
      <c r="P543" s="75">
        <v>3058047</v>
      </c>
      <c r="Q543" s="76">
        <f t="shared" si="182"/>
        <v>581028.93000000005</v>
      </c>
      <c r="R543" s="57">
        <f t="shared" si="183"/>
        <v>3639075.93</v>
      </c>
      <c r="S543" s="77">
        <v>2736770</v>
      </c>
      <c r="T543" s="78">
        <f t="shared" si="184"/>
        <v>519986.3</v>
      </c>
      <c r="U543" s="67">
        <f t="shared" si="185"/>
        <v>3256756.3</v>
      </c>
      <c r="V543" s="79">
        <v>3306819</v>
      </c>
      <c r="W543" s="80">
        <f t="shared" si="186"/>
        <v>628295.61</v>
      </c>
      <c r="X543" s="68">
        <f t="shared" si="187"/>
        <v>3935114.61</v>
      </c>
      <c r="Y543" s="81">
        <v>3169357</v>
      </c>
      <c r="Z543" s="82">
        <f t="shared" si="188"/>
        <v>602177.82999999996</v>
      </c>
      <c r="AA543" s="69">
        <f t="shared" si="192"/>
        <v>3771534.83</v>
      </c>
      <c r="AB543" s="83">
        <v>2850976</v>
      </c>
      <c r="AC543" s="84">
        <f t="shared" si="189"/>
        <v>541685.44000000006</v>
      </c>
      <c r="AD543" s="70">
        <f t="shared" si="193"/>
        <v>3392661.44</v>
      </c>
      <c r="AE543" s="86">
        <f t="shared" si="194"/>
        <v>7</v>
      </c>
      <c r="AF543" s="85">
        <f t="shared" si="195"/>
        <v>3599999</v>
      </c>
      <c r="AG543" s="4">
        <f t="shared" si="196"/>
        <v>209467.54441293434</v>
      </c>
      <c r="AH543" s="5">
        <f t="shared" si="197"/>
        <v>5.8185445166216529E-2</v>
      </c>
      <c r="AI543" s="87" t="str">
        <f t="shared" si="198"/>
        <v>SI</v>
      </c>
      <c r="AK543" s="95"/>
    </row>
    <row r="544" spans="1:37" ht="25.5" x14ac:dyDescent="0.45">
      <c r="A544" s="6">
        <f t="shared" si="190"/>
        <v>541</v>
      </c>
      <c r="B544" s="6" t="s">
        <v>1109</v>
      </c>
      <c r="C544" s="6" t="s">
        <v>35</v>
      </c>
      <c r="D544" s="6" t="s">
        <v>1110</v>
      </c>
      <c r="E544" s="9">
        <v>60121008</v>
      </c>
      <c r="F544" s="105" t="s">
        <v>1111</v>
      </c>
      <c r="G544" s="17" t="s">
        <v>38</v>
      </c>
      <c r="H544" s="93">
        <f t="shared" si="177"/>
        <v>0.19</v>
      </c>
      <c r="I544" s="29">
        <f t="shared" si="191"/>
        <v>110000</v>
      </c>
      <c r="J544" s="71">
        <v>91427</v>
      </c>
      <c r="K544" s="72">
        <f t="shared" si="178"/>
        <v>17371.13</v>
      </c>
      <c r="L544" s="49">
        <f t="shared" si="179"/>
        <v>108798.13</v>
      </c>
      <c r="M544" s="73">
        <v>92442</v>
      </c>
      <c r="N544" s="74">
        <f t="shared" si="180"/>
        <v>17563.98</v>
      </c>
      <c r="O544" s="53">
        <f t="shared" si="181"/>
        <v>110005.98</v>
      </c>
      <c r="P544" s="75">
        <v>87238</v>
      </c>
      <c r="Q544" s="76">
        <f t="shared" si="182"/>
        <v>16575.22</v>
      </c>
      <c r="R544" s="57">
        <f t="shared" si="183"/>
        <v>103813.22</v>
      </c>
      <c r="S544" s="77">
        <v>93551</v>
      </c>
      <c r="T544" s="78">
        <f t="shared" si="184"/>
        <v>17774.689999999999</v>
      </c>
      <c r="U544" s="67">
        <f t="shared" si="185"/>
        <v>111325.69</v>
      </c>
      <c r="V544" s="79">
        <v>88192</v>
      </c>
      <c r="W544" s="80">
        <f t="shared" si="186"/>
        <v>16756.48</v>
      </c>
      <c r="X544" s="68">
        <f t="shared" si="187"/>
        <v>104948.48</v>
      </c>
      <c r="Y544" s="81">
        <v>85268</v>
      </c>
      <c r="Z544" s="82">
        <f t="shared" si="188"/>
        <v>16200.92</v>
      </c>
      <c r="AA544" s="69">
        <f t="shared" si="192"/>
        <v>101468.92</v>
      </c>
      <c r="AB544" s="83">
        <v>108938</v>
      </c>
      <c r="AC544" s="84">
        <f t="shared" si="189"/>
        <v>20698.22</v>
      </c>
      <c r="AD544" s="70">
        <f t="shared" si="193"/>
        <v>129636.22</v>
      </c>
      <c r="AE544" s="86">
        <f t="shared" si="194"/>
        <v>7</v>
      </c>
      <c r="AF544" s="85">
        <f t="shared" si="195"/>
        <v>110000</v>
      </c>
      <c r="AG544" s="4">
        <f t="shared" si="196"/>
        <v>8663.1942521566489</v>
      </c>
      <c r="AH544" s="5">
        <f t="shared" si="197"/>
        <v>7.8756311383242267E-2</v>
      </c>
      <c r="AI544" s="87" t="str">
        <f t="shared" si="198"/>
        <v>SI</v>
      </c>
      <c r="AK544" s="95"/>
    </row>
    <row r="545" spans="1:37" ht="38.25" x14ac:dyDescent="0.45">
      <c r="A545" s="6">
        <f t="shared" si="190"/>
        <v>542</v>
      </c>
      <c r="B545" s="6" t="s">
        <v>1109</v>
      </c>
      <c r="C545" s="6" t="s">
        <v>35</v>
      </c>
      <c r="D545" s="6" t="s">
        <v>1112</v>
      </c>
      <c r="E545" s="9">
        <v>82101500</v>
      </c>
      <c r="F545" s="36" t="s">
        <v>1113</v>
      </c>
      <c r="G545" s="17" t="s">
        <v>38</v>
      </c>
      <c r="H545" s="93">
        <f t="shared" si="177"/>
        <v>0.19</v>
      </c>
      <c r="I545" s="29">
        <f t="shared" si="191"/>
        <v>29470</v>
      </c>
      <c r="J545" s="71">
        <v>25013</v>
      </c>
      <c r="K545" s="72">
        <f t="shared" si="178"/>
        <v>4752.47</v>
      </c>
      <c r="L545" s="49">
        <f t="shared" si="179"/>
        <v>29765.47</v>
      </c>
      <c r="M545" s="73">
        <v>26811</v>
      </c>
      <c r="N545" s="74">
        <f t="shared" si="180"/>
        <v>5094.09</v>
      </c>
      <c r="O545" s="53">
        <f t="shared" si="181"/>
        <v>31905.09</v>
      </c>
      <c r="P545" s="75">
        <v>24422</v>
      </c>
      <c r="Q545" s="76">
        <f t="shared" si="182"/>
        <v>4640.18</v>
      </c>
      <c r="R545" s="57">
        <f t="shared" si="183"/>
        <v>29062.18</v>
      </c>
      <c r="S545" s="77">
        <v>26454</v>
      </c>
      <c r="T545" s="78">
        <f t="shared" si="184"/>
        <v>5026.26</v>
      </c>
      <c r="U545" s="67">
        <f t="shared" si="185"/>
        <v>31480.260000000002</v>
      </c>
      <c r="V545" s="79">
        <v>24278</v>
      </c>
      <c r="W545" s="80">
        <f t="shared" si="186"/>
        <v>4612.82</v>
      </c>
      <c r="X545" s="68">
        <f t="shared" si="187"/>
        <v>28890.82</v>
      </c>
      <c r="Y545" s="81">
        <v>26662</v>
      </c>
      <c r="Z545" s="82">
        <f t="shared" si="188"/>
        <v>5065.78</v>
      </c>
      <c r="AA545" s="69">
        <f t="shared" si="192"/>
        <v>31727.78</v>
      </c>
      <c r="AB545" s="83">
        <v>19715</v>
      </c>
      <c r="AC545" s="84">
        <f t="shared" si="189"/>
        <v>3745.85</v>
      </c>
      <c r="AD545" s="70">
        <f t="shared" si="193"/>
        <v>23460.85</v>
      </c>
      <c r="AE545" s="86">
        <f t="shared" si="194"/>
        <v>7</v>
      </c>
      <c r="AF545" s="85">
        <f t="shared" si="195"/>
        <v>29470</v>
      </c>
      <c r="AG545" s="4">
        <f t="shared" si="196"/>
        <v>2719.4361578091889</v>
      </c>
      <c r="AH545" s="5">
        <f t="shared" si="197"/>
        <v>9.2278118690505229E-2</v>
      </c>
      <c r="AI545" s="87" t="str">
        <f t="shared" si="198"/>
        <v>SI</v>
      </c>
      <c r="AK545" s="95"/>
    </row>
    <row r="546" spans="1:37" ht="38.25" x14ac:dyDescent="0.45">
      <c r="A546" s="6">
        <f t="shared" si="190"/>
        <v>543</v>
      </c>
      <c r="B546" s="6" t="s">
        <v>1109</v>
      </c>
      <c r="C546" s="6" t="s">
        <v>35</v>
      </c>
      <c r="D546" s="6" t="s">
        <v>1114</v>
      </c>
      <c r="E546" s="9">
        <v>82101500</v>
      </c>
      <c r="F546" s="105" t="s">
        <v>1115</v>
      </c>
      <c r="G546" s="17" t="s">
        <v>38</v>
      </c>
      <c r="H546" s="93">
        <f t="shared" si="177"/>
        <v>0.19</v>
      </c>
      <c r="I546" s="29">
        <f t="shared" si="191"/>
        <v>27475</v>
      </c>
      <c r="J546" s="71">
        <v>20842</v>
      </c>
      <c r="K546" s="72">
        <f t="shared" si="178"/>
        <v>3959.98</v>
      </c>
      <c r="L546" s="49">
        <f t="shared" si="179"/>
        <v>24801.98</v>
      </c>
      <c r="M546" s="73">
        <v>23510</v>
      </c>
      <c r="N546" s="74">
        <f t="shared" si="180"/>
        <v>4466.8999999999996</v>
      </c>
      <c r="O546" s="53">
        <f t="shared" si="181"/>
        <v>27976.9</v>
      </c>
      <c r="P546" s="75">
        <v>23448</v>
      </c>
      <c r="Q546" s="76">
        <f t="shared" si="182"/>
        <v>4455.12</v>
      </c>
      <c r="R546" s="57">
        <f t="shared" si="183"/>
        <v>27903.119999999999</v>
      </c>
      <c r="S546" s="77">
        <v>21511</v>
      </c>
      <c r="T546" s="78">
        <f t="shared" si="184"/>
        <v>4087.09</v>
      </c>
      <c r="U546" s="67">
        <f t="shared" si="185"/>
        <v>25598.09</v>
      </c>
      <c r="V546" s="79">
        <v>24721</v>
      </c>
      <c r="W546" s="80">
        <f t="shared" si="186"/>
        <v>4696.99</v>
      </c>
      <c r="X546" s="68">
        <f t="shared" si="187"/>
        <v>29417.989999999998</v>
      </c>
      <c r="Y546" s="81">
        <v>25240</v>
      </c>
      <c r="Z546" s="82">
        <f t="shared" si="188"/>
        <v>4795.6000000000004</v>
      </c>
      <c r="AA546" s="69">
        <f t="shared" si="192"/>
        <v>30035.599999999999</v>
      </c>
      <c r="AB546" s="83">
        <v>22343</v>
      </c>
      <c r="AC546" s="84">
        <f t="shared" si="189"/>
        <v>4245.17</v>
      </c>
      <c r="AD546" s="70">
        <f t="shared" si="193"/>
        <v>26588.17</v>
      </c>
      <c r="AE546" s="86">
        <f t="shared" si="194"/>
        <v>7</v>
      </c>
      <c r="AF546" s="85">
        <f t="shared" si="195"/>
        <v>27475</v>
      </c>
      <c r="AG546" s="4">
        <f t="shared" si="196"/>
        <v>1781.7072849376798</v>
      </c>
      <c r="AH546" s="5">
        <f t="shared" si="197"/>
        <v>6.4848308823937384E-2</v>
      </c>
      <c r="AI546" s="87" t="str">
        <f t="shared" si="198"/>
        <v>SI</v>
      </c>
      <c r="AK546" s="95"/>
    </row>
    <row r="547" spans="1:37" ht="51" x14ac:dyDescent="0.45">
      <c r="A547" s="6">
        <f t="shared" si="190"/>
        <v>544</v>
      </c>
      <c r="B547" s="6" t="s">
        <v>1109</v>
      </c>
      <c r="C547" s="6" t="s">
        <v>35</v>
      </c>
      <c r="D547" s="6" t="s">
        <v>1116</v>
      </c>
      <c r="E547" s="9">
        <v>82101500</v>
      </c>
      <c r="F547" s="13" t="s">
        <v>1117</v>
      </c>
      <c r="G547" s="17" t="s">
        <v>38</v>
      </c>
      <c r="H547" s="93">
        <f t="shared" si="177"/>
        <v>0.19</v>
      </c>
      <c r="I547" s="29">
        <f t="shared" si="191"/>
        <v>64801</v>
      </c>
      <c r="J547" s="71">
        <v>53756</v>
      </c>
      <c r="K547" s="72">
        <f t="shared" si="178"/>
        <v>10213.64</v>
      </c>
      <c r="L547" s="49">
        <f t="shared" si="179"/>
        <v>63969.64</v>
      </c>
      <c r="M547" s="73">
        <v>53042</v>
      </c>
      <c r="N547" s="74">
        <f t="shared" si="180"/>
        <v>10077.98</v>
      </c>
      <c r="O547" s="53">
        <f t="shared" si="181"/>
        <v>63119.979999999996</v>
      </c>
      <c r="P547" s="75">
        <v>57663</v>
      </c>
      <c r="Q547" s="76">
        <f t="shared" si="182"/>
        <v>10955.97</v>
      </c>
      <c r="R547" s="57">
        <f t="shared" si="183"/>
        <v>68618.97</v>
      </c>
      <c r="S547" s="77">
        <v>57004</v>
      </c>
      <c r="T547" s="78">
        <f t="shared" si="184"/>
        <v>10830.76</v>
      </c>
      <c r="U547" s="67">
        <f t="shared" si="185"/>
        <v>67834.759999999995</v>
      </c>
      <c r="V547" s="79">
        <v>58312</v>
      </c>
      <c r="W547" s="80">
        <f t="shared" si="186"/>
        <v>11079.28</v>
      </c>
      <c r="X547" s="68">
        <f t="shared" si="187"/>
        <v>69391.28</v>
      </c>
      <c r="Y547" s="81">
        <v>58471</v>
      </c>
      <c r="Z547" s="82">
        <f t="shared" si="188"/>
        <v>11109.49</v>
      </c>
      <c r="AA547" s="69">
        <f t="shared" si="192"/>
        <v>69580.490000000005</v>
      </c>
      <c r="AB547" s="83">
        <v>42932</v>
      </c>
      <c r="AC547" s="84">
        <f t="shared" si="189"/>
        <v>8157.08</v>
      </c>
      <c r="AD547" s="70">
        <f t="shared" si="193"/>
        <v>51089.08</v>
      </c>
      <c r="AE547" s="86">
        <f t="shared" si="194"/>
        <v>7</v>
      </c>
      <c r="AF547" s="85">
        <f t="shared" si="195"/>
        <v>64801</v>
      </c>
      <c r="AG547" s="4">
        <f t="shared" si="196"/>
        <v>6085.4454755753095</v>
      </c>
      <c r="AH547" s="5">
        <f t="shared" si="197"/>
        <v>9.3909746386248813E-2</v>
      </c>
      <c r="AI547" s="87" t="str">
        <f t="shared" si="198"/>
        <v>SI</v>
      </c>
      <c r="AK547" s="95"/>
    </row>
    <row r="548" spans="1:37" ht="38.25" x14ac:dyDescent="0.45">
      <c r="A548" s="6">
        <f t="shared" si="190"/>
        <v>545</v>
      </c>
      <c r="B548" s="6" t="s">
        <v>1109</v>
      </c>
      <c r="C548" s="6" t="s">
        <v>35</v>
      </c>
      <c r="D548" s="6" t="s">
        <v>1118</v>
      </c>
      <c r="E548" s="9">
        <v>82101500</v>
      </c>
      <c r="F548" s="105" t="s">
        <v>1119</v>
      </c>
      <c r="G548" s="17" t="s">
        <v>38</v>
      </c>
      <c r="H548" s="93">
        <f t="shared" si="177"/>
        <v>0.19</v>
      </c>
      <c r="I548" s="29">
        <f t="shared" si="191"/>
        <v>30511</v>
      </c>
      <c r="J548" s="71">
        <v>27267</v>
      </c>
      <c r="K548" s="72">
        <f t="shared" si="178"/>
        <v>5180.7300000000005</v>
      </c>
      <c r="L548" s="49">
        <f t="shared" si="179"/>
        <v>32447.73</v>
      </c>
      <c r="M548" s="73">
        <v>27759</v>
      </c>
      <c r="N548" s="74">
        <f t="shared" si="180"/>
        <v>5274.21</v>
      </c>
      <c r="O548" s="53">
        <f t="shared" si="181"/>
        <v>33033.21</v>
      </c>
      <c r="P548" s="75">
        <v>27509</v>
      </c>
      <c r="Q548" s="76">
        <f t="shared" si="182"/>
        <v>5226.71</v>
      </c>
      <c r="R548" s="57">
        <f t="shared" si="183"/>
        <v>32735.71</v>
      </c>
      <c r="S548" s="77">
        <v>24763</v>
      </c>
      <c r="T548" s="78">
        <f t="shared" si="184"/>
        <v>4704.97</v>
      </c>
      <c r="U548" s="67">
        <f t="shared" si="185"/>
        <v>29467.97</v>
      </c>
      <c r="V548" s="79">
        <v>27152</v>
      </c>
      <c r="W548" s="80">
        <f t="shared" si="186"/>
        <v>5158.88</v>
      </c>
      <c r="X548" s="68">
        <f t="shared" si="187"/>
        <v>32310.880000000001</v>
      </c>
      <c r="Y548" s="81">
        <v>27930</v>
      </c>
      <c r="Z548" s="82">
        <f t="shared" si="188"/>
        <v>5306.7</v>
      </c>
      <c r="AA548" s="69">
        <f t="shared" si="192"/>
        <v>33236.699999999997</v>
      </c>
      <c r="AB548" s="83">
        <v>17094</v>
      </c>
      <c r="AC548" s="84">
        <f t="shared" si="189"/>
        <v>3247.86</v>
      </c>
      <c r="AD548" s="70">
        <f t="shared" si="193"/>
        <v>20341.86</v>
      </c>
      <c r="AE548" s="86">
        <f t="shared" si="194"/>
        <v>7</v>
      </c>
      <c r="AF548" s="85">
        <f t="shared" si="195"/>
        <v>30511</v>
      </c>
      <c r="AG548" s="4">
        <f t="shared" si="196"/>
        <v>4313.2706872627305</v>
      </c>
      <c r="AH548" s="5">
        <f t="shared" si="197"/>
        <v>0.14136772597629479</v>
      </c>
      <c r="AI548" s="87" t="str">
        <f t="shared" si="198"/>
        <v>SI</v>
      </c>
      <c r="AK548" s="95"/>
    </row>
    <row r="549" spans="1:37" ht="38.25" x14ac:dyDescent="0.45">
      <c r="A549" s="6">
        <f t="shared" si="190"/>
        <v>546</v>
      </c>
      <c r="B549" s="6" t="s">
        <v>1109</v>
      </c>
      <c r="C549" s="6" t="s">
        <v>35</v>
      </c>
      <c r="D549" s="6" t="s">
        <v>1120</v>
      </c>
      <c r="E549" s="9">
        <v>49221500</v>
      </c>
      <c r="F549" s="13" t="s">
        <v>1121</v>
      </c>
      <c r="G549" s="17" t="s">
        <v>38</v>
      </c>
      <c r="H549" s="93">
        <f t="shared" si="177"/>
        <v>0.19</v>
      </c>
      <c r="I549" s="29">
        <f t="shared" si="191"/>
        <v>13599</v>
      </c>
      <c r="J549" s="71">
        <v>11364</v>
      </c>
      <c r="K549" s="72">
        <f t="shared" si="178"/>
        <v>2159.16</v>
      </c>
      <c r="L549" s="49">
        <f t="shared" si="179"/>
        <v>13523.16</v>
      </c>
      <c r="M549" s="73">
        <v>12490</v>
      </c>
      <c r="N549" s="74">
        <f t="shared" si="180"/>
        <v>2373.1</v>
      </c>
      <c r="O549" s="53">
        <f t="shared" si="181"/>
        <v>14863.1</v>
      </c>
      <c r="P549" s="75">
        <v>11042</v>
      </c>
      <c r="Q549" s="76">
        <f t="shared" si="182"/>
        <v>2097.98</v>
      </c>
      <c r="R549" s="57">
        <f t="shared" si="183"/>
        <v>13139.98</v>
      </c>
      <c r="S549" s="77">
        <v>10315</v>
      </c>
      <c r="T549" s="78">
        <f t="shared" si="184"/>
        <v>1959.8500000000001</v>
      </c>
      <c r="U549" s="67">
        <f t="shared" si="185"/>
        <v>12274.85</v>
      </c>
      <c r="V549" s="79">
        <v>11218</v>
      </c>
      <c r="W549" s="80">
        <f t="shared" si="186"/>
        <v>2131.42</v>
      </c>
      <c r="X549" s="68">
        <f t="shared" si="187"/>
        <v>13349.42</v>
      </c>
      <c r="Y549" s="81">
        <v>11042</v>
      </c>
      <c r="Z549" s="82">
        <f t="shared" si="188"/>
        <v>2097.98</v>
      </c>
      <c r="AA549" s="69">
        <f t="shared" si="192"/>
        <v>13139.98</v>
      </c>
      <c r="AB549" s="83">
        <v>12526</v>
      </c>
      <c r="AC549" s="84">
        <f t="shared" si="189"/>
        <v>2379.94</v>
      </c>
      <c r="AD549" s="70">
        <f t="shared" si="193"/>
        <v>14905.94</v>
      </c>
      <c r="AE549" s="86">
        <f t="shared" si="194"/>
        <v>7</v>
      </c>
      <c r="AF549" s="85">
        <f t="shared" si="195"/>
        <v>13599</v>
      </c>
      <c r="AG549" s="4">
        <f t="shared" si="196"/>
        <v>890.33325367527425</v>
      </c>
      <c r="AH549" s="5">
        <f t="shared" si="197"/>
        <v>6.5470494424242534E-2</v>
      </c>
      <c r="AI549" s="87" t="str">
        <f t="shared" si="198"/>
        <v>SI</v>
      </c>
      <c r="AK549" s="95"/>
    </row>
    <row r="550" spans="1:37" ht="25.5" x14ac:dyDescent="0.45">
      <c r="A550" s="6">
        <f t="shared" si="190"/>
        <v>547</v>
      </c>
      <c r="B550" s="6" t="s">
        <v>1109</v>
      </c>
      <c r="C550" s="6" t="s">
        <v>35</v>
      </c>
      <c r="D550" s="6" t="s">
        <v>1122</v>
      </c>
      <c r="E550" s="9">
        <v>82101500</v>
      </c>
      <c r="F550" s="105" t="s">
        <v>1123</v>
      </c>
      <c r="G550" s="17" t="s">
        <v>38</v>
      </c>
      <c r="H550" s="93">
        <f t="shared" si="177"/>
        <v>0.19</v>
      </c>
      <c r="I550" s="29">
        <f t="shared" si="191"/>
        <v>5917</v>
      </c>
      <c r="J550" s="71">
        <v>4547</v>
      </c>
      <c r="K550" s="72">
        <f t="shared" si="178"/>
        <v>863.93000000000006</v>
      </c>
      <c r="L550" s="49">
        <f t="shared" si="179"/>
        <v>5410.93</v>
      </c>
      <c r="M550" s="73">
        <v>4837</v>
      </c>
      <c r="N550" s="74">
        <f t="shared" si="180"/>
        <v>919.03</v>
      </c>
      <c r="O550" s="53">
        <f t="shared" si="181"/>
        <v>5756.03</v>
      </c>
      <c r="P550" s="75">
        <v>4646</v>
      </c>
      <c r="Q550" s="76">
        <f t="shared" si="182"/>
        <v>882.74</v>
      </c>
      <c r="R550" s="57">
        <f t="shared" si="183"/>
        <v>5528.74</v>
      </c>
      <c r="S550" s="77">
        <v>5169</v>
      </c>
      <c r="T550" s="78">
        <f t="shared" si="184"/>
        <v>982.11</v>
      </c>
      <c r="U550" s="67">
        <f t="shared" si="185"/>
        <v>6151.11</v>
      </c>
      <c r="V550" s="79">
        <v>4992</v>
      </c>
      <c r="W550" s="80">
        <f t="shared" si="186"/>
        <v>948.48</v>
      </c>
      <c r="X550" s="68">
        <f t="shared" si="187"/>
        <v>5940.48</v>
      </c>
      <c r="Y550" s="81">
        <v>4873</v>
      </c>
      <c r="Z550" s="82">
        <f t="shared" si="188"/>
        <v>925.87</v>
      </c>
      <c r="AA550" s="69">
        <f t="shared" si="192"/>
        <v>5798.87</v>
      </c>
      <c r="AB550" s="83">
        <v>5744</v>
      </c>
      <c r="AC550" s="84">
        <f t="shared" si="189"/>
        <v>1091.3599999999999</v>
      </c>
      <c r="AD550" s="70">
        <f t="shared" si="193"/>
        <v>6835.36</v>
      </c>
      <c r="AE550" s="86">
        <f t="shared" si="194"/>
        <v>7</v>
      </c>
      <c r="AF550" s="85">
        <f t="shared" si="195"/>
        <v>5917</v>
      </c>
      <c r="AG550" s="4">
        <f t="shared" si="196"/>
        <v>438.4162560854694</v>
      </c>
      <c r="AH550" s="5">
        <f t="shared" si="197"/>
        <v>7.4094347825835627E-2</v>
      </c>
      <c r="AI550" s="87" t="str">
        <f t="shared" si="198"/>
        <v>SI</v>
      </c>
      <c r="AK550" s="95"/>
    </row>
    <row r="551" spans="1:37" ht="25.5" x14ac:dyDescent="0.45">
      <c r="A551" s="6">
        <f t="shared" si="190"/>
        <v>548</v>
      </c>
      <c r="B551" s="6" t="s">
        <v>1109</v>
      </c>
      <c r="C551" s="6" t="s">
        <v>35</v>
      </c>
      <c r="D551" s="6" t="s">
        <v>1124</v>
      </c>
      <c r="E551" s="9">
        <v>53102700</v>
      </c>
      <c r="F551" s="32" t="s">
        <v>1125</v>
      </c>
      <c r="G551" s="17" t="s">
        <v>38</v>
      </c>
      <c r="H551" s="93">
        <f t="shared" si="177"/>
        <v>0.19</v>
      </c>
      <c r="I551" s="29">
        <f t="shared" si="191"/>
        <v>28372</v>
      </c>
      <c r="J551" s="71">
        <v>24576</v>
      </c>
      <c r="K551" s="72">
        <f t="shared" si="178"/>
        <v>4669.4400000000005</v>
      </c>
      <c r="L551" s="49">
        <f t="shared" si="179"/>
        <v>29245.440000000002</v>
      </c>
      <c r="M551" s="73">
        <v>25675</v>
      </c>
      <c r="N551" s="74">
        <f t="shared" si="180"/>
        <v>4878.25</v>
      </c>
      <c r="O551" s="53">
        <f t="shared" si="181"/>
        <v>30553.25</v>
      </c>
      <c r="P551" s="75">
        <v>25977</v>
      </c>
      <c r="Q551" s="76">
        <f t="shared" si="182"/>
        <v>4935.63</v>
      </c>
      <c r="R551" s="57">
        <f t="shared" si="183"/>
        <v>30912.63</v>
      </c>
      <c r="S551" s="77">
        <v>24031</v>
      </c>
      <c r="T551" s="78">
        <f t="shared" si="184"/>
        <v>4565.8900000000003</v>
      </c>
      <c r="U551" s="67">
        <f t="shared" si="185"/>
        <v>28596.89</v>
      </c>
      <c r="V551" s="79">
        <v>24784</v>
      </c>
      <c r="W551" s="80">
        <f t="shared" si="186"/>
        <v>4708.96</v>
      </c>
      <c r="X551" s="68">
        <f t="shared" si="187"/>
        <v>29492.959999999999</v>
      </c>
      <c r="Y551" s="81">
        <v>23197</v>
      </c>
      <c r="Z551" s="82">
        <f t="shared" si="188"/>
        <v>4407.43</v>
      </c>
      <c r="AA551" s="69">
        <f t="shared" si="192"/>
        <v>27604.43</v>
      </c>
      <c r="AB551" s="83">
        <v>18652</v>
      </c>
      <c r="AC551" s="84">
        <f t="shared" si="189"/>
        <v>3543.88</v>
      </c>
      <c r="AD551" s="70">
        <f t="shared" si="193"/>
        <v>22195.88</v>
      </c>
      <c r="AE551" s="86">
        <f t="shared" si="194"/>
        <v>7</v>
      </c>
      <c r="AF551" s="85">
        <f t="shared" si="195"/>
        <v>28372</v>
      </c>
      <c r="AG551" s="4">
        <f t="shared" si="196"/>
        <v>2725.9676572549424</v>
      </c>
      <c r="AH551" s="5">
        <f t="shared" si="197"/>
        <v>9.6079502934405134E-2</v>
      </c>
      <c r="AI551" s="87" t="str">
        <f t="shared" si="198"/>
        <v>SI</v>
      </c>
      <c r="AK551" s="95"/>
    </row>
    <row r="552" spans="1:37" ht="39" x14ac:dyDescent="0.45">
      <c r="A552" s="6">
        <f t="shared" si="190"/>
        <v>549</v>
      </c>
      <c r="B552" s="6" t="s">
        <v>1109</v>
      </c>
      <c r="C552" s="6" t="s">
        <v>35</v>
      </c>
      <c r="D552" s="6" t="s">
        <v>1126</v>
      </c>
      <c r="E552" s="9">
        <v>90101603</v>
      </c>
      <c r="F552" s="103" t="s">
        <v>1127</v>
      </c>
      <c r="G552" s="17" t="s">
        <v>38</v>
      </c>
      <c r="H552" s="93">
        <f t="shared" si="177"/>
        <v>0.19</v>
      </c>
      <c r="I552" s="29">
        <f t="shared" si="191"/>
        <v>34840</v>
      </c>
      <c r="J552" s="71">
        <v>27070</v>
      </c>
      <c r="K552" s="72">
        <f t="shared" si="178"/>
        <v>5143.3</v>
      </c>
      <c r="L552" s="49">
        <f t="shared" si="179"/>
        <v>32213.3</v>
      </c>
      <c r="M552" s="73">
        <v>29005</v>
      </c>
      <c r="N552" s="74">
        <f t="shared" si="180"/>
        <v>5510.95</v>
      </c>
      <c r="O552" s="53">
        <f t="shared" si="181"/>
        <v>34515.949999999997</v>
      </c>
      <c r="P552" s="75">
        <v>30324</v>
      </c>
      <c r="Q552" s="76">
        <f t="shared" si="182"/>
        <v>5761.56</v>
      </c>
      <c r="R552" s="57">
        <f t="shared" si="183"/>
        <v>36085.56</v>
      </c>
      <c r="S552" s="77">
        <v>27179</v>
      </c>
      <c r="T552" s="78">
        <f t="shared" si="184"/>
        <v>5164.01</v>
      </c>
      <c r="U552" s="67">
        <f t="shared" si="185"/>
        <v>32343.010000000002</v>
      </c>
      <c r="V552" s="79">
        <v>32173</v>
      </c>
      <c r="W552" s="80">
        <f t="shared" si="186"/>
        <v>6112.87</v>
      </c>
      <c r="X552" s="68">
        <f t="shared" si="187"/>
        <v>38285.870000000003</v>
      </c>
      <c r="Y552" s="81">
        <v>28071</v>
      </c>
      <c r="Z552" s="82">
        <f t="shared" si="188"/>
        <v>5333.49</v>
      </c>
      <c r="AA552" s="69">
        <f t="shared" si="192"/>
        <v>33404.49</v>
      </c>
      <c r="AB552" s="83">
        <v>31121</v>
      </c>
      <c r="AC552" s="84">
        <f t="shared" si="189"/>
        <v>5912.99</v>
      </c>
      <c r="AD552" s="70">
        <f t="shared" si="193"/>
        <v>37033.99</v>
      </c>
      <c r="AE552" s="86">
        <f t="shared" si="194"/>
        <v>7</v>
      </c>
      <c r="AF552" s="85">
        <f t="shared" si="195"/>
        <v>34840</v>
      </c>
      <c r="AG552" s="4">
        <f t="shared" si="196"/>
        <v>2188.9084210628826</v>
      </c>
      <c r="AH552" s="5">
        <f t="shared" si="197"/>
        <v>6.2827451810071253E-2</v>
      </c>
      <c r="AI552" s="87" t="str">
        <f t="shared" si="198"/>
        <v>SI</v>
      </c>
      <c r="AK552" s="95"/>
    </row>
    <row r="553" spans="1:37" ht="38.25" x14ac:dyDescent="0.45">
      <c r="A553" s="6">
        <f t="shared" si="190"/>
        <v>550</v>
      </c>
      <c r="B553" s="6" t="s">
        <v>1109</v>
      </c>
      <c r="C553" s="6" t="s">
        <v>35</v>
      </c>
      <c r="D553" s="6" t="s">
        <v>1128</v>
      </c>
      <c r="E553" s="9">
        <v>82101500</v>
      </c>
      <c r="F553" s="13" t="s">
        <v>1129</v>
      </c>
      <c r="G553" s="17" t="s">
        <v>38</v>
      </c>
      <c r="H553" s="93">
        <f t="shared" si="177"/>
        <v>0.19</v>
      </c>
      <c r="I553" s="29">
        <f t="shared" si="191"/>
        <v>52954</v>
      </c>
      <c r="J553" s="71">
        <v>44866</v>
      </c>
      <c r="K553" s="72">
        <f t="shared" si="178"/>
        <v>8524.5400000000009</v>
      </c>
      <c r="L553" s="49">
        <f t="shared" si="179"/>
        <v>53390.54</v>
      </c>
      <c r="M553" s="73">
        <v>42322</v>
      </c>
      <c r="N553" s="74">
        <f t="shared" si="180"/>
        <v>8041.18</v>
      </c>
      <c r="O553" s="53">
        <f t="shared" si="181"/>
        <v>50363.18</v>
      </c>
      <c r="P553" s="75">
        <v>43628</v>
      </c>
      <c r="Q553" s="76">
        <f t="shared" si="182"/>
        <v>8289.32</v>
      </c>
      <c r="R553" s="57">
        <f t="shared" si="183"/>
        <v>51917.32</v>
      </c>
      <c r="S553" s="77">
        <v>46761</v>
      </c>
      <c r="T553" s="78">
        <f t="shared" si="184"/>
        <v>8884.59</v>
      </c>
      <c r="U553" s="67">
        <f t="shared" si="185"/>
        <v>55645.59</v>
      </c>
      <c r="V553" s="79">
        <v>48233</v>
      </c>
      <c r="W553" s="80">
        <f t="shared" si="186"/>
        <v>9164.27</v>
      </c>
      <c r="X553" s="68">
        <f t="shared" si="187"/>
        <v>57397.270000000004</v>
      </c>
      <c r="Y553" s="81">
        <v>47542</v>
      </c>
      <c r="Z553" s="82">
        <f t="shared" si="188"/>
        <v>9032.98</v>
      </c>
      <c r="AA553" s="69">
        <f t="shared" si="192"/>
        <v>56574.979999999996</v>
      </c>
      <c r="AB553" s="83">
        <v>38145</v>
      </c>
      <c r="AC553" s="84">
        <f t="shared" si="189"/>
        <v>7247.55</v>
      </c>
      <c r="AD553" s="70">
        <f t="shared" si="193"/>
        <v>45392.55</v>
      </c>
      <c r="AE553" s="86">
        <f t="shared" si="194"/>
        <v>7</v>
      </c>
      <c r="AF553" s="85">
        <f t="shared" si="195"/>
        <v>52954</v>
      </c>
      <c r="AG553" s="4">
        <f t="shared" si="196"/>
        <v>3877.6271549492726</v>
      </c>
      <c r="AH553" s="5">
        <f t="shared" si="197"/>
        <v>7.3226331437649145E-2</v>
      </c>
      <c r="AI553" s="87" t="str">
        <f t="shared" si="198"/>
        <v>SI</v>
      </c>
      <c r="AK553" s="95"/>
    </row>
    <row r="554" spans="1:37" ht="51" x14ac:dyDescent="0.45">
      <c r="A554" s="6">
        <f t="shared" si="190"/>
        <v>551</v>
      </c>
      <c r="B554" s="6" t="s">
        <v>1109</v>
      </c>
      <c r="C554" s="6" t="s">
        <v>35</v>
      </c>
      <c r="D554" s="6" t="s">
        <v>1130</v>
      </c>
      <c r="E554" s="9">
        <v>82101500</v>
      </c>
      <c r="F554" s="105" t="s">
        <v>1131</v>
      </c>
      <c r="G554" s="17" t="s">
        <v>38</v>
      </c>
      <c r="H554" s="93">
        <f t="shared" si="177"/>
        <v>0.19</v>
      </c>
      <c r="I554" s="29">
        <f t="shared" si="191"/>
        <v>36668</v>
      </c>
      <c r="J554" s="71">
        <v>29178</v>
      </c>
      <c r="K554" s="72">
        <f t="shared" si="178"/>
        <v>5543.82</v>
      </c>
      <c r="L554" s="49">
        <f t="shared" si="179"/>
        <v>34721.82</v>
      </c>
      <c r="M554" s="73">
        <v>31167</v>
      </c>
      <c r="N554" s="74">
        <f t="shared" si="180"/>
        <v>5921.7300000000005</v>
      </c>
      <c r="O554" s="53">
        <f t="shared" si="181"/>
        <v>37088.730000000003</v>
      </c>
      <c r="P554" s="75">
        <v>28257</v>
      </c>
      <c r="Q554" s="76">
        <f t="shared" si="182"/>
        <v>5368.83</v>
      </c>
      <c r="R554" s="57">
        <f t="shared" si="183"/>
        <v>33625.83</v>
      </c>
      <c r="S554" s="77">
        <v>27919</v>
      </c>
      <c r="T554" s="78">
        <f t="shared" si="184"/>
        <v>5304.61</v>
      </c>
      <c r="U554" s="67">
        <f t="shared" si="185"/>
        <v>33223.61</v>
      </c>
      <c r="V554" s="79">
        <v>32034</v>
      </c>
      <c r="W554" s="80">
        <f t="shared" si="186"/>
        <v>6086.46</v>
      </c>
      <c r="X554" s="68">
        <f t="shared" si="187"/>
        <v>38120.46</v>
      </c>
      <c r="Y554" s="81">
        <v>28420</v>
      </c>
      <c r="Z554" s="82">
        <f t="shared" si="188"/>
        <v>5399.8</v>
      </c>
      <c r="AA554" s="69">
        <f t="shared" si="192"/>
        <v>33819.800000000003</v>
      </c>
      <c r="AB554" s="83">
        <v>38717</v>
      </c>
      <c r="AC554" s="84">
        <f t="shared" si="189"/>
        <v>7356.2300000000005</v>
      </c>
      <c r="AD554" s="70">
        <f t="shared" si="193"/>
        <v>46073.23</v>
      </c>
      <c r="AE554" s="86">
        <f t="shared" si="194"/>
        <v>7</v>
      </c>
      <c r="AF554" s="85">
        <f t="shared" si="195"/>
        <v>36668</v>
      </c>
      <c r="AG554" s="4">
        <f t="shared" si="196"/>
        <v>4204.81840687561</v>
      </c>
      <c r="AH554" s="5">
        <f t="shared" si="197"/>
        <v>0.11467269572585388</v>
      </c>
      <c r="AI554" s="87" t="str">
        <f t="shared" si="198"/>
        <v>SI</v>
      </c>
      <c r="AK554" s="95"/>
    </row>
    <row r="555" spans="1:37" ht="90" x14ac:dyDescent="0.45">
      <c r="A555" s="6">
        <f t="shared" si="190"/>
        <v>552</v>
      </c>
      <c r="B555" s="6" t="s">
        <v>1109</v>
      </c>
      <c r="C555" s="6" t="s">
        <v>35</v>
      </c>
      <c r="D555" s="6" t="s">
        <v>1132</v>
      </c>
      <c r="E555" s="9">
        <v>55101515</v>
      </c>
      <c r="F555" s="12" t="s">
        <v>1133</v>
      </c>
      <c r="G555" s="17" t="s">
        <v>38</v>
      </c>
      <c r="H555" s="93">
        <f t="shared" si="177"/>
        <v>0.19</v>
      </c>
      <c r="I555" s="29">
        <f t="shared" si="191"/>
        <v>31850</v>
      </c>
      <c r="J555" s="71">
        <v>27684</v>
      </c>
      <c r="K555" s="72">
        <f t="shared" si="178"/>
        <v>5259.96</v>
      </c>
      <c r="L555" s="49">
        <f t="shared" si="179"/>
        <v>32943.96</v>
      </c>
      <c r="M555" s="73">
        <v>24801</v>
      </c>
      <c r="N555" s="74">
        <f t="shared" si="180"/>
        <v>4712.1900000000005</v>
      </c>
      <c r="O555" s="53">
        <f t="shared" si="181"/>
        <v>29513.190000000002</v>
      </c>
      <c r="P555" s="75">
        <v>25375</v>
      </c>
      <c r="Q555" s="76">
        <f t="shared" si="182"/>
        <v>4821.25</v>
      </c>
      <c r="R555" s="57">
        <f t="shared" si="183"/>
        <v>30196.25</v>
      </c>
      <c r="S555" s="77">
        <v>27254</v>
      </c>
      <c r="T555" s="78">
        <f t="shared" si="184"/>
        <v>5178.26</v>
      </c>
      <c r="U555" s="67">
        <f t="shared" si="185"/>
        <v>32432.260000000002</v>
      </c>
      <c r="V555" s="79">
        <v>28765</v>
      </c>
      <c r="W555" s="80">
        <f t="shared" si="186"/>
        <v>5465.35</v>
      </c>
      <c r="X555" s="68">
        <f t="shared" si="187"/>
        <v>34230.35</v>
      </c>
      <c r="Y555" s="81">
        <v>27551</v>
      </c>
      <c r="Z555" s="82">
        <f t="shared" si="188"/>
        <v>5234.6900000000005</v>
      </c>
      <c r="AA555" s="69">
        <f t="shared" si="192"/>
        <v>32785.69</v>
      </c>
      <c r="AB555" s="83">
        <v>25920</v>
      </c>
      <c r="AC555" s="84">
        <f t="shared" si="189"/>
        <v>4924.8</v>
      </c>
      <c r="AD555" s="70">
        <f t="shared" si="193"/>
        <v>30844.799999999999</v>
      </c>
      <c r="AE555" s="86">
        <f t="shared" si="194"/>
        <v>7</v>
      </c>
      <c r="AF555" s="85">
        <f t="shared" si="195"/>
        <v>31850</v>
      </c>
      <c r="AG555" s="4">
        <f t="shared" si="196"/>
        <v>1571.3212100649562</v>
      </c>
      <c r="AH555" s="5">
        <f t="shared" si="197"/>
        <v>4.9335045841913852E-2</v>
      </c>
      <c r="AI555" s="87" t="str">
        <f t="shared" si="198"/>
        <v>SI</v>
      </c>
      <c r="AK555" s="95"/>
    </row>
    <row r="556" spans="1:37" ht="25.5" x14ac:dyDescent="0.45">
      <c r="A556" s="6">
        <f t="shared" si="190"/>
        <v>553</v>
      </c>
      <c r="B556" s="6" t="s">
        <v>1109</v>
      </c>
      <c r="C556" s="6" t="s">
        <v>35</v>
      </c>
      <c r="D556" s="6" t="s">
        <v>1134</v>
      </c>
      <c r="E556" s="9">
        <v>55101515</v>
      </c>
      <c r="F556" s="113" t="s">
        <v>1135</v>
      </c>
      <c r="G556" s="17" t="s">
        <v>38</v>
      </c>
      <c r="H556" s="93">
        <f t="shared" si="177"/>
        <v>0.19</v>
      </c>
      <c r="I556" s="29">
        <f t="shared" si="191"/>
        <v>24699</v>
      </c>
      <c r="J556" s="71">
        <v>19757</v>
      </c>
      <c r="K556" s="72">
        <f t="shared" si="178"/>
        <v>3753.83</v>
      </c>
      <c r="L556" s="49">
        <f t="shared" si="179"/>
        <v>23510.83</v>
      </c>
      <c r="M556" s="73">
        <v>19962</v>
      </c>
      <c r="N556" s="74">
        <f t="shared" si="180"/>
        <v>3792.78</v>
      </c>
      <c r="O556" s="53">
        <f t="shared" si="181"/>
        <v>23754.78</v>
      </c>
      <c r="P556" s="75">
        <v>20103</v>
      </c>
      <c r="Q556" s="76">
        <f t="shared" si="182"/>
        <v>3819.57</v>
      </c>
      <c r="R556" s="57">
        <f t="shared" si="183"/>
        <v>23922.57</v>
      </c>
      <c r="S556" s="77">
        <v>22724</v>
      </c>
      <c r="T556" s="78">
        <f t="shared" si="184"/>
        <v>4317.5600000000004</v>
      </c>
      <c r="U556" s="67">
        <f t="shared" si="185"/>
        <v>27041.56</v>
      </c>
      <c r="V556" s="79">
        <v>21947</v>
      </c>
      <c r="W556" s="80">
        <f t="shared" si="186"/>
        <v>4169.93</v>
      </c>
      <c r="X556" s="68">
        <f t="shared" si="187"/>
        <v>26116.93</v>
      </c>
      <c r="Y556" s="81">
        <v>21726</v>
      </c>
      <c r="Z556" s="82">
        <f t="shared" si="188"/>
        <v>4127.9399999999996</v>
      </c>
      <c r="AA556" s="69">
        <f t="shared" si="192"/>
        <v>25853.94</v>
      </c>
      <c r="AB556" s="83">
        <v>19072</v>
      </c>
      <c r="AC556" s="84">
        <f t="shared" si="189"/>
        <v>3623.68</v>
      </c>
      <c r="AD556" s="70">
        <f t="shared" si="193"/>
        <v>22695.68</v>
      </c>
      <c r="AE556" s="86">
        <f t="shared" si="194"/>
        <v>7</v>
      </c>
      <c r="AF556" s="85">
        <f t="shared" si="195"/>
        <v>24699</v>
      </c>
      <c r="AG556" s="4">
        <f t="shared" si="196"/>
        <v>1500.0681708509117</v>
      </c>
      <c r="AH556" s="5">
        <f t="shared" si="197"/>
        <v>6.0733963757678922E-2</v>
      </c>
      <c r="AI556" s="87" t="str">
        <f t="shared" si="198"/>
        <v>SI</v>
      </c>
      <c r="AK556" s="95"/>
    </row>
    <row r="557" spans="1:37" ht="25.5" x14ac:dyDescent="0.45">
      <c r="A557" s="6">
        <f t="shared" si="190"/>
        <v>554</v>
      </c>
      <c r="B557" s="6" t="s">
        <v>1109</v>
      </c>
      <c r="C557" s="6" t="s">
        <v>35</v>
      </c>
      <c r="D557" s="6" t="s">
        <v>1136</v>
      </c>
      <c r="E557" s="9">
        <v>55101515</v>
      </c>
      <c r="F557" s="36" t="s">
        <v>1137</v>
      </c>
      <c r="G557" s="17" t="s">
        <v>38</v>
      </c>
      <c r="H557" s="93">
        <f t="shared" si="177"/>
        <v>0.19</v>
      </c>
      <c r="I557" s="29">
        <f t="shared" si="191"/>
        <v>16699</v>
      </c>
      <c r="J557" s="71">
        <v>13173</v>
      </c>
      <c r="K557" s="72">
        <f t="shared" si="178"/>
        <v>2502.87</v>
      </c>
      <c r="L557" s="49">
        <f t="shared" si="179"/>
        <v>15675.869999999999</v>
      </c>
      <c r="M557" s="73">
        <v>14562</v>
      </c>
      <c r="N557" s="74">
        <f t="shared" si="180"/>
        <v>2766.78</v>
      </c>
      <c r="O557" s="53">
        <f t="shared" si="181"/>
        <v>17328.78</v>
      </c>
      <c r="P557" s="75">
        <v>14228</v>
      </c>
      <c r="Q557" s="76">
        <f t="shared" si="182"/>
        <v>2703.32</v>
      </c>
      <c r="R557" s="57">
        <f t="shared" si="183"/>
        <v>16931.32</v>
      </c>
      <c r="S557" s="77">
        <v>14005</v>
      </c>
      <c r="T557" s="78">
        <f t="shared" si="184"/>
        <v>2660.95</v>
      </c>
      <c r="U557" s="67">
        <f t="shared" si="185"/>
        <v>16665.95</v>
      </c>
      <c r="V557" s="79">
        <v>15157</v>
      </c>
      <c r="W557" s="80">
        <f t="shared" si="186"/>
        <v>2879.83</v>
      </c>
      <c r="X557" s="68">
        <f t="shared" si="187"/>
        <v>18036.830000000002</v>
      </c>
      <c r="Y557" s="81">
        <v>13902</v>
      </c>
      <c r="Z557" s="82">
        <f t="shared" si="188"/>
        <v>2641.38</v>
      </c>
      <c r="AA557" s="69">
        <f t="shared" si="192"/>
        <v>16543.38</v>
      </c>
      <c r="AB557" s="83">
        <v>13205</v>
      </c>
      <c r="AC557" s="84">
        <f t="shared" si="189"/>
        <v>2508.9499999999998</v>
      </c>
      <c r="AD557" s="70">
        <f t="shared" si="193"/>
        <v>15713.95</v>
      </c>
      <c r="AE557" s="86">
        <f t="shared" si="194"/>
        <v>7</v>
      </c>
      <c r="AF557" s="85">
        <f t="shared" si="195"/>
        <v>16699</v>
      </c>
      <c r="AG557" s="4">
        <f t="shared" si="196"/>
        <v>782.19577114684057</v>
      </c>
      <c r="AH557" s="5">
        <f t="shared" si="197"/>
        <v>4.6840874971365985E-2</v>
      </c>
      <c r="AI557" s="87" t="str">
        <f t="shared" si="198"/>
        <v>SI</v>
      </c>
      <c r="AK557" s="95"/>
    </row>
    <row r="558" spans="1:37" ht="178.5" x14ac:dyDescent="0.45">
      <c r="A558" s="6">
        <f t="shared" si="190"/>
        <v>555</v>
      </c>
      <c r="B558" s="6" t="s">
        <v>1109</v>
      </c>
      <c r="C558" s="6" t="s">
        <v>35</v>
      </c>
      <c r="D558" s="6" t="s">
        <v>1138</v>
      </c>
      <c r="E558" s="9">
        <v>53101800</v>
      </c>
      <c r="F558" s="102" t="s">
        <v>1139</v>
      </c>
      <c r="G558" s="17" t="s">
        <v>38</v>
      </c>
      <c r="H558" s="93">
        <f t="shared" si="177"/>
        <v>0.19</v>
      </c>
      <c r="I558" s="29">
        <f t="shared" si="191"/>
        <v>96999</v>
      </c>
      <c r="J558" s="71">
        <v>89160</v>
      </c>
      <c r="K558" s="72">
        <f t="shared" si="178"/>
        <v>16940.400000000001</v>
      </c>
      <c r="L558" s="49">
        <f t="shared" si="179"/>
        <v>106100.4</v>
      </c>
      <c r="M558" s="73">
        <v>76310</v>
      </c>
      <c r="N558" s="74">
        <f t="shared" si="180"/>
        <v>14498.9</v>
      </c>
      <c r="O558" s="53">
        <f t="shared" si="181"/>
        <v>90808.9</v>
      </c>
      <c r="P558" s="75">
        <v>79215</v>
      </c>
      <c r="Q558" s="76">
        <f t="shared" si="182"/>
        <v>15050.85</v>
      </c>
      <c r="R558" s="57">
        <f t="shared" si="183"/>
        <v>94265.85</v>
      </c>
      <c r="S558" s="77">
        <v>84314</v>
      </c>
      <c r="T558" s="78">
        <f t="shared" si="184"/>
        <v>16019.66</v>
      </c>
      <c r="U558" s="67">
        <f t="shared" si="185"/>
        <v>100333.66</v>
      </c>
      <c r="V558" s="79">
        <v>76108</v>
      </c>
      <c r="W558" s="80">
        <f t="shared" si="186"/>
        <v>14460.52</v>
      </c>
      <c r="X558" s="68">
        <f t="shared" si="187"/>
        <v>90568.52</v>
      </c>
      <c r="Y558" s="81">
        <v>77068</v>
      </c>
      <c r="Z558" s="82">
        <f t="shared" si="188"/>
        <v>14642.92</v>
      </c>
      <c r="AA558" s="69">
        <f t="shared" si="192"/>
        <v>91710.92</v>
      </c>
      <c r="AB558" s="83">
        <v>88410</v>
      </c>
      <c r="AC558" s="84">
        <f t="shared" si="189"/>
        <v>16797.900000000001</v>
      </c>
      <c r="AD558" s="70">
        <f t="shared" si="193"/>
        <v>105207.9</v>
      </c>
      <c r="AE558" s="86">
        <f t="shared" si="194"/>
        <v>7</v>
      </c>
      <c r="AF558" s="85">
        <f t="shared" si="195"/>
        <v>96999</v>
      </c>
      <c r="AG558" s="4">
        <f t="shared" si="196"/>
        <v>6284.2636472541453</v>
      </c>
      <c r="AH558" s="5">
        <f t="shared" si="197"/>
        <v>6.4786891073662048E-2</v>
      </c>
      <c r="AI558" s="87" t="str">
        <f t="shared" si="198"/>
        <v>SI</v>
      </c>
      <c r="AK558" s="95"/>
    </row>
    <row r="559" spans="1:37" ht="76.5" x14ac:dyDescent="0.45">
      <c r="A559" s="6">
        <f t="shared" si="190"/>
        <v>556</v>
      </c>
      <c r="B559" s="6" t="s">
        <v>1109</v>
      </c>
      <c r="C559" s="6" t="s">
        <v>35</v>
      </c>
      <c r="D559" s="6" t="s">
        <v>1140</v>
      </c>
      <c r="E559" s="9">
        <v>53102700</v>
      </c>
      <c r="F559" s="32" t="s">
        <v>1141</v>
      </c>
      <c r="G559" s="17" t="s">
        <v>38</v>
      </c>
      <c r="H559" s="93">
        <f t="shared" si="177"/>
        <v>0.19</v>
      </c>
      <c r="I559" s="29">
        <f t="shared" si="191"/>
        <v>131666</v>
      </c>
      <c r="J559" s="71">
        <v>120815</v>
      </c>
      <c r="K559" s="72">
        <f t="shared" si="178"/>
        <v>22954.85</v>
      </c>
      <c r="L559" s="49">
        <f t="shared" si="179"/>
        <v>143769.85</v>
      </c>
      <c r="M559" s="73">
        <v>110872</v>
      </c>
      <c r="N559" s="74">
        <f t="shared" si="180"/>
        <v>21065.68</v>
      </c>
      <c r="O559" s="53">
        <f t="shared" si="181"/>
        <v>131937.68</v>
      </c>
      <c r="P559" s="75">
        <v>103094</v>
      </c>
      <c r="Q559" s="76">
        <f t="shared" si="182"/>
        <v>19587.86</v>
      </c>
      <c r="R559" s="57">
        <f t="shared" si="183"/>
        <v>122681.86</v>
      </c>
      <c r="S559" s="77">
        <v>100456</v>
      </c>
      <c r="T559" s="78">
        <f t="shared" si="184"/>
        <v>19086.64</v>
      </c>
      <c r="U559" s="67">
        <f t="shared" si="185"/>
        <v>119542.64</v>
      </c>
      <c r="V559" s="79">
        <v>101199</v>
      </c>
      <c r="W559" s="80">
        <f t="shared" si="186"/>
        <v>19227.810000000001</v>
      </c>
      <c r="X559" s="68">
        <f t="shared" si="187"/>
        <v>120426.81</v>
      </c>
      <c r="Y559" s="81">
        <v>120910</v>
      </c>
      <c r="Z559" s="82">
        <f t="shared" si="188"/>
        <v>22972.9</v>
      </c>
      <c r="AA559" s="69">
        <f t="shared" si="192"/>
        <v>143882.9</v>
      </c>
      <c r="AB559" s="83">
        <v>117157</v>
      </c>
      <c r="AC559" s="84">
        <f t="shared" si="189"/>
        <v>22259.83</v>
      </c>
      <c r="AD559" s="70">
        <f t="shared" si="193"/>
        <v>139416.83000000002</v>
      </c>
      <c r="AE559" s="86">
        <f t="shared" si="194"/>
        <v>7</v>
      </c>
      <c r="AF559" s="85">
        <f t="shared" si="195"/>
        <v>131666</v>
      </c>
      <c r="AG559" s="4">
        <f t="shared" si="196"/>
        <v>10070.572586561306</v>
      </c>
      <c r="AH559" s="5">
        <f t="shared" si="197"/>
        <v>7.6485748686534918E-2</v>
      </c>
      <c r="AI559" s="87" t="str">
        <f t="shared" si="198"/>
        <v>SI</v>
      </c>
      <c r="AK559" s="95"/>
    </row>
    <row r="560" spans="1:37" ht="63.75" x14ac:dyDescent="0.45">
      <c r="A560" s="6">
        <f t="shared" si="190"/>
        <v>557</v>
      </c>
      <c r="B560" s="6" t="s">
        <v>1109</v>
      </c>
      <c r="C560" s="6" t="s">
        <v>35</v>
      </c>
      <c r="D560" s="6" t="s">
        <v>1142</v>
      </c>
      <c r="E560" s="9">
        <v>82101500</v>
      </c>
      <c r="F560" s="105" t="s">
        <v>1143</v>
      </c>
      <c r="G560" s="17" t="s">
        <v>38</v>
      </c>
      <c r="H560" s="93">
        <f t="shared" si="177"/>
        <v>0.19</v>
      </c>
      <c r="I560" s="29">
        <f t="shared" si="191"/>
        <v>22999</v>
      </c>
      <c r="J560" s="71">
        <v>18444</v>
      </c>
      <c r="K560" s="72">
        <f t="shared" si="178"/>
        <v>3504.36</v>
      </c>
      <c r="L560" s="49">
        <f t="shared" si="179"/>
        <v>21948.36</v>
      </c>
      <c r="M560" s="73">
        <v>18461</v>
      </c>
      <c r="N560" s="74">
        <f t="shared" si="180"/>
        <v>3507.59</v>
      </c>
      <c r="O560" s="53">
        <f t="shared" si="181"/>
        <v>21968.59</v>
      </c>
      <c r="P560" s="75">
        <v>18620</v>
      </c>
      <c r="Q560" s="76">
        <f t="shared" si="182"/>
        <v>3537.8</v>
      </c>
      <c r="R560" s="57">
        <f t="shared" si="183"/>
        <v>22157.8</v>
      </c>
      <c r="S560" s="77">
        <v>17436</v>
      </c>
      <c r="T560" s="78">
        <f t="shared" si="184"/>
        <v>3312.84</v>
      </c>
      <c r="U560" s="67">
        <f t="shared" si="185"/>
        <v>20748.84</v>
      </c>
      <c r="V560" s="79">
        <v>18565</v>
      </c>
      <c r="W560" s="80">
        <f t="shared" si="186"/>
        <v>3527.35</v>
      </c>
      <c r="X560" s="68">
        <f t="shared" si="187"/>
        <v>22092.35</v>
      </c>
      <c r="Y560" s="81">
        <v>20813</v>
      </c>
      <c r="Z560" s="82">
        <f t="shared" si="188"/>
        <v>3954.4700000000003</v>
      </c>
      <c r="AA560" s="69">
        <f t="shared" si="192"/>
        <v>24767.47</v>
      </c>
      <c r="AB560" s="83">
        <v>22952</v>
      </c>
      <c r="AC560" s="84">
        <f t="shared" si="189"/>
        <v>4360.88</v>
      </c>
      <c r="AD560" s="70">
        <f t="shared" si="193"/>
        <v>27312.880000000001</v>
      </c>
      <c r="AE560" s="86">
        <f t="shared" si="194"/>
        <v>7</v>
      </c>
      <c r="AF560" s="85">
        <f t="shared" si="195"/>
        <v>22999</v>
      </c>
      <c r="AG560" s="4">
        <f t="shared" si="196"/>
        <v>2087.2225603418533</v>
      </c>
      <c r="AH560" s="5">
        <f t="shared" si="197"/>
        <v>9.0752752743243334E-2</v>
      </c>
      <c r="AI560" s="87" t="str">
        <f t="shared" si="198"/>
        <v>SI</v>
      </c>
      <c r="AK560" s="95"/>
    </row>
    <row r="561" spans="1:37" ht="25.5" x14ac:dyDescent="0.45">
      <c r="A561" s="6">
        <f t="shared" si="190"/>
        <v>558</v>
      </c>
      <c r="B561" s="6" t="s">
        <v>1109</v>
      </c>
      <c r="C561" s="6" t="s">
        <v>35</v>
      </c>
      <c r="D561" s="6" t="s">
        <v>1144</v>
      </c>
      <c r="E561" s="9">
        <v>82101500</v>
      </c>
      <c r="F561" s="13" t="s">
        <v>1145</v>
      </c>
      <c r="G561" s="17" t="s">
        <v>38</v>
      </c>
      <c r="H561" s="93">
        <f t="shared" si="177"/>
        <v>0.19</v>
      </c>
      <c r="I561" s="29">
        <f t="shared" si="191"/>
        <v>5199</v>
      </c>
      <c r="J561" s="71">
        <v>4303</v>
      </c>
      <c r="K561" s="72">
        <f t="shared" si="178"/>
        <v>817.57</v>
      </c>
      <c r="L561" s="49">
        <f t="shared" si="179"/>
        <v>5120.57</v>
      </c>
      <c r="M561" s="73">
        <v>4453</v>
      </c>
      <c r="N561" s="74">
        <f t="shared" si="180"/>
        <v>846.07</v>
      </c>
      <c r="O561" s="53">
        <f t="shared" si="181"/>
        <v>5299.07</v>
      </c>
      <c r="P561" s="75">
        <v>3965</v>
      </c>
      <c r="Q561" s="76">
        <f t="shared" si="182"/>
        <v>753.35</v>
      </c>
      <c r="R561" s="57">
        <f t="shared" si="183"/>
        <v>4718.3500000000004</v>
      </c>
      <c r="S561" s="77">
        <v>4478</v>
      </c>
      <c r="T561" s="78">
        <f t="shared" si="184"/>
        <v>850.82</v>
      </c>
      <c r="U561" s="67">
        <f t="shared" si="185"/>
        <v>5328.82</v>
      </c>
      <c r="V561" s="79">
        <v>4654</v>
      </c>
      <c r="W561" s="80">
        <f t="shared" si="186"/>
        <v>884.26</v>
      </c>
      <c r="X561" s="68">
        <f t="shared" si="187"/>
        <v>5538.26</v>
      </c>
      <c r="Y561" s="81">
        <v>4115</v>
      </c>
      <c r="Z561" s="82">
        <f t="shared" si="188"/>
        <v>781.85</v>
      </c>
      <c r="AA561" s="69">
        <f t="shared" si="192"/>
        <v>4896.8500000000004</v>
      </c>
      <c r="AB561" s="83">
        <v>4615</v>
      </c>
      <c r="AC561" s="84">
        <f t="shared" si="189"/>
        <v>876.85</v>
      </c>
      <c r="AD561" s="70">
        <f t="shared" si="193"/>
        <v>5491.85</v>
      </c>
      <c r="AE561" s="86">
        <f t="shared" si="194"/>
        <v>7</v>
      </c>
      <c r="AF561" s="85">
        <f t="shared" si="195"/>
        <v>5199</v>
      </c>
      <c r="AG561" s="4">
        <f t="shared" si="196"/>
        <v>281.88040336284456</v>
      </c>
      <c r="AH561" s="5">
        <f t="shared" si="197"/>
        <v>5.4218196453711204E-2</v>
      </c>
      <c r="AI561" s="87" t="str">
        <f t="shared" si="198"/>
        <v>SI</v>
      </c>
      <c r="AK561" s="95"/>
    </row>
    <row r="562" spans="1:37" ht="25.5" x14ac:dyDescent="0.45">
      <c r="A562" s="6">
        <f t="shared" si="190"/>
        <v>559</v>
      </c>
      <c r="B562" s="6" t="s">
        <v>1109</v>
      </c>
      <c r="C562" s="6" t="s">
        <v>35</v>
      </c>
      <c r="D562" s="6" t="s">
        <v>1146</v>
      </c>
      <c r="E562" s="9">
        <v>82101500</v>
      </c>
      <c r="F562" s="105" t="s">
        <v>1147</v>
      </c>
      <c r="G562" s="17" t="s">
        <v>38</v>
      </c>
      <c r="H562" s="93">
        <f t="shared" si="177"/>
        <v>0.19</v>
      </c>
      <c r="I562" s="29">
        <f t="shared" si="191"/>
        <v>11199</v>
      </c>
      <c r="J562" s="71">
        <v>9428</v>
      </c>
      <c r="K562" s="72">
        <f t="shared" si="178"/>
        <v>1791.32</v>
      </c>
      <c r="L562" s="49">
        <f t="shared" si="179"/>
        <v>11219.32</v>
      </c>
      <c r="M562" s="73">
        <v>9402</v>
      </c>
      <c r="N562" s="74">
        <f t="shared" si="180"/>
        <v>1786.38</v>
      </c>
      <c r="O562" s="53">
        <f t="shared" si="181"/>
        <v>11188.380000000001</v>
      </c>
      <c r="P562" s="75">
        <v>8472</v>
      </c>
      <c r="Q562" s="76">
        <f t="shared" si="182"/>
        <v>1609.68</v>
      </c>
      <c r="R562" s="57">
        <f t="shared" si="183"/>
        <v>10081.68</v>
      </c>
      <c r="S562" s="77">
        <v>8545</v>
      </c>
      <c r="T562" s="78">
        <f t="shared" si="184"/>
        <v>1623.55</v>
      </c>
      <c r="U562" s="67">
        <f t="shared" si="185"/>
        <v>10168.549999999999</v>
      </c>
      <c r="V562" s="79">
        <v>8576</v>
      </c>
      <c r="W562" s="80">
        <f t="shared" si="186"/>
        <v>1629.44</v>
      </c>
      <c r="X562" s="68">
        <f t="shared" si="187"/>
        <v>10205.44</v>
      </c>
      <c r="Y562" s="81">
        <v>8915</v>
      </c>
      <c r="Z562" s="82">
        <f t="shared" si="188"/>
        <v>1693.85</v>
      </c>
      <c r="AA562" s="69">
        <f t="shared" si="192"/>
        <v>10608.85</v>
      </c>
      <c r="AB562" s="83">
        <v>12541</v>
      </c>
      <c r="AC562" s="84">
        <f t="shared" si="189"/>
        <v>2382.79</v>
      </c>
      <c r="AD562" s="70">
        <f t="shared" si="193"/>
        <v>14923.79</v>
      </c>
      <c r="AE562" s="86">
        <f t="shared" si="194"/>
        <v>7</v>
      </c>
      <c r="AF562" s="85">
        <f t="shared" si="195"/>
        <v>11199</v>
      </c>
      <c r="AG562" s="4">
        <f t="shared" si="196"/>
        <v>1582.0535758311048</v>
      </c>
      <c r="AH562" s="5">
        <f t="shared" si="197"/>
        <v>0.14126739671676977</v>
      </c>
      <c r="AI562" s="87" t="str">
        <f t="shared" si="198"/>
        <v>SI</v>
      </c>
      <c r="AK562" s="95"/>
    </row>
    <row r="563" spans="1:37" ht="25.5" x14ac:dyDescent="0.45">
      <c r="A563" s="6">
        <f t="shared" si="190"/>
        <v>560</v>
      </c>
      <c r="B563" s="6" t="s">
        <v>1109</v>
      </c>
      <c r="C563" s="6" t="s">
        <v>35</v>
      </c>
      <c r="D563" s="6" t="s">
        <v>1148</v>
      </c>
      <c r="E563" s="9">
        <v>82101500</v>
      </c>
      <c r="F563" s="13" t="s">
        <v>1149</v>
      </c>
      <c r="G563" s="17" t="s">
        <v>38</v>
      </c>
      <c r="H563" s="93">
        <f t="shared" si="177"/>
        <v>0.19</v>
      </c>
      <c r="I563" s="29">
        <f t="shared" si="191"/>
        <v>4299</v>
      </c>
      <c r="J563" s="71">
        <v>3633</v>
      </c>
      <c r="K563" s="72">
        <f t="shared" si="178"/>
        <v>690.27</v>
      </c>
      <c r="L563" s="49">
        <f t="shared" si="179"/>
        <v>4323.2700000000004</v>
      </c>
      <c r="M563" s="73">
        <v>3303</v>
      </c>
      <c r="N563" s="74">
        <f t="shared" si="180"/>
        <v>627.57000000000005</v>
      </c>
      <c r="O563" s="53">
        <f t="shared" si="181"/>
        <v>3930.57</v>
      </c>
      <c r="P563" s="75">
        <v>3522</v>
      </c>
      <c r="Q563" s="76">
        <f t="shared" si="182"/>
        <v>669.18000000000006</v>
      </c>
      <c r="R563" s="57">
        <f t="shared" si="183"/>
        <v>4191.18</v>
      </c>
      <c r="S563" s="77">
        <v>3768</v>
      </c>
      <c r="T563" s="78">
        <f t="shared" si="184"/>
        <v>715.92</v>
      </c>
      <c r="U563" s="67">
        <f t="shared" si="185"/>
        <v>4483.92</v>
      </c>
      <c r="V563" s="79">
        <v>3527</v>
      </c>
      <c r="W563" s="80">
        <f t="shared" si="186"/>
        <v>670.13</v>
      </c>
      <c r="X563" s="68">
        <f t="shared" si="187"/>
        <v>4197.13</v>
      </c>
      <c r="Y563" s="81">
        <v>3389</v>
      </c>
      <c r="Z563" s="82">
        <f t="shared" si="188"/>
        <v>643.91</v>
      </c>
      <c r="AA563" s="69">
        <f t="shared" si="192"/>
        <v>4032.91</v>
      </c>
      <c r="AB563" s="83">
        <v>4148</v>
      </c>
      <c r="AC563" s="84">
        <f t="shared" si="189"/>
        <v>788.12</v>
      </c>
      <c r="AD563" s="70">
        <f t="shared" si="193"/>
        <v>4936.12</v>
      </c>
      <c r="AE563" s="86">
        <f t="shared" si="194"/>
        <v>7</v>
      </c>
      <c r="AF563" s="85">
        <f t="shared" si="195"/>
        <v>4299</v>
      </c>
      <c r="AG563" s="4">
        <f t="shared" si="196"/>
        <v>309.20471859271481</v>
      </c>
      <c r="AH563" s="5">
        <f t="shared" si="197"/>
        <v>7.1924800789186977E-2</v>
      </c>
      <c r="AI563" s="87" t="str">
        <f t="shared" si="198"/>
        <v>SI</v>
      </c>
      <c r="AK563" s="95"/>
    </row>
    <row r="564" spans="1:37" ht="39" x14ac:dyDescent="0.45">
      <c r="A564" s="6">
        <f t="shared" si="190"/>
        <v>561</v>
      </c>
      <c r="B564" s="6" t="s">
        <v>1109</v>
      </c>
      <c r="C564" s="6" t="s">
        <v>35</v>
      </c>
      <c r="D564" s="6" t="s">
        <v>1150</v>
      </c>
      <c r="E564" s="9">
        <v>55101515</v>
      </c>
      <c r="F564" s="103" t="s">
        <v>1151</v>
      </c>
      <c r="G564" s="17" t="s">
        <v>993</v>
      </c>
      <c r="H564" s="93">
        <f t="shared" si="177"/>
        <v>0.19</v>
      </c>
      <c r="I564" s="29">
        <f t="shared" si="191"/>
        <v>89999</v>
      </c>
      <c r="J564" s="71">
        <v>73786</v>
      </c>
      <c r="K564" s="72">
        <f t="shared" si="178"/>
        <v>14019.34</v>
      </c>
      <c r="L564" s="49">
        <f t="shared" si="179"/>
        <v>87805.34</v>
      </c>
      <c r="M564" s="73">
        <v>73264</v>
      </c>
      <c r="N564" s="74">
        <f t="shared" si="180"/>
        <v>13920.16</v>
      </c>
      <c r="O564" s="53">
        <f t="shared" si="181"/>
        <v>87184.16</v>
      </c>
      <c r="P564" s="75">
        <v>70199</v>
      </c>
      <c r="Q564" s="76">
        <f t="shared" si="182"/>
        <v>13337.81</v>
      </c>
      <c r="R564" s="57">
        <f t="shared" si="183"/>
        <v>83536.81</v>
      </c>
      <c r="S564" s="77">
        <v>78659</v>
      </c>
      <c r="T564" s="78">
        <f t="shared" si="184"/>
        <v>14945.210000000001</v>
      </c>
      <c r="U564" s="67">
        <f t="shared" si="185"/>
        <v>93604.21</v>
      </c>
      <c r="V564" s="79">
        <v>81067</v>
      </c>
      <c r="W564" s="80">
        <f t="shared" si="186"/>
        <v>15402.73</v>
      </c>
      <c r="X564" s="68">
        <f t="shared" si="187"/>
        <v>96469.73</v>
      </c>
      <c r="Y564" s="81">
        <v>73255</v>
      </c>
      <c r="Z564" s="82">
        <f t="shared" si="188"/>
        <v>13918.45</v>
      </c>
      <c r="AA564" s="69">
        <f t="shared" si="192"/>
        <v>87173.45</v>
      </c>
      <c r="AB564" s="83">
        <v>79178</v>
      </c>
      <c r="AC564" s="84">
        <f t="shared" si="189"/>
        <v>15043.82</v>
      </c>
      <c r="AD564" s="70">
        <f t="shared" si="193"/>
        <v>94221.82</v>
      </c>
      <c r="AE564" s="86">
        <f t="shared" si="194"/>
        <v>7</v>
      </c>
      <c r="AF564" s="85">
        <f t="shared" si="195"/>
        <v>89999</v>
      </c>
      <c r="AG564" s="4">
        <f t="shared" si="196"/>
        <v>4394.4639611675066</v>
      </c>
      <c r="AH564" s="5">
        <f t="shared" si="197"/>
        <v>4.8827919878748724E-2</v>
      </c>
      <c r="AI564" s="87" t="str">
        <f t="shared" si="198"/>
        <v>SI</v>
      </c>
      <c r="AK564" s="95"/>
    </row>
    <row r="565" spans="1:37" ht="14.25" x14ac:dyDescent="0.45">
      <c r="A565" s="6">
        <f t="shared" si="190"/>
        <v>562</v>
      </c>
      <c r="B565" s="6" t="s">
        <v>1109</v>
      </c>
      <c r="C565" s="6" t="s">
        <v>35</v>
      </c>
      <c r="D565" s="6" t="s">
        <v>1152</v>
      </c>
      <c r="E565" s="9">
        <v>82121700</v>
      </c>
      <c r="F565" s="13" t="s">
        <v>1153</v>
      </c>
      <c r="G565" s="17" t="s">
        <v>38</v>
      </c>
      <c r="H565" s="93">
        <f t="shared" si="177"/>
        <v>0.19</v>
      </c>
      <c r="I565" s="29">
        <f t="shared" si="191"/>
        <v>209</v>
      </c>
      <c r="J565" s="71">
        <v>182</v>
      </c>
      <c r="K565" s="72">
        <f t="shared" si="178"/>
        <v>34.58</v>
      </c>
      <c r="L565" s="49">
        <f t="shared" si="179"/>
        <v>216.57999999999998</v>
      </c>
      <c r="M565" s="73">
        <v>164</v>
      </c>
      <c r="N565" s="74">
        <f t="shared" si="180"/>
        <v>31.16</v>
      </c>
      <c r="O565" s="53">
        <f t="shared" si="181"/>
        <v>195.16</v>
      </c>
      <c r="P565" s="75">
        <v>177</v>
      </c>
      <c r="Q565" s="76">
        <f t="shared" si="182"/>
        <v>33.630000000000003</v>
      </c>
      <c r="R565" s="57">
        <f t="shared" si="183"/>
        <v>210.63</v>
      </c>
      <c r="S565" s="77">
        <v>190</v>
      </c>
      <c r="T565" s="78">
        <f t="shared" si="184"/>
        <v>36.1</v>
      </c>
      <c r="U565" s="67">
        <f t="shared" si="185"/>
        <v>226.1</v>
      </c>
      <c r="V565" s="79">
        <v>178</v>
      </c>
      <c r="W565" s="80">
        <f t="shared" si="186"/>
        <v>33.82</v>
      </c>
      <c r="X565" s="68">
        <f t="shared" si="187"/>
        <v>211.82</v>
      </c>
      <c r="Y565" s="81">
        <v>166</v>
      </c>
      <c r="Z565" s="82">
        <f t="shared" si="188"/>
        <v>31.54</v>
      </c>
      <c r="AA565" s="69">
        <f t="shared" si="192"/>
        <v>197.54</v>
      </c>
      <c r="AB565" s="83">
        <v>175</v>
      </c>
      <c r="AC565" s="84">
        <f t="shared" si="189"/>
        <v>33.25</v>
      </c>
      <c r="AD565" s="70">
        <f t="shared" si="193"/>
        <v>208.25</v>
      </c>
      <c r="AE565" s="86">
        <f t="shared" si="194"/>
        <v>7</v>
      </c>
      <c r="AF565" s="85">
        <f t="shared" si="195"/>
        <v>209</v>
      </c>
      <c r="AG565" s="4">
        <f t="shared" si="196"/>
        <v>9.8746442973911712</v>
      </c>
      <c r="AH565" s="5">
        <f t="shared" si="197"/>
        <v>4.7247101901393161E-2</v>
      </c>
      <c r="AI565" s="87" t="str">
        <f t="shared" si="198"/>
        <v>SI</v>
      </c>
      <c r="AK565" s="95"/>
    </row>
    <row r="566" spans="1:37" ht="51" x14ac:dyDescent="0.45">
      <c r="A566" s="6">
        <f t="shared" si="190"/>
        <v>563</v>
      </c>
      <c r="B566" s="6" t="s">
        <v>1109</v>
      </c>
      <c r="C566" s="6" t="s">
        <v>35</v>
      </c>
      <c r="D566" s="6" t="s">
        <v>1154</v>
      </c>
      <c r="E566" s="9">
        <v>82101500</v>
      </c>
      <c r="F566" s="105" t="s">
        <v>1155</v>
      </c>
      <c r="G566" s="17" t="s">
        <v>38</v>
      </c>
      <c r="H566" s="93">
        <f t="shared" si="177"/>
        <v>0.19</v>
      </c>
      <c r="I566" s="29">
        <f t="shared" si="191"/>
        <v>180000</v>
      </c>
      <c r="J566" s="71">
        <v>136994</v>
      </c>
      <c r="K566" s="72">
        <f t="shared" si="178"/>
        <v>26028.86</v>
      </c>
      <c r="L566" s="49">
        <f t="shared" si="179"/>
        <v>163022.85999999999</v>
      </c>
      <c r="M566" s="73">
        <v>148789</v>
      </c>
      <c r="N566" s="74">
        <f t="shared" si="180"/>
        <v>28269.91</v>
      </c>
      <c r="O566" s="53">
        <f t="shared" si="181"/>
        <v>177058.91</v>
      </c>
      <c r="P566" s="75">
        <v>161575</v>
      </c>
      <c r="Q566" s="76">
        <f t="shared" si="182"/>
        <v>30699.25</v>
      </c>
      <c r="R566" s="57">
        <f t="shared" si="183"/>
        <v>192274.25</v>
      </c>
      <c r="S566" s="77">
        <v>153868</v>
      </c>
      <c r="T566" s="78">
        <f t="shared" si="184"/>
        <v>29234.920000000002</v>
      </c>
      <c r="U566" s="67">
        <f t="shared" si="185"/>
        <v>183102.92</v>
      </c>
      <c r="V566" s="79">
        <v>154551</v>
      </c>
      <c r="W566" s="80">
        <f t="shared" si="186"/>
        <v>29364.69</v>
      </c>
      <c r="X566" s="68">
        <f t="shared" si="187"/>
        <v>183915.69</v>
      </c>
      <c r="Y566" s="81">
        <v>151050</v>
      </c>
      <c r="Z566" s="82">
        <f t="shared" si="188"/>
        <v>28699.5</v>
      </c>
      <c r="AA566" s="69">
        <f t="shared" si="192"/>
        <v>179749.5</v>
      </c>
      <c r="AB566" s="83">
        <v>151994</v>
      </c>
      <c r="AC566" s="84">
        <f t="shared" si="189"/>
        <v>28878.86</v>
      </c>
      <c r="AD566" s="70">
        <f t="shared" si="193"/>
        <v>180872.86</v>
      </c>
      <c r="AE566" s="86">
        <f t="shared" si="194"/>
        <v>7</v>
      </c>
      <c r="AF566" s="85">
        <f t="shared" si="195"/>
        <v>180000</v>
      </c>
      <c r="AG566" s="4">
        <f t="shared" si="196"/>
        <v>8222.9285734463283</v>
      </c>
      <c r="AH566" s="5">
        <f t="shared" si="197"/>
        <v>4.5682936519146268E-2</v>
      </c>
      <c r="AI566" s="87" t="str">
        <f t="shared" si="198"/>
        <v>SI</v>
      </c>
      <c r="AK566" s="95"/>
    </row>
    <row r="567" spans="1:37" ht="38.25" x14ac:dyDescent="0.45">
      <c r="A567" s="6">
        <f t="shared" si="190"/>
        <v>564</v>
      </c>
      <c r="B567" s="6" t="s">
        <v>1109</v>
      </c>
      <c r="C567" s="6" t="s">
        <v>35</v>
      </c>
      <c r="D567" s="6" t="s">
        <v>1156</v>
      </c>
      <c r="E567" s="9">
        <v>82101500</v>
      </c>
      <c r="F567" s="13" t="s">
        <v>1157</v>
      </c>
      <c r="G567" s="17" t="s">
        <v>38</v>
      </c>
      <c r="H567" s="93">
        <f t="shared" si="177"/>
        <v>0.19</v>
      </c>
      <c r="I567" s="29">
        <f t="shared" si="191"/>
        <v>384999</v>
      </c>
      <c r="J567" s="71">
        <v>349393</v>
      </c>
      <c r="K567" s="72">
        <f t="shared" si="178"/>
        <v>66384.67</v>
      </c>
      <c r="L567" s="49">
        <f t="shared" si="179"/>
        <v>415777.67</v>
      </c>
      <c r="M567" s="73">
        <v>340997</v>
      </c>
      <c r="N567" s="74">
        <f t="shared" si="180"/>
        <v>64789.43</v>
      </c>
      <c r="O567" s="53">
        <f t="shared" si="181"/>
        <v>405786.43</v>
      </c>
      <c r="P567" s="75">
        <v>340917</v>
      </c>
      <c r="Q567" s="76">
        <f t="shared" si="182"/>
        <v>64774.23</v>
      </c>
      <c r="R567" s="57">
        <f t="shared" si="183"/>
        <v>405691.23</v>
      </c>
      <c r="S567" s="77">
        <v>300138</v>
      </c>
      <c r="T567" s="78">
        <f t="shared" si="184"/>
        <v>57026.22</v>
      </c>
      <c r="U567" s="67">
        <f t="shared" si="185"/>
        <v>357164.22</v>
      </c>
      <c r="V567" s="79">
        <v>342829</v>
      </c>
      <c r="W567" s="80">
        <f t="shared" si="186"/>
        <v>65137.51</v>
      </c>
      <c r="X567" s="68">
        <f t="shared" si="187"/>
        <v>407966.51</v>
      </c>
      <c r="Y567" s="81">
        <v>314470</v>
      </c>
      <c r="Z567" s="82">
        <f t="shared" si="188"/>
        <v>59749.3</v>
      </c>
      <c r="AA567" s="69">
        <f t="shared" si="192"/>
        <v>374219.3</v>
      </c>
      <c r="AB567" s="83">
        <v>275958</v>
      </c>
      <c r="AC567" s="84">
        <f t="shared" si="189"/>
        <v>52432.020000000004</v>
      </c>
      <c r="AD567" s="70">
        <f t="shared" si="193"/>
        <v>328390.02</v>
      </c>
      <c r="AE567" s="86">
        <f t="shared" si="194"/>
        <v>7</v>
      </c>
      <c r="AF567" s="85">
        <f t="shared" si="195"/>
        <v>384999</v>
      </c>
      <c r="AG567" s="4">
        <f t="shared" si="196"/>
        <v>30309.527489639288</v>
      </c>
      <c r="AH567" s="5">
        <f t="shared" si="197"/>
        <v>7.8726249911400523E-2</v>
      </c>
      <c r="AI567" s="87" t="str">
        <f t="shared" si="198"/>
        <v>SI</v>
      </c>
      <c r="AK567" s="95"/>
    </row>
    <row r="568" spans="1:37" ht="38.25" x14ac:dyDescent="0.45">
      <c r="A568" s="6">
        <f t="shared" si="190"/>
        <v>565</v>
      </c>
      <c r="B568" s="6" t="s">
        <v>1109</v>
      </c>
      <c r="C568" s="6" t="s">
        <v>35</v>
      </c>
      <c r="D568" s="6" t="s">
        <v>1158</v>
      </c>
      <c r="E568" s="9">
        <v>82101500</v>
      </c>
      <c r="F568" s="105" t="s">
        <v>1159</v>
      </c>
      <c r="G568" s="17" t="s">
        <v>38</v>
      </c>
      <c r="H568" s="93">
        <f t="shared" si="177"/>
        <v>0.19</v>
      </c>
      <c r="I568" s="29">
        <f t="shared" si="191"/>
        <v>12851</v>
      </c>
      <c r="J568" s="71">
        <v>10295</v>
      </c>
      <c r="K568" s="72">
        <f t="shared" si="178"/>
        <v>1956.05</v>
      </c>
      <c r="L568" s="49">
        <f t="shared" si="179"/>
        <v>12251.05</v>
      </c>
      <c r="M568" s="73">
        <v>11615</v>
      </c>
      <c r="N568" s="74">
        <f t="shared" si="180"/>
        <v>2206.85</v>
      </c>
      <c r="O568" s="53">
        <f t="shared" si="181"/>
        <v>13821.85</v>
      </c>
      <c r="P568" s="75">
        <v>10860</v>
      </c>
      <c r="Q568" s="76">
        <f t="shared" si="182"/>
        <v>2063.4</v>
      </c>
      <c r="R568" s="57">
        <f t="shared" si="183"/>
        <v>12923.4</v>
      </c>
      <c r="S568" s="77">
        <v>10279</v>
      </c>
      <c r="T568" s="78">
        <f t="shared" si="184"/>
        <v>1953.01</v>
      </c>
      <c r="U568" s="67">
        <f t="shared" si="185"/>
        <v>12232.01</v>
      </c>
      <c r="V568" s="79">
        <v>11549</v>
      </c>
      <c r="W568" s="80">
        <f t="shared" si="186"/>
        <v>2194.31</v>
      </c>
      <c r="X568" s="68">
        <f t="shared" si="187"/>
        <v>13743.31</v>
      </c>
      <c r="Y568" s="81">
        <v>11369</v>
      </c>
      <c r="Z568" s="82">
        <f t="shared" si="188"/>
        <v>2160.11</v>
      </c>
      <c r="AA568" s="69">
        <f t="shared" si="192"/>
        <v>13529.11</v>
      </c>
      <c r="AB568" s="83">
        <v>9629</v>
      </c>
      <c r="AC568" s="84">
        <f t="shared" si="189"/>
        <v>1829.51</v>
      </c>
      <c r="AD568" s="70">
        <f t="shared" si="193"/>
        <v>11458.51</v>
      </c>
      <c r="AE568" s="86">
        <f t="shared" si="194"/>
        <v>7</v>
      </c>
      <c r="AF568" s="85">
        <f t="shared" si="195"/>
        <v>12851</v>
      </c>
      <c r="AG568" s="4">
        <f t="shared" si="196"/>
        <v>835.46036040018078</v>
      </c>
      <c r="AH568" s="5">
        <f t="shared" si="197"/>
        <v>6.5011311213149237E-2</v>
      </c>
      <c r="AI568" s="87" t="str">
        <f t="shared" si="198"/>
        <v>SI</v>
      </c>
      <c r="AK568" s="95"/>
    </row>
    <row r="569" spans="1:37" ht="38.25" x14ac:dyDescent="0.45">
      <c r="A569" s="6">
        <f t="shared" si="190"/>
        <v>566</v>
      </c>
      <c r="B569" s="6" t="s">
        <v>1109</v>
      </c>
      <c r="C569" s="6" t="s">
        <v>35</v>
      </c>
      <c r="D569" s="6" t="s">
        <v>1160</v>
      </c>
      <c r="E569" s="9">
        <v>82101500</v>
      </c>
      <c r="F569" s="13" t="s">
        <v>1161</v>
      </c>
      <c r="G569" s="17" t="s">
        <v>38</v>
      </c>
      <c r="H569" s="93">
        <f t="shared" si="177"/>
        <v>0.19</v>
      </c>
      <c r="I569" s="29">
        <f t="shared" si="191"/>
        <v>17999</v>
      </c>
      <c r="J569" s="71">
        <v>13858</v>
      </c>
      <c r="K569" s="72">
        <f t="shared" si="178"/>
        <v>2633.02</v>
      </c>
      <c r="L569" s="49">
        <f t="shared" si="179"/>
        <v>16491.02</v>
      </c>
      <c r="M569" s="73">
        <v>15776</v>
      </c>
      <c r="N569" s="74">
        <f t="shared" si="180"/>
        <v>2997.44</v>
      </c>
      <c r="O569" s="53">
        <f t="shared" si="181"/>
        <v>18773.439999999999</v>
      </c>
      <c r="P569" s="75">
        <v>15109</v>
      </c>
      <c r="Q569" s="76">
        <f t="shared" si="182"/>
        <v>2870.71</v>
      </c>
      <c r="R569" s="57">
        <f t="shared" si="183"/>
        <v>17979.71</v>
      </c>
      <c r="S569" s="77">
        <v>15194</v>
      </c>
      <c r="T569" s="78">
        <f t="shared" si="184"/>
        <v>2886.86</v>
      </c>
      <c r="U569" s="67">
        <f t="shared" si="185"/>
        <v>18080.86</v>
      </c>
      <c r="V569" s="79">
        <v>13963</v>
      </c>
      <c r="W569" s="80">
        <f t="shared" si="186"/>
        <v>2652.9700000000003</v>
      </c>
      <c r="X569" s="68">
        <f t="shared" si="187"/>
        <v>16615.97</v>
      </c>
      <c r="Y569" s="81">
        <v>14232</v>
      </c>
      <c r="Z569" s="82">
        <f t="shared" si="188"/>
        <v>2704.08</v>
      </c>
      <c r="AA569" s="69">
        <f t="shared" si="192"/>
        <v>16936.080000000002</v>
      </c>
      <c r="AB569" s="83">
        <v>17747</v>
      </c>
      <c r="AC569" s="84">
        <f t="shared" si="189"/>
        <v>3371.93</v>
      </c>
      <c r="AD569" s="70">
        <f t="shared" si="193"/>
        <v>21118.93</v>
      </c>
      <c r="AE569" s="86">
        <f t="shared" si="194"/>
        <v>7</v>
      </c>
      <c r="AF569" s="85">
        <f t="shared" si="195"/>
        <v>17999</v>
      </c>
      <c r="AG569" s="4">
        <f t="shared" si="196"/>
        <v>1495.5823985324241</v>
      </c>
      <c r="AH569" s="5">
        <f t="shared" si="197"/>
        <v>8.309252728109473E-2</v>
      </c>
      <c r="AI569" s="87" t="str">
        <f t="shared" si="198"/>
        <v>SI</v>
      </c>
      <c r="AK569" s="95"/>
    </row>
    <row r="570" spans="1:37" ht="51" x14ac:dyDescent="0.45">
      <c r="A570" s="6">
        <f t="shared" si="190"/>
        <v>567</v>
      </c>
      <c r="B570" s="6" t="s">
        <v>1109</v>
      </c>
      <c r="C570" s="6" t="s">
        <v>35</v>
      </c>
      <c r="D570" s="6" t="s">
        <v>1162</v>
      </c>
      <c r="E570" s="9">
        <v>82101500</v>
      </c>
      <c r="F570" s="105" t="s">
        <v>1163</v>
      </c>
      <c r="G570" s="17" t="s">
        <v>38</v>
      </c>
      <c r="H570" s="93">
        <f t="shared" si="177"/>
        <v>0.19</v>
      </c>
      <c r="I570" s="29">
        <f t="shared" si="191"/>
        <v>749</v>
      </c>
      <c r="J570" s="71">
        <v>574</v>
      </c>
      <c r="K570" s="72">
        <f t="shared" si="178"/>
        <v>109.06</v>
      </c>
      <c r="L570" s="49">
        <f t="shared" si="179"/>
        <v>683.06</v>
      </c>
      <c r="M570" s="73">
        <v>689</v>
      </c>
      <c r="N570" s="74">
        <f t="shared" si="180"/>
        <v>130.91</v>
      </c>
      <c r="O570" s="53">
        <f t="shared" si="181"/>
        <v>819.91</v>
      </c>
      <c r="P570" s="75">
        <v>622</v>
      </c>
      <c r="Q570" s="76">
        <f t="shared" si="182"/>
        <v>118.18</v>
      </c>
      <c r="R570" s="57">
        <f t="shared" si="183"/>
        <v>740.18000000000006</v>
      </c>
      <c r="S570" s="77">
        <v>631</v>
      </c>
      <c r="T570" s="78">
        <f t="shared" si="184"/>
        <v>119.89</v>
      </c>
      <c r="U570" s="67">
        <f t="shared" si="185"/>
        <v>750.89</v>
      </c>
      <c r="V570" s="79">
        <v>609</v>
      </c>
      <c r="W570" s="80">
        <f t="shared" si="186"/>
        <v>115.71000000000001</v>
      </c>
      <c r="X570" s="68">
        <f t="shared" si="187"/>
        <v>724.71</v>
      </c>
      <c r="Y570" s="81">
        <v>642</v>
      </c>
      <c r="Z570" s="82">
        <f t="shared" si="188"/>
        <v>121.98</v>
      </c>
      <c r="AA570" s="69">
        <f t="shared" si="192"/>
        <v>763.98</v>
      </c>
      <c r="AB570" s="83">
        <v>640</v>
      </c>
      <c r="AC570" s="84">
        <f t="shared" si="189"/>
        <v>121.6</v>
      </c>
      <c r="AD570" s="70">
        <f t="shared" si="193"/>
        <v>761.6</v>
      </c>
      <c r="AE570" s="86">
        <f t="shared" si="194"/>
        <v>7</v>
      </c>
      <c r="AF570" s="85">
        <f t="shared" si="195"/>
        <v>749</v>
      </c>
      <c r="AG570" s="4">
        <f t="shared" si="196"/>
        <v>38.601606184199127</v>
      </c>
      <c r="AH570" s="5">
        <f t="shared" si="197"/>
        <v>5.1537524945526207E-2</v>
      </c>
      <c r="AI570" s="87" t="str">
        <f t="shared" si="198"/>
        <v>SI</v>
      </c>
      <c r="AK570" s="95"/>
    </row>
    <row r="571" spans="1:37" ht="51" x14ac:dyDescent="0.45">
      <c r="A571" s="6">
        <f t="shared" si="190"/>
        <v>568</v>
      </c>
      <c r="B571" s="6" t="s">
        <v>1109</v>
      </c>
      <c r="C571" s="6" t="s">
        <v>35</v>
      </c>
      <c r="D571" s="6" t="s">
        <v>1164</v>
      </c>
      <c r="E571" s="9">
        <v>82101500</v>
      </c>
      <c r="F571" s="13" t="s">
        <v>1165</v>
      </c>
      <c r="G571" s="17" t="s">
        <v>38</v>
      </c>
      <c r="H571" s="93">
        <f t="shared" si="177"/>
        <v>0.19</v>
      </c>
      <c r="I571" s="29">
        <f t="shared" si="191"/>
        <v>750</v>
      </c>
      <c r="J571" s="71">
        <v>600</v>
      </c>
      <c r="K571" s="72">
        <f t="shared" si="178"/>
        <v>114</v>
      </c>
      <c r="L571" s="49">
        <f t="shared" si="179"/>
        <v>714</v>
      </c>
      <c r="M571" s="73">
        <v>597</v>
      </c>
      <c r="N571" s="74">
        <f t="shared" si="180"/>
        <v>113.43</v>
      </c>
      <c r="O571" s="53">
        <f t="shared" si="181"/>
        <v>710.43000000000006</v>
      </c>
      <c r="P571" s="75">
        <v>669</v>
      </c>
      <c r="Q571" s="76">
        <f t="shared" si="182"/>
        <v>127.11</v>
      </c>
      <c r="R571" s="57">
        <f t="shared" si="183"/>
        <v>796.11</v>
      </c>
      <c r="S571" s="77">
        <v>642</v>
      </c>
      <c r="T571" s="78">
        <f t="shared" si="184"/>
        <v>121.98</v>
      </c>
      <c r="U571" s="67">
        <f t="shared" si="185"/>
        <v>763.98</v>
      </c>
      <c r="V571" s="79">
        <v>646</v>
      </c>
      <c r="W571" s="80">
        <f t="shared" si="186"/>
        <v>122.74</v>
      </c>
      <c r="X571" s="68">
        <f t="shared" si="187"/>
        <v>768.74</v>
      </c>
      <c r="Y571" s="81">
        <v>615</v>
      </c>
      <c r="Z571" s="82">
        <f t="shared" si="188"/>
        <v>116.85</v>
      </c>
      <c r="AA571" s="69">
        <f t="shared" si="192"/>
        <v>731.85</v>
      </c>
      <c r="AB571" s="83">
        <v>640</v>
      </c>
      <c r="AC571" s="84">
        <f t="shared" si="189"/>
        <v>121.6</v>
      </c>
      <c r="AD571" s="70">
        <f t="shared" si="193"/>
        <v>761.6</v>
      </c>
      <c r="AE571" s="86">
        <f t="shared" si="194"/>
        <v>7</v>
      </c>
      <c r="AF571" s="85">
        <f t="shared" si="195"/>
        <v>750</v>
      </c>
      <c r="AG571" s="4">
        <f t="shared" si="196"/>
        <v>29.269636143963243</v>
      </c>
      <c r="AH571" s="5">
        <f t="shared" si="197"/>
        <v>3.9026181525284323E-2</v>
      </c>
      <c r="AI571" s="87" t="str">
        <f t="shared" si="198"/>
        <v>SI</v>
      </c>
      <c r="AK571" s="95"/>
    </row>
    <row r="572" spans="1:37" ht="51.75" x14ac:dyDescent="0.45">
      <c r="A572" s="6">
        <f t="shared" si="190"/>
        <v>569</v>
      </c>
      <c r="B572" s="6" t="s">
        <v>1109</v>
      </c>
      <c r="C572" s="6" t="s">
        <v>35</v>
      </c>
      <c r="D572" s="6" t="s">
        <v>1166</v>
      </c>
      <c r="E572" s="9">
        <v>14111511</v>
      </c>
      <c r="F572" s="103" t="s">
        <v>1167</v>
      </c>
      <c r="G572" s="17" t="s">
        <v>993</v>
      </c>
      <c r="H572" s="93">
        <f t="shared" si="177"/>
        <v>0.19</v>
      </c>
      <c r="I572" s="29">
        <f t="shared" si="191"/>
        <v>179999</v>
      </c>
      <c r="J572" s="71">
        <v>155671</v>
      </c>
      <c r="K572" s="72">
        <f t="shared" si="178"/>
        <v>29577.49</v>
      </c>
      <c r="L572" s="49">
        <f t="shared" si="179"/>
        <v>185248.49</v>
      </c>
      <c r="M572" s="73">
        <v>156910</v>
      </c>
      <c r="N572" s="74">
        <f t="shared" si="180"/>
        <v>29812.9</v>
      </c>
      <c r="O572" s="53">
        <f t="shared" si="181"/>
        <v>186722.9</v>
      </c>
      <c r="P572" s="75">
        <v>139763</v>
      </c>
      <c r="Q572" s="76">
        <f t="shared" si="182"/>
        <v>26554.97</v>
      </c>
      <c r="R572" s="57">
        <f t="shared" si="183"/>
        <v>166317.97</v>
      </c>
      <c r="S572" s="77">
        <v>162649</v>
      </c>
      <c r="T572" s="78">
        <f t="shared" si="184"/>
        <v>30903.31</v>
      </c>
      <c r="U572" s="67">
        <f t="shared" si="185"/>
        <v>193552.31</v>
      </c>
      <c r="V572" s="79">
        <v>141248</v>
      </c>
      <c r="W572" s="80">
        <f t="shared" si="186"/>
        <v>26837.119999999999</v>
      </c>
      <c r="X572" s="68">
        <f t="shared" si="187"/>
        <v>168085.12</v>
      </c>
      <c r="Y572" s="81">
        <v>140850</v>
      </c>
      <c r="Z572" s="82">
        <f t="shared" si="188"/>
        <v>26761.5</v>
      </c>
      <c r="AA572" s="69">
        <f t="shared" si="192"/>
        <v>167611.5</v>
      </c>
      <c r="AB572" s="83">
        <v>161729</v>
      </c>
      <c r="AC572" s="84">
        <f t="shared" si="189"/>
        <v>30728.510000000002</v>
      </c>
      <c r="AD572" s="70">
        <f t="shared" si="193"/>
        <v>192457.51</v>
      </c>
      <c r="AE572" s="86">
        <f t="shared" si="194"/>
        <v>7</v>
      </c>
      <c r="AF572" s="85">
        <f t="shared" si="195"/>
        <v>179999</v>
      </c>
      <c r="AG572" s="4">
        <f t="shared" si="196"/>
        <v>11302.565660008351</v>
      </c>
      <c r="AH572" s="5">
        <f t="shared" si="197"/>
        <v>6.2792380291048014E-2</v>
      </c>
      <c r="AI572" s="87" t="str">
        <f t="shared" si="198"/>
        <v>SI</v>
      </c>
      <c r="AK572" s="95"/>
    </row>
    <row r="573" spans="1:37" ht="51" x14ac:dyDescent="0.45">
      <c r="A573" s="6">
        <f t="shared" si="190"/>
        <v>570</v>
      </c>
      <c r="B573" s="6" t="s">
        <v>1109</v>
      </c>
      <c r="C573" s="6" t="s">
        <v>35</v>
      </c>
      <c r="D573" s="6" t="s">
        <v>1168</v>
      </c>
      <c r="E573" s="9">
        <v>82101500</v>
      </c>
      <c r="F573" s="13" t="s">
        <v>1169</v>
      </c>
      <c r="G573" s="17" t="s">
        <v>993</v>
      </c>
      <c r="H573" s="93">
        <f t="shared" si="177"/>
        <v>0.19</v>
      </c>
      <c r="I573" s="29">
        <f t="shared" si="191"/>
        <v>133999</v>
      </c>
      <c r="J573" s="71">
        <v>108827</v>
      </c>
      <c r="K573" s="72">
        <f t="shared" si="178"/>
        <v>20677.13</v>
      </c>
      <c r="L573" s="49">
        <f t="shared" si="179"/>
        <v>129504.13</v>
      </c>
      <c r="M573" s="73">
        <v>118021</v>
      </c>
      <c r="N573" s="74">
        <f t="shared" si="180"/>
        <v>22423.99</v>
      </c>
      <c r="O573" s="53">
        <f t="shared" si="181"/>
        <v>140444.99</v>
      </c>
      <c r="P573" s="75">
        <v>109516</v>
      </c>
      <c r="Q573" s="76">
        <f t="shared" si="182"/>
        <v>20808.04</v>
      </c>
      <c r="R573" s="57">
        <f t="shared" si="183"/>
        <v>130324.04000000001</v>
      </c>
      <c r="S573" s="77">
        <v>116280</v>
      </c>
      <c r="T573" s="78">
        <f t="shared" si="184"/>
        <v>22093.200000000001</v>
      </c>
      <c r="U573" s="67">
        <f t="shared" si="185"/>
        <v>138373.20000000001</v>
      </c>
      <c r="V573" s="79">
        <v>123687</v>
      </c>
      <c r="W573" s="80">
        <f t="shared" si="186"/>
        <v>23500.53</v>
      </c>
      <c r="X573" s="68">
        <f t="shared" si="187"/>
        <v>147187.53</v>
      </c>
      <c r="Y573" s="81">
        <v>104559</v>
      </c>
      <c r="Z573" s="82">
        <f t="shared" si="188"/>
        <v>19866.21</v>
      </c>
      <c r="AA573" s="69">
        <f t="shared" si="192"/>
        <v>124425.20999999999</v>
      </c>
      <c r="AB573" s="83">
        <v>107342</v>
      </c>
      <c r="AC573" s="84">
        <f t="shared" si="189"/>
        <v>20394.98</v>
      </c>
      <c r="AD573" s="70">
        <f t="shared" si="193"/>
        <v>127736.98</v>
      </c>
      <c r="AE573" s="86">
        <f t="shared" si="194"/>
        <v>7</v>
      </c>
      <c r="AF573" s="85">
        <f t="shared" si="195"/>
        <v>133999</v>
      </c>
      <c r="AG573" s="4">
        <f t="shared" si="196"/>
        <v>7551.7384156497374</v>
      </c>
      <c r="AH573" s="5">
        <f t="shared" si="197"/>
        <v>5.6356677405426436E-2</v>
      </c>
      <c r="AI573" s="87" t="str">
        <f t="shared" si="198"/>
        <v>SI</v>
      </c>
      <c r="AK573" s="95"/>
    </row>
    <row r="574" spans="1:37" ht="26.25" x14ac:dyDescent="0.45">
      <c r="A574" s="6">
        <f t="shared" si="190"/>
        <v>571</v>
      </c>
      <c r="B574" s="6" t="s">
        <v>1109</v>
      </c>
      <c r="C574" s="6" t="s">
        <v>35</v>
      </c>
      <c r="D574" s="6" t="s">
        <v>1168</v>
      </c>
      <c r="E574" s="9">
        <v>82101500</v>
      </c>
      <c r="F574" s="103" t="s">
        <v>1170</v>
      </c>
      <c r="G574" s="17" t="s">
        <v>993</v>
      </c>
      <c r="H574" s="93">
        <f t="shared" si="177"/>
        <v>0.19</v>
      </c>
      <c r="I574" s="29">
        <f t="shared" si="191"/>
        <v>83299</v>
      </c>
      <c r="J574" s="71">
        <v>71817</v>
      </c>
      <c r="K574" s="72">
        <f t="shared" si="178"/>
        <v>13645.23</v>
      </c>
      <c r="L574" s="49">
        <f t="shared" si="179"/>
        <v>85462.23</v>
      </c>
      <c r="M574" s="73">
        <v>63550</v>
      </c>
      <c r="N574" s="74">
        <f t="shared" si="180"/>
        <v>12074.5</v>
      </c>
      <c r="O574" s="53">
        <f t="shared" si="181"/>
        <v>75624.5</v>
      </c>
      <c r="P574" s="75">
        <v>75434</v>
      </c>
      <c r="Q574" s="76">
        <f t="shared" si="182"/>
        <v>14332.460000000001</v>
      </c>
      <c r="R574" s="57">
        <f t="shared" si="183"/>
        <v>89766.46</v>
      </c>
      <c r="S574" s="77">
        <v>68358</v>
      </c>
      <c r="T574" s="78">
        <f t="shared" si="184"/>
        <v>12988.02</v>
      </c>
      <c r="U574" s="67">
        <f t="shared" si="185"/>
        <v>81346.02</v>
      </c>
      <c r="V574" s="79">
        <v>76313</v>
      </c>
      <c r="W574" s="80">
        <f t="shared" si="186"/>
        <v>14499.47</v>
      </c>
      <c r="X574" s="68">
        <f t="shared" si="187"/>
        <v>90812.47</v>
      </c>
      <c r="Y574" s="81">
        <v>65188</v>
      </c>
      <c r="Z574" s="82">
        <f t="shared" si="188"/>
        <v>12385.72</v>
      </c>
      <c r="AA574" s="69">
        <f t="shared" si="192"/>
        <v>77573.72</v>
      </c>
      <c r="AB574" s="83">
        <v>69336</v>
      </c>
      <c r="AC574" s="84">
        <f t="shared" si="189"/>
        <v>13173.84</v>
      </c>
      <c r="AD574" s="70">
        <f t="shared" si="193"/>
        <v>82509.84</v>
      </c>
      <c r="AE574" s="86">
        <f t="shared" si="194"/>
        <v>7</v>
      </c>
      <c r="AF574" s="85">
        <f t="shared" si="195"/>
        <v>83299</v>
      </c>
      <c r="AG574" s="4">
        <f t="shared" si="196"/>
        <v>5332.82984812004</v>
      </c>
      <c r="AH574" s="5">
        <f t="shared" si="197"/>
        <v>6.4020334555277253E-2</v>
      </c>
      <c r="AI574" s="87" t="str">
        <f t="shared" si="198"/>
        <v>SI</v>
      </c>
      <c r="AK574" s="95"/>
    </row>
    <row r="575" spans="1:37" ht="25.5" x14ac:dyDescent="0.45">
      <c r="A575" s="6">
        <f t="shared" si="190"/>
        <v>572</v>
      </c>
      <c r="B575" s="6" t="s">
        <v>1171</v>
      </c>
      <c r="C575" s="6" t="s">
        <v>245</v>
      </c>
      <c r="D575" s="6" t="s">
        <v>1172</v>
      </c>
      <c r="E575" s="9">
        <v>86121800</v>
      </c>
      <c r="F575" s="13" t="s">
        <v>1173</v>
      </c>
      <c r="G575" s="17" t="s">
        <v>38</v>
      </c>
      <c r="H575" s="93">
        <f t="shared" si="177"/>
        <v>0.19</v>
      </c>
      <c r="I575" s="29">
        <f t="shared" si="191"/>
        <v>1450000</v>
      </c>
      <c r="J575" s="71">
        <v>1104947</v>
      </c>
      <c r="K575" s="72">
        <f t="shared" si="178"/>
        <v>209939.93</v>
      </c>
      <c r="L575" s="49">
        <f t="shared" si="179"/>
        <v>1314886.93</v>
      </c>
      <c r="M575" s="73">
        <v>1264022</v>
      </c>
      <c r="N575" s="74">
        <f t="shared" si="180"/>
        <v>240164.18</v>
      </c>
      <c r="O575" s="53">
        <f t="shared" si="181"/>
        <v>1504186.18</v>
      </c>
      <c r="P575" s="75">
        <v>1246099</v>
      </c>
      <c r="Q575" s="76">
        <f t="shared" si="182"/>
        <v>236758.81</v>
      </c>
      <c r="R575" s="57">
        <f t="shared" si="183"/>
        <v>1482857.81</v>
      </c>
      <c r="S575" s="77">
        <v>1102067</v>
      </c>
      <c r="T575" s="78">
        <f t="shared" si="184"/>
        <v>209392.73</v>
      </c>
      <c r="U575" s="67">
        <f t="shared" si="185"/>
        <v>1311459.73</v>
      </c>
      <c r="V575" s="79">
        <v>1145494</v>
      </c>
      <c r="W575" s="80">
        <f t="shared" si="186"/>
        <v>217643.86000000002</v>
      </c>
      <c r="X575" s="68">
        <f t="shared" si="187"/>
        <v>1363137.86</v>
      </c>
      <c r="Y575" s="81">
        <v>1311534</v>
      </c>
      <c r="Z575" s="82">
        <f t="shared" si="188"/>
        <v>249191.46</v>
      </c>
      <c r="AA575" s="69">
        <f t="shared" si="192"/>
        <v>1560725.46</v>
      </c>
      <c r="AB575" s="83">
        <v>1355246</v>
      </c>
      <c r="AC575" s="84">
        <f t="shared" si="189"/>
        <v>257496.74</v>
      </c>
      <c r="AD575" s="70">
        <f t="shared" si="193"/>
        <v>1612742.74</v>
      </c>
      <c r="AE575" s="86">
        <f t="shared" si="194"/>
        <v>7</v>
      </c>
      <c r="AF575" s="85">
        <f t="shared" si="195"/>
        <v>1450000</v>
      </c>
      <c r="AG575" s="4">
        <f t="shared" si="196"/>
        <v>111966.24756482821</v>
      </c>
      <c r="AH575" s="5">
        <f t="shared" si="197"/>
        <v>7.7218101768847039E-2</v>
      </c>
      <c r="AI575" s="87" t="str">
        <f t="shared" si="198"/>
        <v>SI</v>
      </c>
      <c r="AK575" s="95"/>
    </row>
    <row r="576" spans="1:37" ht="25.5" x14ac:dyDescent="0.45">
      <c r="A576" s="6">
        <f t="shared" si="190"/>
        <v>573</v>
      </c>
      <c r="B576" s="6" t="s">
        <v>1171</v>
      </c>
      <c r="C576" s="6" t="s">
        <v>245</v>
      </c>
      <c r="D576" s="6" t="s">
        <v>1172</v>
      </c>
      <c r="E576" s="9">
        <v>86121800</v>
      </c>
      <c r="F576" s="105" t="s">
        <v>1174</v>
      </c>
      <c r="G576" s="17" t="s">
        <v>38</v>
      </c>
      <c r="H576" s="93">
        <f t="shared" si="177"/>
        <v>0.19</v>
      </c>
      <c r="I576" s="29">
        <f t="shared" si="191"/>
        <v>939999</v>
      </c>
      <c r="J576" s="71">
        <v>833106</v>
      </c>
      <c r="K576" s="72">
        <f t="shared" si="178"/>
        <v>158290.14000000001</v>
      </c>
      <c r="L576" s="49">
        <f t="shared" si="179"/>
        <v>991396.14</v>
      </c>
      <c r="M576" s="73">
        <v>799432</v>
      </c>
      <c r="N576" s="74">
        <f t="shared" si="180"/>
        <v>151892.08000000002</v>
      </c>
      <c r="O576" s="53">
        <f t="shared" si="181"/>
        <v>951324.08000000007</v>
      </c>
      <c r="P576" s="75">
        <v>804002</v>
      </c>
      <c r="Q576" s="76">
        <f t="shared" si="182"/>
        <v>152760.38</v>
      </c>
      <c r="R576" s="57">
        <f t="shared" si="183"/>
        <v>956762.38</v>
      </c>
      <c r="S576" s="77">
        <v>725473</v>
      </c>
      <c r="T576" s="78">
        <f t="shared" si="184"/>
        <v>137839.87</v>
      </c>
      <c r="U576" s="67">
        <f t="shared" si="185"/>
        <v>863312.87</v>
      </c>
      <c r="V576" s="79">
        <v>749373</v>
      </c>
      <c r="W576" s="80">
        <f t="shared" si="186"/>
        <v>142380.87</v>
      </c>
      <c r="X576" s="68">
        <f t="shared" si="187"/>
        <v>891753.87</v>
      </c>
      <c r="Y576" s="81">
        <v>837526</v>
      </c>
      <c r="Z576" s="82">
        <f t="shared" si="188"/>
        <v>159129.94</v>
      </c>
      <c r="AA576" s="69">
        <f t="shared" si="192"/>
        <v>996655.94</v>
      </c>
      <c r="AB576" s="83">
        <v>780495</v>
      </c>
      <c r="AC576" s="84">
        <f t="shared" si="189"/>
        <v>148294.04999999999</v>
      </c>
      <c r="AD576" s="70">
        <f t="shared" si="193"/>
        <v>928789.05</v>
      </c>
      <c r="AE576" s="86">
        <f t="shared" si="194"/>
        <v>7</v>
      </c>
      <c r="AF576" s="85">
        <f t="shared" si="195"/>
        <v>939999</v>
      </c>
      <c r="AG576" s="4">
        <f t="shared" si="196"/>
        <v>45661.739654954014</v>
      </c>
      <c r="AH576" s="5">
        <f t="shared" si="197"/>
        <v>4.8576370458855822E-2</v>
      </c>
      <c r="AI576" s="87" t="str">
        <f t="shared" si="198"/>
        <v>SI</v>
      </c>
      <c r="AK576" s="95"/>
    </row>
    <row r="577" spans="1:37" ht="25.5" x14ac:dyDescent="0.45">
      <c r="A577" s="6">
        <f t="shared" si="190"/>
        <v>574</v>
      </c>
      <c r="B577" s="6" t="s">
        <v>1171</v>
      </c>
      <c r="C577" s="6" t="s">
        <v>245</v>
      </c>
      <c r="D577" s="6" t="s">
        <v>1175</v>
      </c>
      <c r="E577" s="9">
        <v>86121800</v>
      </c>
      <c r="F577" s="13" t="s">
        <v>1176</v>
      </c>
      <c r="G577" s="17" t="s">
        <v>1177</v>
      </c>
      <c r="H577" s="93">
        <f t="shared" si="177"/>
        <v>0.19</v>
      </c>
      <c r="I577" s="29">
        <f t="shared" si="191"/>
        <v>244999</v>
      </c>
      <c r="J577" s="71">
        <v>186200</v>
      </c>
      <c r="K577" s="72">
        <f t="shared" si="178"/>
        <v>35378</v>
      </c>
      <c r="L577" s="49">
        <f t="shared" si="179"/>
        <v>221578</v>
      </c>
      <c r="M577" s="73">
        <v>202571</v>
      </c>
      <c r="N577" s="74">
        <f t="shared" si="180"/>
        <v>38488.49</v>
      </c>
      <c r="O577" s="53">
        <f t="shared" si="181"/>
        <v>241059.49</v>
      </c>
      <c r="P577" s="75">
        <v>212554</v>
      </c>
      <c r="Q577" s="76">
        <f t="shared" si="182"/>
        <v>40385.26</v>
      </c>
      <c r="R577" s="57">
        <f t="shared" si="183"/>
        <v>252939.26</v>
      </c>
      <c r="S577" s="77">
        <v>193411</v>
      </c>
      <c r="T577" s="78">
        <f t="shared" si="184"/>
        <v>36748.090000000004</v>
      </c>
      <c r="U577" s="67">
        <f t="shared" si="185"/>
        <v>230159.09</v>
      </c>
      <c r="V577" s="79">
        <v>186921</v>
      </c>
      <c r="W577" s="80">
        <f t="shared" si="186"/>
        <v>35514.99</v>
      </c>
      <c r="X577" s="68">
        <f t="shared" si="187"/>
        <v>222435.99</v>
      </c>
      <c r="Y577" s="81">
        <v>214892</v>
      </c>
      <c r="Z577" s="82">
        <f t="shared" si="188"/>
        <v>40829.480000000003</v>
      </c>
      <c r="AA577" s="69">
        <f t="shared" si="192"/>
        <v>255721.48</v>
      </c>
      <c r="AB577" s="83">
        <v>244624</v>
      </c>
      <c r="AC577" s="84">
        <f t="shared" si="189"/>
        <v>46478.559999999998</v>
      </c>
      <c r="AD577" s="70">
        <f t="shared" si="193"/>
        <v>291102.56</v>
      </c>
      <c r="AE577" s="86">
        <f t="shared" si="194"/>
        <v>7</v>
      </c>
      <c r="AF577" s="85">
        <f t="shared" si="195"/>
        <v>244999</v>
      </c>
      <c r="AG577" s="4">
        <f t="shared" si="196"/>
        <v>22668.205798377607</v>
      </c>
      <c r="AH577" s="5">
        <f t="shared" si="197"/>
        <v>9.2523666620588682E-2</v>
      </c>
      <c r="AI577" s="87" t="str">
        <f t="shared" si="198"/>
        <v>SI</v>
      </c>
      <c r="AK577" s="95"/>
    </row>
    <row r="578" spans="1:37" ht="38.25" x14ac:dyDescent="0.45">
      <c r="A578" s="6">
        <f t="shared" si="190"/>
        <v>575</v>
      </c>
      <c r="B578" s="6" t="s">
        <v>1171</v>
      </c>
      <c r="C578" s="6" t="s">
        <v>245</v>
      </c>
      <c r="D578" s="6" t="s">
        <v>1178</v>
      </c>
      <c r="E578" s="9">
        <v>86121800</v>
      </c>
      <c r="F578" s="105" t="s">
        <v>1179</v>
      </c>
      <c r="G578" s="17" t="s">
        <v>1177</v>
      </c>
      <c r="H578" s="93">
        <f t="shared" si="177"/>
        <v>0.19</v>
      </c>
      <c r="I578" s="29">
        <f t="shared" si="191"/>
        <v>297999</v>
      </c>
      <c r="J578" s="71">
        <v>237366</v>
      </c>
      <c r="K578" s="72">
        <f t="shared" si="178"/>
        <v>45099.54</v>
      </c>
      <c r="L578" s="49">
        <f t="shared" si="179"/>
        <v>282465.53999999998</v>
      </c>
      <c r="M578" s="73">
        <v>253989</v>
      </c>
      <c r="N578" s="74">
        <f t="shared" si="180"/>
        <v>48257.91</v>
      </c>
      <c r="O578" s="53">
        <f t="shared" si="181"/>
        <v>302246.91000000003</v>
      </c>
      <c r="P578" s="75">
        <v>263281</v>
      </c>
      <c r="Q578" s="76">
        <f t="shared" si="182"/>
        <v>50023.39</v>
      </c>
      <c r="R578" s="57">
        <f t="shared" si="183"/>
        <v>313304.39</v>
      </c>
      <c r="S578" s="77">
        <v>263120</v>
      </c>
      <c r="T578" s="78">
        <f t="shared" si="184"/>
        <v>49992.800000000003</v>
      </c>
      <c r="U578" s="67">
        <f t="shared" si="185"/>
        <v>313112.8</v>
      </c>
      <c r="V578" s="79">
        <v>233758</v>
      </c>
      <c r="W578" s="80">
        <f t="shared" si="186"/>
        <v>44414.020000000004</v>
      </c>
      <c r="X578" s="68">
        <f t="shared" si="187"/>
        <v>278172.02</v>
      </c>
      <c r="Y578" s="81">
        <v>274242</v>
      </c>
      <c r="Z578" s="82">
        <f t="shared" si="188"/>
        <v>52105.98</v>
      </c>
      <c r="AA578" s="69">
        <f t="shared" si="192"/>
        <v>326347.98</v>
      </c>
      <c r="AB578" s="83">
        <v>227182</v>
      </c>
      <c r="AC578" s="84">
        <f t="shared" si="189"/>
        <v>43164.58</v>
      </c>
      <c r="AD578" s="70">
        <f t="shared" si="193"/>
        <v>270346.58</v>
      </c>
      <c r="AE578" s="86">
        <f t="shared" si="194"/>
        <v>7</v>
      </c>
      <c r="AF578" s="85">
        <f t="shared" si="195"/>
        <v>297999</v>
      </c>
      <c r="AG578" s="4">
        <f t="shared" si="196"/>
        <v>19579.308195015466</v>
      </c>
      <c r="AH578" s="5">
        <f t="shared" si="197"/>
        <v>6.5702596971853822E-2</v>
      </c>
      <c r="AI578" s="87" t="str">
        <f t="shared" si="198"/>
        <v>SI</v>
      </c>
      <c r="AK578" s="95"/>
    </row>
    <row r="579" spans="1:37" ht="25.5" x14ac:dyDescent="0.45">
      <c r="A579" s="6">
        <f t="shared" si="190"/>
        <v>576</v>
      </c>
      <c r="B579" s="6" t="s">
        <v>1171</v>
      </c>
      <c r="C579" s="6" t="s">
        <v>245</v>
      </c>
      <c r="D579" s="6" t="s">
        <v>1178</v>
      </c>
      <c r="E579" s="9">
        <v>86121800</v>
      </c>
      <c r="F579" s="13" t="s">
        <v>1180</v>
      </c>
      <c r="G579" s="17" t="s">
        <v>1177</v>
      </c>
      <c r="H579" s="93">
        <f t="shared" si="177"/>
        <v>0.19</v>
      </c>
      <c r="I579" s="29">
        <f t="shared" si="191"/>
        <v>239999</v>
      </c>
      <c r="J579" s="71">
        <v>221695</v>
      </c>
      <c r="K579" s="72">
        <f t="shared" si="178"/>
        <v>42122.05</v>
      </c>
      <c r="L579" s="49">
        <f t="shared" si="179"/>
        <v>263817.05</v>
      </c>
      <c r="M579" s="73">
        <v>185842</v>
      </c>
      <c r="N579" s="74">
        <f t="shared" si="180"/>
        <v>35309.980000000003</v>
      </c>
      <c r="O579" s="53">
        <f t="shared" si="181"/>
        <v>221151.98</v>
      </c>
      <c r="P579" s="75">
        <v>187537</v>
      </c>
      <c r="Q579" s="76">
        <f t="shared" si="182"/>
        <v>35632.03</v>
      </c>
      <c r="R579" s="57">
        <f t="shared" si="183"/>
        <v>223169.03</v>
      </c>
      <c r="S579" s="77">
        <v>214191</v>
      </c>
      <c r="T579" s="78">
        <f t="shared" si="184"/>
        <v>40696.29</v>
      </c>
      <c r="U579" s="67">
        <f t="shared" si="185"/>
        <v>254887.29</v>
      </c>
      <c r="V579" s="79">
        <v>221368</v>
      </c>
      <c r="W579" s="80">
        <f t="shared" si="186"/>
        <v>42059.92</v>
      </c>
      <c r="X579" s="68">
        <f t="shared" si="187"/>
        <v>263427.92</v>
      </c>
      <c r="Y579" s="81">
        <v>205847</v>
      </c>
      <c r="Z579" s="82">
        <f t="shared" si="188"/>
        <v>39110.93</v>
      </c>
      <c r="AA579" s="69">
        <f t="shared" si="192"/>
        <v>244957.93</v>
      </c>
      <c r="AB579" s="83">
        <v>175280</v>
      </c>
      <c r="AC579" s="84">
        <f t="shared" si="189"/>
        <v>33303.199999999997</v>
      </c>
      <c r="AD579" s="70">
        <f t="shared" si="193"/>
        <v>208583.2</v>
      </c>
      <c r="AE579" s="86">
        <f t="shared" si="194"/>
        <v>7</v>
      </c>
      <c r="AF579" s="85">
        <f t="shared" si="195"/>
        <v>239999</v>
      </c>
      <c r="AG579" s="4">
        <f t="shared" si="196"/>
        <v>20660.094407470642</v>
      </c>
      <c r="AH579" s="5">
        <f t="shared" si="197"/>
        <v>8.6084085381483433E-2</v>
      </c>
      <c r="AI579" s="87" t="str">
        <f t="shared" si="198"/>
        <v>SI</v>
      </c>
      <c r="AK579" s="95"/>
    </row>
    <row r="580" spans="1:37" ht="128.25" x14ac:dyDescent="0.45">
      <c r="A580" s="6">
        <f t="shared" si="190"/>
        <v>577</v>
      </c>
      <c r="B580" s="6" t="s">
        <v>1181</v>
      </c>
      <c r="C580" s="6" t="s">
        <v>403</v>
      </c>
      <c r="D580" s="6" t="s">
        <v>1182</v>
      </c>
      <c r="E580" s="9">
        <v>82131603</v>
      </c>
      <c r="F580" s="103" t="s">
        <v>1183</v>
      </c>
      <c r="G580" s="17" t="s">
        <v>38</v>
      </c>
      <c r="H580" s="93">
        <f t="shared" ref="H580:H643" si="199">IF(OR(ISNUMBER(SEARCH("ALIMENTACIÓN",B580)),ISNUMBER(SEARCH("ALIMENTACION",B580))),0,IF(AND(ISNUMBER(SEARCH("AMBIENTE",B580)),OR(ISNUMBER(SEARCH("Semilla",D580)),ISNUMBER(SEARCH("ESPECIE VEGETAL",D580)),ISNUMBER(SEARCH("Fertilizante",D580)),ISNUMBER(SEARCH("Humus",D580)),ISNUMBER(SEARCH("Micorrizas",D580)),ISNUMBER(SEARCH("Cascarilla",D580)),ISNUMBER(SEARCH("Turba",D580)))),0,IF(AND(ISNUMBER(SEARCH("ANIMALES",B580)),OR(ISNUMBER(SEARCH("ALIMENTO",D580)),ISNUMBER(SEARCH("Alimento",D580)))),0.05,IF(ISNUMBER(SEARCH("ANIMALES",B580)),0.19,IF(ISNUMBER(SEARCH("AMBIENTE",B580)),0.19,IF(ISNUMBER(SEARCH("CULTURA",B580)),0.19,IF(ISNUMBER(SEARCH("DEPORTE",B580)),0.19,IF(ISNUMBER(SEARCH("Bioseguridad",B580)),0.19,IF(ISNUMBER(SEARCH("DOTACIÓN",B580)),0.19,IF(ISNUMBER(SEARCH("SERVICIO",C580)),0.19,0.19))))))))))</f>
        <v>0.19</v>
      </c>
      <c r="I580" s="29">
        <f t="shared" si="191"/>
        <v>549999</v>
      </c>
      <c r="J580" s="71">
        <v>499633</v>
      </c>
      <c r="K580" s="72">
        <f t="shared" ref="K580:K643" si="200">+J580*H580</f>
        <v>94930.27</v>
      </c>
      <c r="L580" s="49">
        <f t="shared" ref="L580:L643" si="201">+J580+K580</f>
        <v>594563.27</v>
      </c>
      <c r="M580" s="73">
        <v>443981</v>
      </c>
      <c r="N580" s="74">
        <f t="shared" ref="N580:N643" si="202">+M580*H580</f>
        <v>84356.39</v>
      </c>
      <c r="O580" s="53">
        <f t="shared" ref="O580:O643" si="203">+M580+N580</f>
        <v>528337.39</v>
      </c>
      <c r="P580" s="75">
        <v>460894</v>
      </c>
      <c r="Q580" s="76">
        <f t="shared" ref="Q580:Q643" si="204">+P580*H580</f>
        <v>87569.86</v>
      </c>
      <c r="R580" s="57">
        <f t="shared" ref="R580:R643" si="205">+P580+Q580</f>
        <v>548463.86</v>
      </c>
      <c r="S580" s="77">
        <v>483659</v>
      </c>
      <c r="T580" s="78">
        <f t="shared" ref="T580:T643" si="206">+S580*H580</f>
        <v>91895.21</v>
      </c>
      <c r="U580" s="67">
        <f t="shared" ref="U580:U643" si="207">+T580+S580</f>
        <v>575554.21</v>
      </c>
      <c r="V580" s="79">
        <v>462453</v>
      </c>
      <c r="W580" s="80">
        <f t="shared" ref="W580:W643" si="208">+V580*H580</f>
        <v>87866.07</v>
      </c>
      <c r="X580" s="68">
        <f t="shared" ref="X580:X643" si="209">+W580+V580</f>
        <v>550319.07000000007</v>
      </c>
      <c r="Y580" s="81">
        <v>438035</v>
      </c>
      <c r="Z580" s="82">
        <f t="shared" ref="Z580:Z643" si="210">+Y580*H580</f>
        <v>83226.649999999994</v>
      </c>
      <c r="AA580" s="69">
        <f t="shared" si="192"/>
        <v>521261.65</v>
      </c>
      <c r="AB580" s="83">
        <v>446636</v>
      </c>
      <c r="AC580" s="84">
        <f t="shared" ref="AC580:AC643" si="211">+AB580*H580</f>
        <v>84860.84</v>
      </c>
      <c r="AD580" s="70">
        <f t="shared" si="193"/>
        <v>531496.84</v>
      </c>
      <c r="AE580" s="86">
        <f t="shared" si="194"/>
        <v>7</v>
      </c>
      <c r="AF580" s="85">
        <f t="shared" si="195"/>
        <v>549999</v>
      </c>
      <c r="AG580" s="4">
        <f t="shared" si="196"/>
        <v>24723.882538189664</v>
      </c>
      <c r="AH580" s="5">
        <f t="shared" si="197"/>
        <v>4.4952595437791093E-2</v>
      </c>
      <c r="AI580" s="87" t="str">
        <f t="shared" si="198"/>
        <v>SI</v>
      </c>
      <c r="AK580" s="95"/>
    </row>
    <row r="581" spans="1:37" ht="246" x14ac:dyDescent="0.45">
      <c r="A581" s="6">
        <f t="shared" ref="A581:A644" si="212">1+A580</f>
        <v>578</v>
      </c>
      <c r="B581" s="6" t="s">
        <v>1181</v>
      </c>
      <c r="C581" s="6" t="s">
        <v>403</v>
      </c>
      <c r="D581" s="6" t="s">
        <v>1184</v>
      </c>
      <c r="E581" s="9">
        <v>82101602</v>
      </c>
      <c r="F581" s="112" t="s">
        <v>1185</v>
      </c>
      <c r="G581" s="17" t="s">
        <v>38</v>
      </c>
      <c r="H581" s="93">
        <f t="shared" si="199"/>
        <v>0.19</v>
      </c>
      <c r="I581" s="29">
        <f t="shared" ref="I581:I644" si="213">+AF581</f>
        <v>100000</v>
      </c>
      <c r="J581" s="71">
        <v>87281</v>
      </c>
      <c r="K581" s="72">
        <f t="shared" si="200"/>
        <v>16583.39</v>
      </c>
      <c r="L581" s="49">
        <f t="shared" si="201"/>
        <v>103864.39</v>
      </c>
      <c r="M581" s="73">
        <v>89908</v>
      </c>
      <c r="N581" s="74">
        <f t="shared" si="202"/>
        <v>17082.52</v>
      </c>
      <c r="O581" s="53">
        <f t="shared" si="203"/>
        <v>106990.52</v>
      </c>
      <c r="P581" s="75">
        <v>87731</v>
      </c>
      <c r="Q581" s="76">
        <f t="shared" si="204"/>
        <v>16668.89</v>
      </c>
      <c r="R581" s="57">
        <f t="shared" si="205"/>
        <v>104399.89</v>
      </c>
      <c r="S581" s="77">
        <v>88613</v>
      </c>
      <c r="T581" s="78">
        <f t="shared" si="206"/>
        <v>16836.47</v>
      </c>
      <c r="U581" s="67">
        <f t="shared" si="207"/>
        <v>105449.47</v>
      </c>
      <c r="V581" s="79">
        <v>86736</v>
      </c>
      <c r="W581" s="80">
        <f t="shared" si="208"/>
        <v>16479.84</v>
      </c>
      <c r="X581" s="68">
        <f t="shared" si="209"/>
        <v>103215.84</v>
      </c>
      <c r="Y581" s="81">
        <v>89724</v>
      </c>
      <c r="Z581" s="82">
        <f t="shared" si="210"/>
        <v>17047.560000000001</v>
      </c>
      <c r="AA581" s="69">
        <f t="shared" ref="AA581:AA644" si="214">+Z581+Y581</f>
        <v>106771.56</v>
      </c>
      <c r="AB581" s="83">
        <v>58240</v>
      </c>
      <c r="AC581" s="84">
        <f t="shared" si="211"/>
        <v>11065.6</v>
      </c>
      <c r="AD581" s="70">
        <f t="shared" ref="AD581:AD644" si="215">+AC581+AB581</f>
        <v>69305.600000000006</v>
      </c>
      <c r="AE581" s="86">
        <f t="shared" ref="AE581:AE644" si="216">COUNT(L581,O581,R581,U581,X581,AA581,AD581)</f>
        <v>7</v>
      </c>
      <c r="AF581" s="85">
        <f t="shared" ref="AF581:AF644" si="217">ROUND(AVERAGE(L581,O581,R581,U581,X581,AA581,AD581),0)</f>
        <v>100000</v>
      </c>
      <c r="AG581" s="4">
        <f t="shared" ref="AG581:AG644" si="218">_xlfn.STDEV.P(L581,O581,R581,U581,X581,AA581,AD581)</f>
        <v>12599.311076801096</v>
      </c>
      <c r="AH581" s="5">
        <f t="shared" ref="AH581:AH644" si="219">AG581/AF581</f>
        <v>0.12599311076801095</v>
      </c>
      <c r="AI581" s="87" t="str">
        <f t="shared" ref="AI581:AI644" si="220">IF(AE581&lt;2,"NO",IF(AH581&gt;0.35,"NO","SI"))</f>
        <v>SI</v>
      </c>
      <c r="AK581" s="95"/>
    </row>
    <row r="582" spans="1:37" ht="25.5" x14ac:dyDescent="0.45">
      <c r="A582" s="6">
        <f t="shared" si="212"/>
        <v>579</v>
      </c>
      <c r="B582" s="6" t="s">
        <v>1181</v>
      </c>
      <c r="C582" s="6" t="s">
        <v>403</v>
      </c>
      <c r="D582" s="6" t="s">
        <v>1186</v>
      </c>
      <c r="E582" s="9">
        <v>91101800</v>
      </c>
      <c r="F582" s="105" t="s">
        <v>1187</v>
      </c>
      <c r="G582" s="17" t="s">
        <v>38</v>
      </c>
      <c r="H582" s="93">
        <f t="shared" si="199"/>
        <v>0.19</v>
      </c>
      <c r="I582" s="29">
        <f t="shared" si="213"/>
        <v>169351</v>
      </c>
      <c r="J582" s="71">
        <v>139310</v>
      </c>
      <c r="K582" s="72">
        <f t="shared" si="200"/>
        <v>26468.9</v>
      </c>
      <c r="L582" s="49">
        <f t="shared" si="201"/>
        <v>165778.9</v>
      </c>
      <c r="M582" s="73">
        <v>145660</v>
      </c>
      <c r="N582" s="74">
        <f t="shared" si="202"/>
        <v>27675.4</v>
      </c>
      <c r="O582" s="53">
        <f t="shared" si="203"/>
        <v>173335.4</v>
      </c>
      <c r="P582" s="75">
        <v>136459</v>
      </c>
      <c r="Q582" s="76">
        <f t="shared" si="204"/>
        <v>25927.21</v>
      </c>
      <c r="R582" s="57">
        <f t="shared" si="205"/>
        <v>162386.21</v>
      </c>
      <c r="S582" s="77">
        <v>139839</v>
      </c>
      <c r="T582" s="78">
        <f t="shared" si="206"/>
        <v>26569.41</v>
      </c>
      <c r="U582" s="67">
        <f t="shared" si="207"/>
        <v>166408.41</v>
      </c>
      <c r="V582" s="79">
        <v>129675</v>
      </c>
      <c r="W582" s="80">
        <f t="shared" si="208"/>
        <v>24638.25</v>
      </c>
      <c r="X582" s="68">
        <f t="shared" si="209"/>
        <v>154313.25</v>
      </c>
      <c r="Y582" s="81">
        <v>156305</v>
      </c>
      <c r="Z582" s="82">
        <f t="shared" si="210"/>
        <v>29697.95</v>
      </c>
      <c r="AA582" s="69">
        <f t="shared" si="214"/>
        <v>186002.95</v>
      </c>
      <c r="AB582" s="83">
        <v>148937</v>
      </c>
      <c r="AC582" s="84">
        <f t="shared" si="211"/>
        <v>28298.03</v>
      </c>
      <c r="AD582" s="70">
        <f t="shared" si="215"/>
        <v>177235.03</v>
      </c>
      <c r="AE582" s="86">
        <f t="shared" si="216"/>
        <v>7</v>
      </c>
      <c r="AF582" s="85">
        <f t="shared" si="217"/>
        <v>169351</v>
      </c>
      <c r="AG582" s="4">
        <f t="shared" si="218"/>
        <v>9646.4780316859724</v>
      </c>
      <c r="AH582" s="5">
        <f t="shared" si="219"/>
        <v>5.6961447122756713E-2</v>
      </c>
      <c r="AI582" s="87" t="str">
        <f t="shared" si="220"/>
        <v>SI</v>
      </c>
      <c r="AK582" s="95"/>
    </row>
    <row r="583" spans="1:37" ht="61.5" x14ac:dyDescent="0.45">
      <c r="A583" s="6">
        <f t="shared" si="212"/>
        <v>580</v>
      </c>
      <c r="B583" s="6" t="s">
        <v>1181</v>
      </c>
      <c r="C583" s="6" t="s">
        <v>403</v>
      </c>
      <c r="D583" s="6" t="s">
        <v>1188</v>
      </c>
      <c r="E583" s="9">
        <v>82101602</v>
      </c>
      <c r="F583" s="112" t="s">
        <v>1189</v>
      </c>
      <c r="G583" s="17" t="s">
        <v>38</v>
      </c>
      <c r="H583" s="93">
        <f t="shared" si="199"/>
        <v>0.19</v>
      </c>
      <c r="I583" s="29">
        <f t="shared" si="213"/>
        <v>150000</v>
      </c>
      <c r="J583" s="71">
        <v>124181</v>
      </c>
      <c r="K583" s="72">
        <f t="shared" si="200"/>
        <v>23594.39</v>
      </c>
      <c r="L583" s="49">
        <f t="shared" si="201"/>
        <v>147775.39000000001</v>
      </c>
      <c r="M583" s="73">
        <v>121125</v>
      </c>
      <c r="N583" s="74">
        <f t="shared" si="202"/>
        <v>23013.75</v>
      </c>
      <c r="O583" s="53">
        <f t="shared" si="203"/>
        <v>144138.75</v>
      </c>
      <c r="P583" s="75">
        <v>115424</v>
      </c>
      <c r="Q583" s="76">
        <f t="shared" si="204"/>
        <v>21930.560000000001</v>
      </c>
      <c r="R583" s="57">
        <f t="shared" si="205"/>
        <v>137354.56</v>
      </c>
      <c r="S583" s="77">
        <v>137564</v>
      </c>
      <c r="T583" s="78">
        <f t="shared" si="206"/>
        <v>26137.16</v>
      </c>
      <c r="U583" s="67">
        <f t="shared" si="207"/>
        <v>163701.16</v>
      </c>
      <c r="V583" s="79">
        <v>133900</v>
      </c>
      <c r="W583" s="80">
        <f t="shared" si="208"/>
        <v>25441</v>
      </c>
      <c r="X583" s="68">
        <f t="shared" si="209"/>
        <v>159341</v>
      </c>
      <c r="Y583" s="81">
        <v>117336</v>
      </c>
      <c r="Z583" s="82">
        <f t="shared" si="210"/>
        <v>22293.84</v>
      </c>
      <c r="AA583" s="69">
        <f t="shared" si="214"/>
        <v>139629.84</v>
      </c>
      <c r="AB583" s="83">
        <v>132820</v>
      </c>
      <c r="AC583" s="84">
        <f t="shared" si="211"/>
        <v>25235.8</v>
      </c>
      <c r="AD583" s="70">
        <f t="shared" si="215"/>
        <v>158055.79999999999</v>
      </c>
      <c r="AE583" s="86">
        <f t="shared" si="216"/>
        <v>7</v>
      </c>
      <c r="AF583" s="85">
        <f t="shared" si="217"/>
        <v>150000</v>
      </c>
      <c r="AG583" s="4">
        <f t="shared" si="218"/>
        <v>9611.1727444781682</v>
      </c>
      <c r="AH583" s="5">
        <f t="shared" si="219"/>
        <v>6.4074484963187794E-2</v>
      </c>
      <c r="AI583" s="87" t="str">
        <f t="shared" si="220"/>
        <v>SI</v>
      </c>
      <c r="AK583" s="95"/>
    </row>
    <row r="584" spans="1:37" ht="38.25" x14ac:dyDescent="0.45">
      <c r="A584" s="6">
        <f t="shared" si="212"/>
        <v>581</v>
      </c>
      <c r="B584" s="6" t="s">
        <v>1181</v>
      </c>
      <c r="C584" s="6" t="s">
        <v>35</v>
      </c>
      <c r="D584" s="6" t="s">
        <v>1190</v>
      </c>
      <c r="E584" s="9">
        <v>45111500</v>
      </c>
      <c r="F584" s="105" t="s">
        <v>1191</v>
      </c>
      <c r="G584" s="17" t="s">
        <v>38</v>
      </c>
      <c r="H584" s="93">
        <f t="shared" si="199"/>
        <v>0.19</v>
      </c>
      <c r="I584" s="29">
        <f t="shared" si="213"/>
        <v>2371349</v>
      </c>
      <c r="J584" s="71">
        <v>2029701</v>
      </c>
      <c r="K584" s="72">
        <f t="shared" si="200"/>
        <v>385643.19</v>
      </c>
      <c r="L584" s="49">
        <f t="shared" si="201"/>
        <v>2415344.19</v>
      </c>
      <c r="M584" s="73">
        <v>2114769</v>
      </c>
      <c r="N584" s="74">
        <f t="shared" si="202"/>
        <v>401806.11</v>
      </c>
      <c r="O584" s="53">
        <f t="shared" si="203"/>
        <v>2516575.11</v>
      </c>
      <c r="P584" s="75">
        <v>2071653</v>
      </c>
      <c r="Q584" s="76">
        <f t="shared" si="204"/>
        <v>393614.07</v>
      </c>
      <c r="R584" s="57">
        <f t="shared" si="205"/>
        <v>2465267.0699999998</v>
      </c>
      <c r="S584" s="77">
        <v>1937780</v>
      </c>
      <c r="T584" s="78">
        <f t="shared" si="206"/>
        <v>368178.2</v>
      </c>
      <c r="U584" s="67">
        <f t="shared" si="207"/>
        <v>2305958.2000000002</v>
      </c>
      <c r="V584" s="79">
        <v>1956563</v>
      </c>
      <c r="W584" s="80">
        <f t="shared" si="208"/>
        <v>371746.97000000003</v>
      </c>
      <c r="X584" s="68">
        <f t="shared" si="209"/>
        <v>2328309.9700000002</v>
      </c>
      <c r="Y584" s="81">
        <v>2007448</v>
      </c>
      <c r="Z584" s="82">
        <f t="shared" si="210"/>
        <v>381415.12</v>
      </c>
      <c r="AA584" s="69">
        <f t="shared" si="214"/>
        <v>2388863.12</v>
      </c>
      <c r="AB584" s="83">
        <v>1831200</v>
      </c>
      <c r="AC584" s="84">
        <f t="shared" si="211"/>
        <v>347928</v>
      </c>
      <c r="AD584" s="70">
        <f t="shared" si="215"/>
        <v>2179128</v>
      </c>
      <c r="AE584" s="86">
        <f t="shared" si="216"/>
        <v>7</v>
      </c>
      <c r="AF584" s="85">
        <f t="shared" si="217"/>
        <v>2371349</v>
      </c>
      <c r="AG584" s="4">
        <f t="shared" si="218"/>
        <v>103668.96195427436</v>
      </c>
      <c r="AH584" s="5">
        <f t="shared" si="219"/>
        <v>4.3717294229687134E-2</v>
      </c>
      <c r="AI584" s="87" t="str">
        <f t="shared" si="220"/>
        <v>SI</v>
      </c>
      <c r="AK584" s="95"/>
    </row>
    <row r="585" spans="1:37" ht="25.5" x14ac:dyDescent="0.45">
      <c r="A585" s="6">
        <f t="shared" si="212"/>
        <v>582</v>
      </c>
      <c r="B585" s="6" t="s">
        <v>1181</v>
      </c>
      <c r="C585" s="6" t="s">
        <v>35</v>
      </c>
      <c r="D585" s="6" t="s">
        <v>1192</v>
      </c>
      <c r="E585" s="9">
        <v>90101600</v>
      </c>
      <c r="F585" s="13" t="s">
        <v>1193</v>
      </c>
      <c r="G585" s="17" t="s">
        <v>38</v>
      </c>
      <c r="H585" s="93">
        <f t="shared" si="199"/>
        <v>0.19</v>
      </c>
      <c r="I585" s="29">
        <f t="shared" si="213"/>
        <v>2449</v>
      </c>
      <c r="J585" s="71">
        <v>1896</v>
      </c>
      <c r="K585" s="72">
        <f t="shared" si="200"/>
        <v>360.24</v>
      </c>
      <c r="L585" s="49">
        <f t="shared" si="201"/>
        <v>2256.2399999999998</v>
      </c>
      <c r="M585" s="73">
        <v>2200</v>
      </c>
      <c r="N585" s="74">
        <f t="shared" si="202"/>
        <v>418</v>
      </c>
      <c r="O585" s="53">
        <f t="shared" si="203"/>
        <v>2618</v>
      </c>
      <c r="P585" s="75">
        <v>2157</v>
      </c>
      <c r="Q585" s="76">
        <f t="shared" si="204"/>
        <v>409.83</v>
      </c>
      <c r="R585" s="57">
        <f t="shared" si="205"/>
        <v>2566.83</v>
      </c>
      <c r="S585" s="77">
        <v>1966</v>
      </c>
      <c r="T585" s="78">
        <f t="shared" si="206"/>
        <v>373.54</v>
      </c>
      <c r="U585" s="67">
        <f t="shared" si="207"/>
        <v>2339.54</v>
      </c>
      <c r="V585" s="79">
        <v>2024</v>
      </c>
      <c r="W585" s="80">
        <f t="shared" si="208"/>
        <v>384.56</v>
      </c>
      <c r="X585" s="68">
        <f t="shared" si="209"/>
        <v>2408.56</v>
      </c>
      <c r="Y585" s="81">
        <v>2263</v>
      </c>
      <c r="Z585" s="82">
        <f t="shared" si="210"/>
        <v>429.97</v>
      </c>
      <c r="AA585" s="69">
        <f t="shared" si="214"/>
        <v>2692.9700000000003</v>
      </c>
      <c r="AB585" s="83">
        <v>1902</v>
      </c>
      <c r="AC585" s="84">
        <f t="shared" si="211"/>
        <v>361.38</v>
      </c>
      <c r="AD585" s="70">
        <f t="shared" si="215"/>
        <v>2263.38</v>
      </c>
      <c r="AE585" s="86">
        <f t="shared" si="216"/>
        <v>7</v>
      </c>
      <c r="AF585" s="85">
        <f t="shared" si="217"/>
        <v>2449</v>
      </c>
      <c r="AG585" s="4">
        <f t="shared" si="218"/>
        <v>163.52957347220112</v>
      </c>
      <c r="AH585" s="5">
        <f t="shared" si="219"/>
        <v>6.6774019384320593E-2</v>
      </c>
      <c r="AI585" s="87" t="str">
        <f t="shared" si="220"/>
        <v>SI</v>
      </c>
      <c r="AK585" s="95"/>
    </row>
    <row r="586" spans="1:37" ht="25.5" x14ac:dyDescent="0.45">
      <c r="A586" s="6">
        <f t="shared" si="212"/>
        <v>583</v>
      </c>
      <c r="B586" s="6" t="s">
        <v>1181</v>
      </c>
      <c r="C586" s="6" t="s">
        <v>35</v>
      </c>
      <c r="D586" s="6" t="s">
        <v>1194</v>
      </c>
      <c r="E586" s="9">
        <v>90101600</v>
      </c>
      <c r="F586" s="105" t="s">
        <v>1195</v>
      </c>
      <c r="G586" s="17" t="s">
        <v>38</v>
      </c>
      <c r="H586" s="93">
        <f t="shared" si="199"/>
        <v>0.19</v>
      </c>
      <c r="I586" s="29">
        <f t="shared" si="213"/>
        <v>1999</v>
      </c>
      <c r="J586" s="71">
        <v>1600</v>
      </c>
      <c r="K586" s="72">
        <f t="shared" si="200"/>
        <v>304</v>
      </c>
      <c r="L586" s="49">
        <f t="shared" si="201"/>
        <v>1904</v>
      </c>
      <c r="M586" s="73">
        <v>1701</v>
      </c>
      <c r="N586" s="74">
        <f t="shared" si="202"/>
        <v>323.19</v>
      </c>
      <c r="O586" s="53">
        <f t="shared" si="203"/>
        <v>2024.19</v>
      </c>
      <c r="P586" s="75">
        <v>1710</v>
      </c>
      <c r="Q586" s="76">
        <f t="shared" si="204"/>
        <v>324.89999999999998</v>
      </c>
      <c r="R586" s="57">
        <f t="shared" si="205"/>
        <v>2034.9</v>
      </c>
      <c r="S586" s="77">
        <v>1568</v>
      </c>
      <c r="T586" s="78">
        <f t="shared" si="206"/>
        <v>297.92</v>
      </c>
      <c r="U586" s="67">
        <f t="shared" si="207"/>
        <v>1865.92</v>
      </c>
      <c r="V586" s="79">
        <v>1654</v>
      </c>
      <c r="W586" s="80">
        <f t="shared" si="208"/>
        <v>314.26</v>
      </c>
      <c r="X586" s="68">
        <f t="shared" si="209"/>
        <v>1968.26</v>
      </c>
      <c r="Y586" s="81">
        <v>1513</v>
      </c>
      <c r="Z586" s="82">
        <f t="shared" si="210"/>
        <v>287.47000000000003</v>
      </c>
      <c r="AA586" s="69">
        <f t="shared" si="214"/>
        <v>1800.47</v>
      </c>
      <c r="AB586" s="83">
        <v>2014</v>
      </c>
      <c r="AC586" s="84">
        <f t="shared" si="211"/>
        <v>382.66</v>
      </c>
      <c r="AD586" s="70">
        <f t="shared" si="215"/>
        <v>2396.66</v>
      </c>
      <c r="AE586" s="86">
        <f t="shared" si="216"/>
        <v>7</v>
      </c>
      <c r="AF586" s="85">
        <f t="shared" si="217"/>
        <v>1999</v>
      </c>
      <c r="AG586" s="4">
        <f t="shared" si="218"/>
        <v>180.13920672635368</v>
      </c>
      <c r="AH586" s="5">
        <f t="shared" si="219"/>
        <v>9.0114660693523599E-2</v>
      </c>
      <c r="AI586" s="87" t="str">
        <f t="shared" si="220"/>
        <v>SI</v>
      </c>
      <c r="AK586" s="95"/>
    </row>
    <row r="587" spans="1:37" ht="51" x14ac:dyDescent="0.45">
      <c r="A587" s="6">
        <f t="shared" si="212"/>
        <v>584</v>
      </c>
      <c r="B587" s="6" t="s">
        <v>1181</v>
      </c>
      <c r="C587" s="6" t="s">
        <v>35</v>
      </c>
      <c r="D587" s="6" t="s">
        <v>1196</v>
      </c>
      <c r="E587" s="9">
        <v>24111500</v>
      </c>
      <c r="F587" s="13" t="s">
        <v>1197</v>
      </c>
      <c r="G587" s="17" t="s">
        <v>38</v>
      </c>
      <c r="H587" s="93">
        <f t="shared" si="199"/>
        <v>0.19</v>
      </c>
      <c r="I587" s="29">
        <f t="shared" si="213"/>
        <v>34999</v>
      </c>
      <c r="J587" s="71">
        <v>30023</v>
      </c>
      <c r="K587" s="72">
        <f t="shared" si="200"/>
        <v>5704.37</v>
      </c>
      <c r="L587" s="49">
        <f t="shared" si="201"/>
        <v>35727.370000000003</v>
      </c>
      <c r="M587" s="73">
        <v>30947</v>
      </c>
      <c r="N587" s="74">
        <f t="shared" si="202"/>
        <v>5879.93</v>
      </c>
      <c r="O587" s="53">
        <f t="shared" si="203"/>
        <v>36826.93</v>
      </c>
      <c r="P587" s="75">
        <v>27530</v>
      </c>
      <c r="Q587" s="76">
        <f t="shared" si="204"/>
        <v>5230.7</v>
      </c>
      <c r="R587" s="57">
        <f t="shared" si="205"/>
        <v>32760.7</v>
      </c>
      <c r="S587" s="77">
        <v>27075</v>
      </c>
      <c r="T587" s="78">
        <f t="shared" si="206"/>
        <v>5144.25</v>
      </c>
      <c r="U587" s="67">
        <f t="shared" si="207"/>
        <v>32219.25</v>
      </c>
      <c r="V587" s="79">
        <v>31618</v>
      </c>
      <c r="W587" s="80">
        <f t="shared" si="208"/>
        <v>6007.42</v>
      </c>
      <c r="X587" s="68">
        <f t="shared" si="209"/>
        <v>37625.42</v>
      </c>
      <c r="Y587" s="81">
        <v>30721</v>
      </c>
      <c r="Z587" s="82">
        <f t="shared" si="210"/>
        <v>5836.99</v>
      </c>
      <c r="AA587" s="69">
        <f t="shared" si="214"/>
        <v>36557.99</v>
      </c>
      <c r="AB587" s="83">
        <v>27965</v>
      </c>
      <c r="AC587" s="84">
        <f t="shared" si="211"/>
        <v>5313.35</v>
      </c>
      <c r="AD587" s="70">
        <f t="shared" si="215"/>
        <v>33278.35</v>
      </c>
      <c r="AE587" s="86">
        <f t="shared" si="216"/>
        <v>7</v>
      </c>
      <c r="AF587" s="85">
        <f t="shared" si="217"/>
        <v>34999</v>
      </c>
      <c r="AG587" s="4">
        <f t="shared" si="218"/>
        <v>2031.8188494548422</v>
      </c>
      <c r="AH587" s="5">
        <f t="shared" si="219"/>
        <v>5.805362580230413E-2</v>
      </c>
      <c r="AI587" s="87" t="str">
        <f t="shared" si="220"/>
        <v>SI</v>
      </c>
      <c r="AK587" s="95"/>
    </row>
    <row r="588" spans="1:37" ht="26.25" x14ac:dyDescent="0.45">
      <c r="A588" s="6">
        <f t="shared" si="212"/>
        <v>585</v>
      </c>
      <c r="B588" s="6" t="s">
        <v>1181</v>
      </c>
      <c r="C588" s="6" t="s">
        <v>35</v>
      </c>
      <c r="D588" s="6" t="s">
        <v>1198</v>
      </c>
      <c r="E588" s="9">
        <v>80141611</v>
      </c>
      <c r="F588" s="103" t="s">
        <v>1199</v>
      </c>
      <c r="G588" s="17" t="s">
        <v>38</v>
      </c>
      <c r="H588" s="93">
        <f t="shared" si="199"/>
        <v>0.19</v>
      </c>
      <c r="I588" s="29">
        <f t="shared" si="213"/>
        <v>142999</v>
      </c>
      <c r="J588" s="71">
        <v>125821</v>
      </c>
      <c r="K588" s="72">
        <f t="shared" si="200"/>
        <v>23905.99</v>
      </c>
      <c r="L588" s="49">
        <f t="shared" si="201"/>
        <v>149726.99</v>
      </c>
      <c r="M588" s="73">
        <v>130378</v>
      </c>
      <c r="N588" s="74">
        <f t="shared" si="202"/>
        <v>24771.82</v>
      </c>
      <c r="O588" s="53">
        <f t="shared" si="203"/>
        <v>155149.82</v>
      </c>
      <c r="P588" s="75">
        <v>114451</v>
      </c>
      <c r="Q588" s="76">
        <f t="shared" si="204"/>
        <v>21745.69</v>
      </c>
      <c r="R588" s="57">
        <f t="shared" si="205"/>
        <v>136196.69</v>
      </c>
      <c r="S588" s="77">
        <v>117493</v>
      </c>
      <c r="T588" s="78">
        <f t="shared" si="206"/>
        <v>22323.670000000002</v>
      </c>
      <c r="U588" s="67">
        <f t="shared" si="207"/>
        <v>139816.67000000001</v>
      </c>
      <c r="V588" s="79">
        <v>121873</v>
      </c>
      <c r="W588" s="80">
        <f t="shared" si="208"/>
        <v>23155.87</v>
      </c>
      <c r="X588" s="68">
        <f t="shared" si="209"/>
        <v>145028.87</v>
      </c>
      <c r="Y588" s="81">
        <v>123160</v>
      </c>
      <c r="Z588" s="82">
        <f t="shared" si="210"/>
        <v>23400.400000000001</v>
      </c>
      <c r="AA588" s="69">
        <f t="shared" si="214"/>
        <v>146560.4</v>
      </c>
      <c r="AB588" s="83">
        <v>107997</v>
      </c>
      <c r="AC588" s="84">
        <f t="shared" si="211"/>
        <v>20519.43</v>
      </c>
      <c r="AD588" s="70">
        <f t="shared" si="215"/>
        <v>128516.43</v>
      </c>
      <c r="AE588" s="86">
        <f t="shared" si="216"/>
        <v>7</v>
      </c>
      <c r="AF588" s="85">
        <f t="shared" si="217"/>
        <v>142999</v>
      </c>
      <c r="AG588" s="4">
        <f t="shared" si="218"/>
        <v>8244.9612013520109</v>
      </c>
      <c r="AH588" s="5">
        <f t="shared" si="219"/>
        <v>5.7657474537248586E-2</v>
      </c>
      <c r="AI588" s="87" t="str">
        <f t="shared" si="220"/>
        <v>SI</v>
      </c>
      <c r="AK588" s="95"/>
    </row>
    <row r="589" spans="1:37" ht="14.25" x14ac:dyDescent="0.45">
      <c r="A589" s="6">
        <f t="shared" si="212"/>
        <v>586</v>
      </c>
      <c r="B589" s="6" t="s">
        <v>1181</v>
      </c>
      <c r="C589" s="6" t="s">
        <v>35</v>
      </c>
      <c r="D589" s="6" t="s">
        <v>1200</v>
      </c>
      <c r="E589" s="9">
        <v>31211904</v>
      </c>
      <c r="F589" s="13" t="s">
        <v>1201</v>
      </c>
      <c r="G589" s="17" t="s">
        <v>38</v>
      </c>
      <c r="H589" s="93">
        <f t="shared" si="199"/>
        <v>0.19</v>
      </c>
      <c r="I589" s="29">
        <f t="shared" si="213"/>
        <v>16800</v>
      </c>
      <c r="J589" s="71">
        <v>13666</v>
      </c>
      <c r="K589" s="72">
        <f t="shared" si="200"/>
        <v>2596.54</v>
      </c>
      <c r="L589" s="49">
        <f t="shared" si="201"/>
        <v>16262.54</v>
      </c>
      <c r="M589" s="73">
        <v>13215</v>
      </c>
      <c r="N589" s="74">
        <f t="shared" si="202"/>
        <v>2510.85</v>
      </c>
      <c r="O589" s="53">
        <f t="shared" si="203"/>
        <v>15725.85</v>
      </c>
      <c r="P589" s="75">
        <v>12721</v>
      </c>
      <c r="Q589" s="76">
        <f t="shared" si="204"/>
        <v>2416.9900000000002</v>
      </c>
      <c r="R589" s="57">
        <f t="shared" si="205"/>
        <v>15137.99</v>
      </c>
      <c r="S589" s="77">
        <v>12897</v>
      </c>
      <c r="T589" s="78">
        <f t="shared" si="206"/>
        <v>2450.4299999999998</v>
      </c>
      <c r="U589" s="67">
        <f t="shared" si="207"/>
        <v>15347.43</v>
      </c>
      <c r="V589" s="79">
        <v>14831</v>
      </c>
      <c r="W589" s="80">
        <f t="shared" si="208"/>
        <v>2817.89</v>
      </c>
      <c r="X589" s="68">
        <f t="shared" si="209"/>
        <v>17648.89</v>
      </c>
      <c r="Y589" s="81">
        <v>14339</v>
      </c>
      <c r="Z589" s="82">
        <f t="shared" si="210"/>
        <v>2724.41</v>
      </c>
      <c r="AA589" s="69">
        <f t="shared" si="214"/>
        <v>17063.41</v>
      </c>
      <c r="AB589" s="83">
        <v>17152</v>
      </c>
      <c r="AC589" s="84">
        <f t="shared" si="211"/>
        <v>3258.88</v>
      </c>
      <c r="AD589" s="70">
        <f t="shared" si="215"/>
        <v>20410.88</v>
      </c>
      <c r="AE589" s="86">
        <f t="shared" si="216"/>
        <v>7</v>
      </c>
      <c r="AF589" s="85">
        <f t="shared" si="217"/>
        <v>16800</v>
      </c>
      <c r="AG589" s="4">
        <f t="shared" si="218"/>
        <v>1696.3553561090753</v>
      </c>
      <c r="AH589" s="5">
        <f t="shared" si="219"/>
        <v>0.10097353310173067</v>
      </c>
      <c r="AI589" s="87" t="str">
        <f t="shared" si="220"/>
        <v>SI</v>
      </c>
      <c r="AK589" s="95"/>
    </row>
    <row r="590" spans="1:37" ht="229.5" x14ac:dyDescent="0.45">
      <c r="A590" s="6">
        <f t="shared" si="212"/>
        <v>587</v>
      </c>
      <c r="B590" s="6" t="s">
        <v>1181</v>
      </c>
      <c r="C590" s="6" t="s">
        <v>35</v>
      </c>
      <c r="D590" s="6" t="s">
        <v>1202</v>
      </c>
      <c r="E590" s="9">
        <v>80141600</v>
      </c>
      <c r="F590" s="105" t="s">
        <v>1203</v>
      </c>
      <c r="G590" s="17" t="s">
        <v>38</v>
      </c>
      <c r="H590" s="93">
        <f t="shared" si="199"/>
        <v>0.19</v>
      </c>
      <c r="I590" s="29">
        <f t="shared" si="213"/>
        <v>236000</v>
      </c>
      <c r="J590" s="71">
        <v>193237</v>
      </c>
      <c r="K590" s="72">
        <f t="shared" si="200"/>
        <v>36715.03</v>
      </c>
      <c r="L590" s="49">
        <f t="shared" si="201"/>
        <v>229952.03</v>
      </c>
      <c r="M590" s="73">
        <v>188519</v>
      </c>
      <c r="N590" s="74">
        <f t="shared" si="202"/>
        <v>35818.61</v>
      </c>
      <c r="O590" s="53">
        <f t="shared" si="203"/>
        <v>224337.61</v>
      </c>
      <c r="P590" s="75">
        <v>190603</v>
      </c>
      <c r="Q590" s="76">
        <f t="shared" si="204"/>
        <v>36214.57</v>
      </c>
      <c r="R590" s="57">
        <f t="shared" si="205"/>
        <v>226817.57</v>
      </c>
      <c r="S590" s="77">
        <v>202346</v>
      </c>
      <c r="T590" s="78">
        <f t="shared" si="206"/>
        <v>38445.74</v>
      </c>
      <c r="U590" s="67">
        <f t="shared" si="207"/>
        <v>240791.74</v>
      </c>
      <c r="V590" s="79">
        <v>195408</v>
      </c>
      <c r="W590" s="80">
        <f t="shared" si="208"/>
        <v>37127.519999999997</v>
      </c>
      <c r="X590" s="68">
        <f t="shared" si="209"/>
        <v>232535.52</v>
      </c>
      <c r="Y590" s="81">
        <v>204678</v>
      </c>
      <c r="Z590" s="82">
        <f t="shared" si="210"/>
        <v>38888.82</v>
      </c>
      <c r="AA590" s="69">
        <f t="shared" si="214"/>
        <v>243566.82</v>
      </c>
      <c r="AB590" s="83">
        <v>213442</v>
      </c>
      <c r="AC590" s="84">
        <f t="shared" si="211"/>
        <v>40553.980000000003</v>
      </c>
      <c r="AD590" s="70">
        <f t="shared" si="215"/>
        <v>253995.98</v>
      </c>
      <c r="AE590" s="86">
        <f t="shared" si="216"/>
        <v>7</v>
      </c>
      <c r="AF590" s="85">
        <f t="shared" si="217"/>
        <v>236000</v>
      </c>
      <c r="AG590" s="4">
        <f t="shared" si="218"/>
        <v>9805.1135073491168</v>
      </c>
      <c r="AH590" s="5">
        <f t="shared" si="219"/>
        <v>4.1547091132835244E-2</v>
      </c>
      <c r="AI590" s="87" t="str">
        <f t="shared" si="220"/>
        <v>SI</v>
      </c>
      <c r="AK590" s="95"/>
    </row>
    <row r="591" spans="1:37" ht="14.25" x14ac:dyDescent="0.45">
      <c r="A591" s="6">
        <f t="shared" si="212"/>
        <v>588</v>
      </c>
      <c r="B591" s="6" t="s">
        <v>1181</v>
      </c>
      <c r="C591" s="6" t="s">
        <v>35</v>
      </c>
      <c r="D591" s="6" t="s">
        <v>1204</v>
      </c>
      <c r="E591" s="9">
        <v>48101906</v>
      </c>
      <c r="F591" s="13" t="s">
        <v>1205</v>
      </c>
      <c r="G591" s="17" t="s">
        <v>38</v>
      </c>
      <c r="H591" s="93">
        <f t="shared" si="199"/>
        <v>0.19</v>
      </c>
      <c r="I591" s="29">
        <f t="shared" si="213"/>
        <v>70963</v>
      </c>
      <c r="J591" s="71">
        <v>62590</v>
      </c>
      <c r="K591" s="72">
        <f t="shared" si="200"/>
        <v>11892.1</v>
      </c>
      <c r="L591" s="49">
        <f t="shared" si="201"/>
        <v>74482.100000000006</v>
      </c>
      <c r="M591" s="73">
        <v>54376</v>
      </c>
      <c r="N591" s="74">
        <f t="shared" si="202"/>
        <v>10331.44</v>
      </c>
      <c r="O591" s="53">
        <f t="shared" si="203"/>
        <v>64707.44</v>
      </c>
      <c r="P591" s="75">
        <v>58422</v>
      </c>
      <c r="Q591" s="76">
        <f t="shared" si="204"/>
        <v>11100.18</v>
      </c>
      <c r="R591" s="57">
        <f t="shared" si="205"/>
        <v>69522.179999999993</v>
      </c>
      <c r="S591" s="77">
        <v>56303</v>
      </c>
      <c r="T591" s="78">
        <f t="shared" si="206"/>
        <v>10697.57</v>
      </c>
      <c r="U591" s="67">
        <f t="shared" si="207"/>
        <v>67000.570000000007</v>
      </c>
      <c r="V591" s="79">
        <v>65257</v>
      </c>
      <c r="W591" s="80">
        <f t="shared" si="208"/>
        <v>12398.83</v>
      </c>
      <c r="X591" s="68">
        <f t="shared" si="209"/>
        <v>77655.83</v>
      </c>
      <c r="Y591" s="81">
        <v>65375</v>
      </c>
      <c r="Z591" s="82">
        <f t="shared" si="210"/>
        <v>12421.25</v>
      </c>
      <c r="AA591" s="69">
        <f t="shared" si="214"/>
        <v>77796.25</v>
      </c>
      <c r="AB591" s="83">
        <v>55109</v>
      </c>
      <c r="AC591" s="84">
        <f t="shared" si="211"/>
        <v>10470.710000000001</v>
      </c>
      <c r="AD591" s="70">
        <f t="shared" si="215"/>
        <v>65579.710000000006</v>
      </c>
      <c r="AE591" s="86">
        <f t="shared" si="216"/>
        <v>7</v>
      </c>
      <c r="AF591" s="85">
        <f t="shared" si="217"/>
        <v>70963</v>
      </c>
      <c r="AG591" s="4">
        <f t="shared" si="218"/>
        <v>5206.5892090311863</v>
      </c>
      <c r="AH591" s="5">
        <f t="shared" si="219"/>
        <v>7.3370477700085771E-2</v>
      </c>
      <c r="AI591" s="87" t="str">
        <f t="shared" si="220"/>
        <v>SI</v>
      </c>
      <c r="AK591" s="95"/>
    </row>
    <row r="592" spans="1:37" ht="153" x14ac:dyDescent="0.45">
      <c r="A592" s="6">
        <f t="shared" si="212"/>
        <v>589</v>
      </c>
      <c r="B592" s="6" t="s">
        <v>1181</v>
      </c>
      <c r="C592" s="6" t="s">
        <v>35</v>
      </c>
      <c r="D592" s="6" t="s">
        <v>1206</v>
      </c>
      <c r="E592" s="9">
        <v>49121503</v>
      </c>
      <c r="F592" s="105" t="s">
        <v>1207</v>
      </c>
      <c r="G592" s="17" t="s">
        <v>38</v>
      </c>
      <c r="H592" s="93">
        <f t="shared" si="199"/>
        <v>0.19</v>
      </c>
      <c r="I592" s="29">
        <f t="shared" si="213"/>
        <v>2219349</v>
      </c>
      <c r="J592" s="71">
        <v>1835504</v>
      </c>
      <c r="K592" s="72">
        <f t="shared" si="200"/>
        <v>348745.76</v>
      </c>
      <c r="L592" s="49">
        <f t="shared" si="201"/>
        <v>2184249.7599999998</v>
      </c>
      <c r="M592" s="73">
        <v>1816364</v>
      </c>
      <c r="N592" s="74">
        <f t="shared" si="202"/>
        <v>345109.16000000003</v>
      </c>
      <c r="O592" s="53">
        <f t="shared" si="203"/>
        <v>2161473.16</v>
      </c>
      <c r="P592" s="75">
        <v>2002724</v>
      </c>
      <c r="Q592" s="76">
        <f t="shared" si="204"/>
        <v>380517.56</v>
      </c>
      <c r="R592" s="57">
        <f t="shared" si="205"/>
        <v>2383241.56</v>
      </c>
      <c r="S592" s="77">
        <v>1750586</v>
      </c>
      <c r="T592" s="78">
        <f t="shared" si="206"/>
        <v>332611.34000000003</v>
      </c>
      <c r="U592" s="67">
        <f t="shared" si="207"/>
        <v>2083197.34</v>
      </c>
      <c r="V592" s="79">
        <v>1707602</v>
      </c>
      <c r="W592" s="80">
        <f t="shared" si="208"/>
        <v>324444.38</v>
      </c>
      <c r="X592" s="68">
        <f t="shared" si="209"/>
        <v>2032046.38</v>
      </c>
      <c r="Y592" s="81">
        <v>1727449</v>
      </c>
      <c r="Z592" s="82">
        <f t="shared" si="210"/>
        <v>328215.31</v>
      </c>
      <c r="AA592" s="69">
        <f t="shared" si="214"/>
        <v>2055664.31</v>
      </c>
      <c r="AB592" s="83">
        <v>2214768</v>
      </c>
      <c r="AC592" s="84">
        <f t="shared" si="211"/>
        <v>420805.92</v>
      </c>
      <c r="AD592" s="70">
        <f t="shared" si="215"/>
        <v>2635573.92</v>
      </c>
      <c r="AE592" s="86">
        <f t="shared" si="216"/>
        <v>7</v>
      </c>
      <c r="AF592" s="85">
        <f t="shared" si="217"/>
        <v>2219349</v>
      </c>
      <c r="AG592" s="4">
        <f t="shared" si="218"/>
        <v>201812.41235895225</v>
      </c>
      <c r="AH592" s="5">
        <f t="shared" si="219"/>
        <v>9.0933157587631444E-2</v>
      </c>
      <c r="AI592" s="87" t="str">
        <f t="shared" si="220"/>
        <v>SI</v>
      </c>
      <c r="AK592" s="95"/>
    </row>
    <row r="593" spans="1:37" ht="153" x14ac:dyDescent="0.45">
      <c r="A593" s="6">
        <f t="shared" si="212"/>
        <v>590</v>
      </c>
      <c r="B593" s="6" t="s">
        <v>1181</v>
      </c>
      <c r="C593" s="6" t="s">
        <v>35</v>
      </c>
      <c r="D593" s="6" t="s">
        <v>1206</v>
      </c>
      <c r="E593" s="9">
        <v>49121503</v>
      </c>
      <c r="F593" s="13" t="s">
        <v>1208</v>
      </c>
      <c r="G593" s="17" t="s">
        <v>38</v>
      </c>
      <c r="H593" s="93">
        <f t="shared" si="199"/>
        <v>0.19</v>
      </c>
      <c r="I593" s="29">
        <f t="shared" si="213"/>
        <v>3650919</v>
      </c>
      <c r="J593" s="71">
        <v>2932364</v>
      </c>
      <c r="K593" s="72">
        <f t="shared" si="200"/>
        <v>557149.16</v>
      </c>
      <c r="L593" s="49">
        <f t="shared" si="201"/>
        <v>3489513.16</v>
      </c>
      <c r="M593" s="73">
        <v>2899687</v>
      </c>
      <c r="N593" s="74">
        <f t="shared" si="202"/>
        <v>550940.53</v>
      </c>
      <c r="O593" s="53">
        <f t="shared" si="203"/>
        <v>3450627.5300000003</v>
      </c>
      <c r="P593" s="75">
        <v>2945219</v>
      </c>
      <c r="Q593" s="76">
        <f t="shared" si="204"/>
        <v>559591.61</v>
      </c>
      <c r="R593" s="57">
        <f t="shared" si="205"/>
        <v>3504810.61</v>
      </c>
      <c r="S593" s="77">
        <v>2907397</v>
      </c>
      <c r="T593" s="78">
        <f t="shared" si="206"/>
        <v>552405.43000000005</v>
      </c>
      <c r="U593" s="67">
        <f t="shared" si="207"/>
        <v>3459802.43</v>
      </c>
      <c r="V593" s="79">
        <v>2940921</v>
      </c>
      <c r="W593" s="80">
        <f t="shared" si="208"/>
        <v>558774.99</v>
      </c>
      <c r="X593" s="68">
        <f t="shared" si="209"/>
        <v>3499695.99</v>
      </c>
      <c r="Y593" s="81">
        <v>3279028</v>
      </c>
      <c r="Z593" s="82">
        <f t="shared" si="210"/>
        <v>623015.32000000007</v>
      </c>
      <c r="AA593" s="69">
        <f t="shared" si="214"/>
        <v>3902043.3200000003</v>
      </c>
      <c r="AB593" s="83">
        <v>3571381</v>
      </c>
      <c r="AC593" s="84">
        <f t="shared" si="211"/>
        <v>678562.39</v>
      </c>
      <c r="AD593" s="70">
        <f t="shared" si="215"/>
        <v>4249943.3899999997</v>
      </c>
      <c r="AE593" s="86">
        <f t="shared" si="216"/>
        <v>7</v>
      </c>
      <c r="AF593" s="85">
        <f t="shared" si="217"/>
        <v>3650919</v>
      </c>
      <c r="AG593" s="4">
        <f t="shared" si="218"/>
        <v>285057.32901093445</v>
      </c>
      <c r="AH593" s="5">
        <f t="shared" si="219"/>
        <v>7.8078239755780515E-2</v>
      </c>
      <c r="AI593" s="87" t="str">
        <f t="shared" si="220"/>
        <v>SI</v>
      </c>
      <c r="AK593" s="95"/>
    </row>
    <row r="594" spans="1:37" ht="25.5" x14ac:dyDescent="0.45">
      <c r="A594" s="6">
        <f t="shared" si="212"/>
        <v>591</v>
      </c>
      <c r="B594" s="6" t="s">
        <v>1181</v>
      </c>
      <c r="C594" s="6" t="s">
        <v>35</v>
      </c>
      <c r="D594" s="6" t="s">
        <v>1209</v>
      </c>
      <c r="E594" s="9">
        <v>90101600</v>
      </c>
      <c r="F594" s="105" t="s">
        <v>1210</v>
      </c>
      <c r="G594" s="17" t="s">
        <v>38</v>
      </c>
      <c r="H594" s="93">
        <f t="shared" si="199"/>
        <v>0.19</v>
      </c>
      <c r="I594" s="29">
        <f t="shared" si="213"/>
        <v>22192</v>
      </c>
      <c r="J594" s="71">
        <v>19696</v>
      </c>
      <c r="K594" s="72">
        <f t="shared" si="200"/>
        <v>3742.2400000000002</v>
      </c>
      <c r="L594" s="49">
        <f t="shared" si="201"/>
        <v>23438.240000000002</v>
      </c>
      <c r="M594" s="73">
        <v>19910</v>
      </c>
      <c r="N594" s="74">
        <f t="shared" si="202"/>
        <v>3782.9</v>
      </c>
      <c r="O594" s="53">
        <f t="shared" si="203"/>
        <v>23692.9</v>
      </c>
      <c r="P594" s="75">
        <v>17639</v>
      </c>
      <c r="Q594" s="76">
        <f t="shared" si="204"/>
        <v>3351.41</v>
      </c>
      <c r="R594" s="57">
        <f t="shared" si="205"/>
        <v>20990.41</v>
      </c>
      <c r="S594" s="77">
        <v>19355</v>
      </c>
      <c r="T594" s="78">
        <f t="shared" si="206"/>
        <v>3677.45</v>
      </c>
      <c r="U594" s="67">
        <f t="shared" si="207"/>
        <v>23032.45</v>
      </c>
      <c r="V594" s="79">
        <v>20152</v>
      </c>
      <c r="W594" s="80">
        <f t="shared" si="208"/>
        <v>3828.88</v>
      </c>
      <c r="X594" s="68">
        <f t="shared" si="209"/>
        <v>23980.880000000001</v>
      </c>
      <c r="Y594" s="81">
        <v>17724</v>
      </c>
      <c r="Z594" s="82">
        <f t="shared" si="210"/>
        <v>3367.56</v>
      </c>
      <c r="AA594" s="69">
        <f t="shared" si="214"/>
        <v>21091.56</v>
      </c>
      <c r="AB594" s="83">
        <v>16068</v>
      </c>
      <c r="AC594" s="84">
        <f t="shared" si="211"/>
        <v>3052.92</v>
      </c>
      <c r="AD594" s="70">
        <f t="shared" si="215"/>
        <v>19120.919999999998</v>
      </c>
      <c r="AE594" s="86">
        <f t="shared" si="216"/>
        <v>7</v>
      </c>
      <c r="AF594" s="85">
        <f t="shared" si="217"/>
        <v>22192</v>
      </c>
      <c r="AG594" s="4">
        <f t="shared" si="218"/>
        <v>1681.7754342955552</v>
      </c>
      <c r="AH594" s="5">
        <f t="shared" si="219"/>
        <v>7.5782959368040526E-2</v>
      </c>
      <c r="AI594" s="87" t="str">
        <f t="shared" si="220"/>
        <v>SI</v>
      </c>
      <c r="AK594" s="95"/>
    </row>
    <row r="595" spans="1:37" ht="25.5" x14ac:dyDescent="0.45">
      <c r="A595" s="6">
        <f t="shared" si="212"/>
        <v>592</v>
      </c>
      <c r="B595" s="6" t="s">
        <v>1181</v>
      </c>
      <c r="C595" s="6" t="s">
        <v>35</v>
      </c>
      <c r="D595" s="6" t="s">
        <v>1211</v>
      </c>
      <c r="E595" s="9">
        <v>90101600</v>
      </c>
      <c r="F595" s="13" t="s">
        <v>1212</v>
      </c>
      <c r="G595" s="17" t="s">
        <v>38</v>
      </c>
      <c r="H595" s="93">
        <f t="shared" si="199"/>
        <v>0.19</v>
      </c>
      <c r="I595" s="29">
        <f t="shared" si="213"/>
        <v>18683</v>
      </c>
      <c r="J595" s="71">
        <v>16931</v>
      </c>
      <c r="K595" s="72">
        <f t="shared" si="200"/>
        <v>3216.89</v>
      </c>
      <c r="L595" s="49">
        <f t="shared" si="201"/>
        <v>20147.89</v>
      </c>
      <c r="M595" s="73">
        <v>14744</v>
      </c>
      <c r="N595" s="74">
        <f t="shared" si="202"/>
        <v>2801.36</v>
      </c>
      <c r="O595" s="53">
        <f t="shared" si="203"/>
        <v>17545.36</v>
      </c>
      <c r="P595" s="75">
        <v>15545</v>
      </c>
      <c r="Q595" s="76">
        <f t="shared" si="204"/>
        <v>2953.55</v>
      </c>
      <c r="R595" s="57">
        <f t="shared" si="205"/>
        <v>18498.55</v>
      </c>
      <c r="S595" s="77">
        <v>15278</v>
      </c>
      <c r="T595" s="78">
        <f t="shared" si="206"/>
        <v>2902.82</v>
      </c>
      <c r="U595" s="67">
        <f t="shared" si="207"/>
        <v>18180.82</v>
      </c>
      <c r="V595" s="79">
        <v>14715</v>
      </c>
      <c r="W595" s="80">
        <f t="shared" si="208"/>
        <v>2795.85</v>
      </c>
      <c r="X595" s="68">
        <f t="shared" si="209"/>
        <v>17510.849999999999</v>
      </c>
      <c r="Y595" s="81">
        <v>14136</v>
      </c>
      <c r="Z595" s="82">
        <f t="shared" si="210"/>
        <v>2685.84</v>
      </c>
      <c r="AA595" s="69">
        <f t="shared" si="214"/>
        <v>16821.84</v>
      </c>
      <c r="AB595" s="83">
        <v>18553</v>
      </c>
      <c r="AC595" s="84">
        <f t="shared" si="211"/>
        <v>3525.07</v>
      </c>
      <c r="AD595" s="70">
        <f t="shared" si="215"/>
        <v>22078.07</v>
      </c>
      <c r="AE595" s="86">
        <f t="shared" si="216"/>
        <v>7</v>
      </c>
      <c r="AF595" s="85">
        <f t="shared" si="217"/>
        <v>18683</v>
      </c>
      <c r="AG595" s="4">
        <f t="shared" si="218"/>
        <v>1694.1363455164994</v>
      </c>
      <c r="AH595" s="5">
        <f t="shared" si="219"/>
        <v>9.0677961008215999E-2</v>
      </c>
      <c r="AI595" s="87" t="str">
        <f t="shared" si="220"/>
        <v>SI</v>
      </c>
      <c r="AK595" s="95"/>
    </row>
    <row r="596" spans="1:37" ht="14.25" x14ac:dyDescent="0.45">
      <c r="A596" s="6">
        <f t="shared" si="212"/>
        <v>593</v>
      </c>
      <c r="B596" s="6" t="s">
        <v>1181</v>
      </c>
      <c r="C596" s="6" t="s">
        <v>35</v>
      </c>
      <c r="D596" s="6" t="s">
        <v>1213</v>
      </c>
      <c r="E596" s="9">
        <v>51191900</v>
      </c>
      <c r="F596" s="105" t="s">
        <v>1214</v>
      </c>
      <c r="G596" s="17" t="s">
        <v>38</v>
      </c>
      <c r="H596" s="93">
        <f t="shared" si="199"/>
        <v>0.19</v>
      </c>
      <c r="I596" s="29">
        <f t="shared" si="213"/>
        <v>18375</v>
      </c>
      <c r="J596" s="71">
        <v>16109</v>
      </c>
      <c r="K596" s="72">
        <f t="shared" si="200"/>
        <v>3060.71</v>
      </c>
      <c r="L596" s="49">
        <f t="shared" si="201"/>
        <v>19169.71</v>
      </c>
      <c r="M596" s="73">
        <v>16278</v>
      </c>
      <c r="N596" s="74">
        <f t="shared" si="202"/>
        <v>3092.82</v>
      </c>
      <c r="O596" s="53">
        <f t="shared" si="203"/>
        <v>19370.82</v>
      </c>
      <c r="P596" s="75">
        <v>14258</v>
      </c>
      <c r="Q596" s="76">
        <f t="shared" si="204"/>
        <v>2709.02</v>
      </c>
      <c r="R596" s="57">
        <f t="shared" si="205"/>
        <v>16967.02</v>
      </c>
      <c r="S596" s="77">
        <v>16200</v>
      </c>
      <c r="T596" s="78">
        <f t="shared" si="206"/>
        <v>3078</v>
      </c>
      <c r="U596" s="67">
        <f t="shared" si="207"/>
        <v>19278</v>
      </c>
      <c r="V596" s="79">
        <v>15813</v>
      </c>
      <c r="W596" s="80">
        <f t="shared" si="208"/>
        <v>3004.4700000000003</v>
      </c>
      <c r="X596" s="68">
        <f t="shared" si="209"/>
        <v>18817.47</v>
      </c>
      <c r="Y596" s="81">
        <v>15396</v>
      </c>
      <c r="Z596" s="82">
        <f t="shared" si="210"/>
        <v>2925.2400000000002</v>
      </c>
      <c r="AA596" s="69">
        <f t="shared" si="214"/>
        <v>18321.240000000002</v>
      </c>
      <c r="AB596" s="83">
        <v>14033</v>
      </c>
      <c r="AC596" s="84">
        <f t="shared" si="211"/>
        <v>2666.27</v>
      </c>
      <c r="AD596" s="70">
        <f t="shared" si="215"/>
        <v>16699.27</v>
      </c>
      <c r="AE596" s="86">
        <f t="shared" si="216"/>
        <v>7</v>
      </c>
      <c r="AF596" s="85">
        <f t="shared" si="217"/>
        <v>18375</v>
      </c>
      <c r="AG596" s="4">
        <f t="shared" si="218"/>
        <v>1030.1025399444463</v>
      </c>
      <c r="AH596" s="5">
        <f t="shared" si="219"/>
        <v>5.606000217384742E-2</v>
      </c>
      <c r="AI596" s="87" t="str">
        <f t="shared" si="220"/>
        <v>SI</v>
      </c>
      <c r="AK596" s="95"/>
    </row>
    <row r="597" spans="1:37" ht="63.75" x14ac:dyDescent="0.45">
      <c r="A597" s="6">
        <f t="shared" si="212"/>
        <v>594</v>
      </c>
      <c r="B597" s="6" t="s">
        <v>1181</v>
      </c>
      <c r="C597" s="6" t="s">
        <v>35</v>
      </c>
      <c r="D597" s="6" t="s">
        <v>1215</v>
      </c>
      <c r="E597" s="9">
        <v>53102516</v>
      </c>
      <c r="F597" s="13" t="s">
        <v>1216</v>
      </c>
      <c r="G597" s="17" t="s">
        <v>38</v>
      </c>
      <c r="H597" s="93">
        <f t="shared" si="199"/>
        <v>0.19</v>
      </c>
      <c r="I597" s="29">
        <f t="shared" si="213"/>
        <v>37737</v>
      </c>
      <c r="J597" s="71">
        <v>29278</v>
      </c>
      <c r="K597" s="72">
        <f t="shared" si="200"/>
        <v>5562.82</v>
      </c>
      <c r="L597" s="49">
        <f t="shared" si="201"/>
        <v>34840.82</v>
      </c>
      <c r="M597" s="73">
        <v>29915</v>
      </c>
      <c r="N597" s="74">
        <f t="shared" si="202"/>
        <v>5683.85</v>
      </c>
      <c r="O597" s="53">
        <f t="shared" si="203"/>
        <v>35598.85</v>
      </c>
      <c r="P597" s="75">
        <v>34704</v>
      </c>
      <c r="Q597" s="76">
        <f t="shared" si="204"/>
        <v>6593.76</v>
      </c>
      <c r="R597" s="57">
        <f t="shared" si="205"/>
        <v>41297.760000000002</v>
      </c>
      <c r="S597" s="77">
        <v>31096</v>
      </c>
      <c r="T597" s="78">
        <f t="shared" si="206"/>
        <v>5908.24</v>
      </c>
      <c r="U597" s="67">
        <f t="shared" si="207"/>
        <v>37004.239999999998</v>
      </c>
      <c r="V597" s="79">
        <v>34188</v>
      </c>
      <c r="W597" s="80">
        <f t="shared" si="208"/>
        <v>6495.72</v>
      </c>
      <c r="X597" s="68">
        <f t="shared" si="209"/>
        <v>40683.72</v>
      </c>
      <c r="Y597" s="81">
        <v>28980</v>
      </c>
      <c r="Z597" s="82">
        <f t="shared" si="210"/>
        <v>5506.2</v>
      </c>
      <c r="AA597" s="69">
        <f t="shared" si="214"/>
        <v>34486.199999999997</v>
      </c>
      <c r="AB597" s="83">
        <v>33823</v>
      </c>
      <c r="AC597" s="84">
        <f t="shared" si="211"/>
        <v>6426.37</v>
      </c>
      <c r="AD597" s="70">
        <f t="shared" si="215"/>
        <v>40249.370000000003</v>
      </c>
      <c r="AE597" s="86">
        <f t="shared" si="216"/>
        <v>7</v>
      </c>
      <c r="AF597" s="85">
        <f t="shared" si="217"/>
        <v>37737</v>
      </c>
      <c r="AG597" s="4">
        <f t="shared" si="218"/>
        <v>2718.6749628817361</v>
      </c>
      <c r="AH597" s="5">
        <f t="shared" si="219"/>
        <v>7.2042689214344965E-2</v>
      </c>
      <c r="AI597" s="87" t="str">
        <f t="shared" si="220"/>
        <v>SI</v>
      </c>
      <c r="AK597" s="95"/>
    </row>
    <row r="598" spans="1:37" ht="25.5" x14ac:dyDescent="0.45">
      <c r="A598" s="6">
        <f t="shared" si="212"/>
        <v>595</v>
      </c>
      <c r="B598" s="6" t="s">
        <v>1181</v>
      </c>
      <c r="C598" s="6" t="s">
        <v>35</v>
      </c>
      <c r="D598" s="6" t="s">
        <v>1217</v>
      </c>
      <c r="E598" s="9">
        <v>49101700</v>
      </c>
      <c r="F598" s="105" t="s">
        <v>1218</v>
      </c>
      <c r="G598" s="17" t="s">
        <v>38</v>
      </c>
      <c r="H598" s="93">
        <f t="shared" si="199"/>
        <v>0.19</v>
      </c>
      <c r="I598" s="29">
        <f t="shared" si="213"/>
        <v>28499</v>
      </c>
      <c r="J598" s="71">
        <v>22545</v>
      </c>
      <c r="K598" s="72">
        <f t="shared" si="200"/>
        <v>4283.55</v>
      </c>
      <c r="L598" s="49">
        <f t="shared" si="201"/>
        <v>26828.55</v>
      </c>
      <c r="M598" s="73">
        <v>26119</v>
      </c>
      <c r="N598" s="74">
        <f t="shared" si="202"/>
        <v>4962.6099999999997</v>
      </c>
      <c r="O598" s="53">
        <f t="shared" si="203"/>
        <v>31081.61</v>
      </c>
      <c r="P598" s="75">
        <v>24560</v>
      </c>
      <c r="Q598" s="76">
        <f t="shared" si="204"/>
        <v>4666.3999999999996</v>
      </c>
      <c r="R598" s="57">
        <f t="shared" si="205"/>
        <v>29226.400000000001</v>
      </c>
      <c r="S598" s="77">
        <v>23900</v>
      </c>
      <c r="T598" s="78">
        <f t="shared" si="206"/>
        <v>4541</v>
      </c>
      <c r="U598" s="67">
        <f t="shared" si="207"/>
        <v>28441</v>
      </c>
      <c r="V598" s="79">
        <v>22161</v>
      </c>
      <c r="W598" s="80">
        <f t="shared" si="208"/>
        <v>4210.59</v>
      </c>
      <c r="X598" s="68">
        <f t="shared" si="209"/>
        <v>26371.59</v>
      </c>
      <c r="Y598" s="81">
        <v>22576</v>
      </c>
      <c r="Z598" s="82">
        <f t="shared" si="210"/>
        <v>4289.4399999999996</v>
      </c>
      <c r="AA598" s="69">
        <f t="shared" si="214"/>
        <v>26865.439999999999</v>
      </c>
      <c r="AB598" s="83">
        <v>25783</v>
      </c>
      <c r="AC598" s="84">
        <f t="shared" si="211"/>
        <v>4898.7700000000004</v>
      </c>
      <c r="AD598" s="70">
        <f t="shared" si="215"/>
        <v>30681.77</v>
      </c>
      <c r="AE598" s="86">
        <f t="shared" si="216"/>
        <v>7</v>
      </c>
      <c r="AF598" s="85">
        <f t="shared" si="217"/>
        <v>28499</v>
      </c>
      <c r="AG598" s="4">
        <f t="shared" si="218"/>
        <v>1770.860453338998</v>
      </c>
      <c r="AH598" s="5">
        <f t="shared" si="219"/>
        <v>6.2137634771009441E-2</v>
      </c>
      <c r="AI598" s="87" t="str">
        <f t="shared" si="220"/>
        <v>SI</v>
      </c>
      <c r="AK598" s="95"/>
    </row>
    <row r="599" spans="1:37" ht="14.25" x14ac:dyDescent="0.45">
      <c r="A599" s="6">
        <f t="shared" si="212"/>
        <v>596</v>
      </c>
      <c r="B599" s="6" t="s">
        <v>1181</v>
      </c>
      <c r="C599" s="6" t="s">
        <v>35</v>
      </c>
      <c r="D599" s="6" t="s">
        <v>1219</v>
      </c>
      <c r="E599" s="9">
        <v>24111500</v>
      </c>
      <c r="F599" s="13" t="s">
        <v>1220</v>
      </c>
      <c r="G599" s="17" t="s">
        <v>38</v>
      </c>
      <c r="H599" s="93">
        <f t="shared" si="199"/>
        <v>0.19</v>
      </c>
      <c r="I599" s="29">
        <f t="shared" si="213"/>
        <v>63500</v>
      </c>
      <c r="J599" s="71">
        <v>58633</v>
      </c>
      <c r="K599" s="72">
        <f t="shared" si="200"/>
        <v>11140.27</v>
      </c>
      <c r="L599" s="49">
        <f t="shared" si="201"/>
        <v>69773.27</v>
      </c>
      <c r="M599" s="73">
        <v>55161</v>
      </c>
      <c r="N599" s="74">
        <f t="shared" si="202"/>
        <v>10480.59</v>
      </c>
      <c r="O599" s="53">
        <f t="shared" si="203"/>
        <v>65641.59</v>
      </c>
      <c r="P599" s="75">
        <v>50102</v>
      </c>
      <c r="Q599" s="76">
        <f t="shared" si="204"/>
        <v>9519.380000000001</v>
      </c>
      <c r="R599" s="57">
        <f t="shared" si="205"/>
        <v>59621.380000000005</v>
      </c>
      <c r="S599" s="77">
        <v>57983</v>
      </c>
      <c r="T599" s="78">
        <f t="shared" si="206"/>
        <v>11016.77</v>
      </c>
      <c r="U599" s="67">
        <f t="shared" si="207"/>
        <v>68999.77</v>
      </c>
      <c r="V599" s="79">
        <v>50629</v>
      </c>
      <c r="W599" s="80">
        <f t="shared" si="208"/>
        <v>9619.51</v>
      </c>
      <c r="X599" s="68">
        <f t="shared" si="209"/>
        <v>60248.51</v>
      </c>
      <c r="Y599" s="81">
        <v>57756</v>
      </c>
      <c r="Z599" s="82">
        <f t="shared" si="210"/>
        <v>10973.64</v>
      </c>
      <c r="AA599" s="69">
        <f t="shared" si="214"/>
        <v>68729.64</v>
      </c>
      <c r="AB599" s="83">
        <v>43263</v>
      </c>
      <c r="AC599" s="84">
        <f t="shared" si="211"/>
        <v>8219.9699999999993</v>
      </c>
      <c r="AD599" s="70">
        <f t="shared" si="215"/>
        <v>51482.97</v>
      </c>
      <c r="AE599" s="86">
        <f t="shared" si="216"/>
        <v>7</v>
      </c>
      <c r="AF599" s="85">
        <f t="shared" si="217"/>
        <v>63500</v>
      </c>
      <c r="AG599" s="4">
        <f t="shared" si="218"/>
        <v>6228.5267459167262</v>
      </c>
      <c r="AH599" s="5">
        <f t="shared" si="219"/>
        <v>9.8087035368767339E-2</v>
      </c>
      <c r="AI599" s="87" t="str">
        <f t="shared" si="220"/>
        <v>SI</v>
      </c>
      <c r="AK599" s="95"/>
    </row>
    <row r="600" spans="1:37" ht="169.15" x14ac:dyDescent="0.45">
      <c r="A600" s="6">
        <f t="shared" si="212"/>
        <v>597</v>
      </c>
      <c r="B600" s="6" t="s">
        <v>1181</v>
      </c>
      <c r="C600" s="6" t="s">
        <v>35</v>
      </c>
      <c r="D600" s="6" t="s">
        <v>1221</v>
      </c>
      <c r="E600" s="9">
        <v>44121600</v>
      </c>
      <c r="F600" s="111" t="s">
        <v>1222</v>
      </c>
      <c r="G600" s="17" t="s">
        <v>38</v>
      </c>
      <c r="H600" s="93">
        <f t="shared" si="199"/>
        <v>0.19</v>
      </c>
      <c r="I600" s="29">
        <f t="shared" si="213"/>
        <v>1599999</v>
      </c>
      <c r="J600" s="71">
        <v>1390689</v>
      </c>
      <c r="K600" s="72">
        <f t="shared" si="200"/>
        <v>264230.90999999997</v>
      </c>
      <c r="L600" s="49">
        <f t="shared" si="201"/>
        <v>1654919.91</v>
      </c>
      <c r="M600" s="73">
        <v>1304957</v>
      </c>
      <c r="N600" s="74">
        <f t="shared" si="202"/>
        <v>247941.83000000002</v>
      </c>
      <c r="O600" s="53">
        <f t="shared" si="203"/>
        <v>1552898.83</v>
      </c>
      <c r="P600" s="75">
        <v>1352396</v>
      </c>
      <c r="Q600" s="76">
        <f t="shared" si="204"/>
        <v>256955.24</v>
      </c>
      <c r="R600" s="57">
        <f t="shared" si="205"/>
        <v>1609351.24</v>
      </c>
      <c r="S600" s="77">
        <v>1216950</v>
      </c>
      <c r="T600" s="78">
        <f t="shared" si="206"/>
        <v>231220.5</v>
      </c>
      <c r="U600" s="67">
        <f t="shared" si="207"/>
        <v>1448170.5</v>
      </c>
      <c r="V600" s="79">
        <v>1454687</v>
      </c>
      <c r="W600" s="80">
        <f t="shared" si="208"/>
        <v>276390.53000000003</v>
      </c>
      <c r="X600" s="68">
        <f t="shared" si="209"/>
        <v>1731077.53</v>
      </c>
      <c r="Y600" s="81">
        <v>1458140</v>
      </c>
      <c r="Z600" s="82">
        <f t="shared" si="210"/>
        <v>277046.59999999998</v>
      </c>
      <c r="AA600" s="69">
        <f t="shared" si="214"/>
        <v>1735186.6</v>
      </c>
      <c r="AB600" s="83">
        <v>1233942</v>
      </c>
      <c r="AC600" s="84">
        <f t="shared" si="211"/>
        <v>234448.98</v>
      </c>
      <c r="AD600" s="70">
        <f t="shared" si="215"/>
        <v>1468390.98</v>
      </c>
      <c r="AE600" s="86">
        <f t="shared" si="216"/>
        <v>7</v>
      </c>
      <c r="AF600" s="85">
        <f t="shared" si="217"/>
        <v>1599999</v>
      </c>
      <c r="AG600" s="4">
        <f t="shared" si="218"/>
        <v>107671.47740273096</v>
      </c>
      <c r="AH600" s="5">
        <f t="shared" si="219"/>
        <v>6.7294715435903998E-2</v>
      </c>
      <c r="AI600" s="87" t="str">
        <f t="shared" si="220"/>
        <v>SI</v>
      </c>
      <c r="AK600" s="95"/>
    </row>
    <row r="601" spans="1:37" ht="25.5" x14ac:dyDescent="0.45">
      <c r="A601" s="6">
        <f t="shared" si="212"/>
        <v>598</v>
      </c>
      <c r="B601" s="6" t="s">
        <v>1181</v>
      </c>
      <c r="C601" s="6" t="s">
        <v>35</v>
      </c>
      <c r="D601" s="6" t="s">
        <v>1223</v>
      </c>
      <c r="E601" s="9">
        <v>24111500</v>
      </c>
      <c r="F601" s="13" t="s">
        <v>1224</v>
      </c>
      <c r="G601" s="17" t="s">
        <v>38</v>
      </c>
      <c r="H601" s="93">
        <f t="shared" si="199"/>
        <v>0.19</v>
      </c>
      <c r="I601" s="29">
        <f t="shared" si="213"/>
        <v>27500</v>
      </c>
      <c r="J601" s="71">
        <v>22214</v>
      </c>
      <c r="K601" s="72">
        <f t="shared" si="200"/>
        <v>4220.66</v>
      </c>
      <c r="L601" s="49">
        <f t="shared" si="201"/>
        <v>26434.66</v>
      </c>
      <c r="M601" s="73">
        <v>22921</v>
      </c>
      <c r="N601" s="74">
        <f t="shared" si="202"/>
        <v>4354.99</v>
      </c>
      <c r="O601" s="53">
        <f t="shared" si="203"/>
        <v>27275.989999999998</v>
      </c>
      <c r="P601" s="75">
        <v>23300</v>
      </c>
      <c r="Q601" s="76">
        <f t="shared" si="204"/>
        <v>4427</v>
      </c>
      <c r="R601" s="57">
        <f t="shared" si="205"/>
        <v>27727</v>
      </c>
      <c r="S601" s="77">
        <v>23636</v>
      </c>
      <c r="T601" s="78">
        <f t="shared" si="206"/>
        <v>4490.84</v>
      </c>
      <c r="U601" s="67">
        <f t="shared" si="207"/>
        <v>28126.84</v>
      </c>
      <c r="V601" s="79">
        <v>23583</v>
      </c>
      <c r="W601" s="80">
        <f t="shared" si="208"/>
        <v>4480.7700000000004</v>
      </c>
      <c r="X601" s="68">
        <f t="shared" si="209"/>
        <v>28063.77</v>
      </c>
      <c r="Y601" s="81">
        <v>22616</v>
      </c>
      <c r="Z601" s="82">
        <f t="shared" si="210"/>
        <v>4297.04</v>
      </c>
      <c r="AA601" s="69">
        <f t="shared" si="214"/>
        <v>26913.040000000001</v>
      </c>
      <c r="AB601" s="83">
        <v>23493</v>
      </c>
      <c r="AC601" s="84">
        <f t="shared" si="211"/>
        <v>4463.67</v>
      </c>
      <c r="AD601" s="70">
        <f t="shared" si="215"/>
        <v>27956.67</v>
      </c>
      <c r="AE601" s="86">
        <f t="shared" si="216"/>
        <v>7</v>
      </c>
      <c r="AF601" s="85">
        <f t="shared" si="217"/>
        <v>27500</v>
      </c>
      <c r="AG601" s="4">
        <f t="shared" si="218"/>
        <v>597.67319498200663</v>
      </c>
      <c r="AH601" s="5">
        <f t="shared" si="219"/>
        <v>2.1733570726618422E-2</v>
      </c>
      <c r="AI601" s="87" t="str">
        <f t="shared" si="220"/>
        <v>SI</v>
      </c>
      <c r="AK601" s="95"/>
    </row>
    <row r="602" spans="1:37" ht="90" x14ac:dyDescent="0.45">
      <c r="A602" s="6">
        <f t="shared" si="212"/>
        <v>599</v>
      </c>
      <c r="B602" s="6" t="s">
        <v>1181</v>
      </c>
      <c r="C602" s="6" t="s">
        <v>35</v>
      </c>
      <c r="D602" s="6" t="s">
        <v>1225</v>
      </c>
      <c r="E602" s="9">
        <v>53102520</v>
      </c>
      <c r="F602" s="103" t="s">
        <v>1226</v>
      </c>
      <c r="G602" s="17" t="s">
        <v>38</v>
      </c>
      <c r="H602" s="93">
        <f t="shared" si="199"/>
        <v>0.19</v>
      </c>
      <c r="I602" s="29">
        <f t="shared" si="213"/>
        <v>64999</v>
      </c>
      <c r="J602" s="71">
        <v>56591</v>
      </c>
      <c r="K602" s="72">
        <f t="shared" si="200"/>
        <v>10752.29</v>
      </c>
      <c r="L602" s="49">
        <f t="shared" si="201"/>
        <v>67343.290000000008</v>
      </c>
      <c r="M602" s="73">
        <v>57873</v>
      </c>
      <c r="N602" s="74">
        <f t="shared" si="202"/>
        <v>10995.87</v>
      </c>
      <c r="O602" s="53">
        <f t="shared" si="203"/>
        <v>68868.87</v>
      </c>
      <c r="P602" s="75">
        <v>53686</v>
      </c>
      <c r="Q602" s="76">
        <f t="shared" si="204"/>
        <v>10200.34</v>
      </c>
      <c r="R602" s="57">
        <f t="shared" si="205"/>
        <v>63886.34</v>
      </c>
      <c r="S602" s="77">
        <v>59495</v>
      </c>
      <c r="T602" s="78">
        <f t="shared" si="206"/>
        <v>11304.05</v>
      </c>
      <c r="U602" s="67">
        <f t="shared" si="207"/>
        <v>70799.05</v>
      </c>
      <c r="V602" s="79">
        <v>56833</v>
      </c>
      <c r="W602" s="80">
        <f t="shared" si="208"/>
        <v>10798.27</v>
      </c>
      <c r="X602" s="68">
        <f t="shared" si="209"/>
        <v>67631.27</v>
      </c>
      <c r="Y602" s="81">
        <v>53152</v>
      </c>
      <c r="Z602" s="82">
        <f t="shared" si="210"/>
        <v>10098.880000000001</v>
      </c>
      <c r="AA602" s="69">
        <f t="shared" si="214"/>
        <v>63250.880000000005</v>
      </c>
      <c r="AB602" s="83">
        <v>44719</v>
      </c>
      <c r="AC602" s="84">
        <f t="shared" si="211"/>
        <v>8496.61</v>
      </c>
      <c r="AD602" s="70">
        <f t="shared" si="215"/>
        <v>53215.61</v>
      </c>
      <c r="AE602" s="86">
        <f t="shared" si="216"/>
        <v>7</v>
      </c>
      <c r="AF602" s="85">
        <f t="shared" si="217"/>
        <v>64999</v>
      </c>
      <c r="AG602" s="4">
        <f t="shared" si="218"/>
        <v>5400.8363071472559</v>
      </c>
      <c r="AH602" s="5">
        <f t="shared" si="219"/>
        <v>8.3091067664844934E-2</v>
      </c>
      <c r="AI602" s="87" t="str">
        <f t="shared" si="220"/>
        <v>SI</v>
      </c>
      <c r="AK602" s="95"/>
    </row>
    <row r="603" spans="1:37" ht="63.75" x14ac:dyDescent="0.45">
      <c r="A603" s="6">
        <f t="shared" si="212"/>
        <v>600</v>
      </c>
      <c r="B603" s="6" t="s">
        <v>1181</v>
      </c>
      <c r="C603" s="6" t="s">
        <v>35</v>
      </c>
      <c r="D603" s="6" t="s">
        <v>1227</v>
      </c>
      <c r="E603" s="9">
        <v>90101600</v>
      </c>
      <c r="F603" s="13" t="s">
        <v>1228</v>
      </c>
      <c r="G603" s="17" t="s">
        <v>38</v>
      </c>
      <c r="H603" s="93">
        <f t="shared" si="199"/>
        <v>0.19</v>
      </c>
      <c r="I603" s="29">
        <f t="shared" si="213"/>
        <v>898</v>
      </c>
      <c r="J603" s="71">
        <v>731</v>
      </c>
      <c r="K603" s="72">
        <f t="shared" si="200"/>
        <v>138.89000000000001</v>
      </c>
      <c r="L603" s="49">
        <f t="shared" si="201"/>
        <v>869.89</v>
      </c>
      <c r="M603" s="73">
        <v>721</v>
      </c>
      <c r="N603" s="74">
        <f t="shared" si="202"/>
        <v>136.99</v>
      </c>
      <c r="O603" s="53">
        <f t="shared" si="203"/>
        <v>857.99</v>
      </c>
      <c r="P603" s="75">
        <v>759</v>
      </c>
      <c r="Q603" s="76">
        <f t="shared" si="204"/>
        <v>144.21</v>
      </c>
      <c r="R603" s="57">
        <f t="shared" si="205"/>
        <v>903.21</v>
      </c>
      <c r="S603" s="77">
        <v>821</v>
      </c>
      <c r="T603" s="78">
        <f t="shared" si="206"/>
        <v>155.99</v>
      </c>
      <c r="U603" s="67">
        <f t="shared" si="207"/>
        <v>976.99</v>
      </c>
      <c r="V603" s="79">
        <v>703</v>
      </c>
      <c r="W603" s="80">
        <f t="shared" si="208"/>
        <v>133.57</v>
      </c>
      <c r="X603" s="68">
        <f t="shared" si="209"/>
        <v>836.56999999999994</v>
      </c>
      <c r="Y603" s="81">
        <v>694</v>
      </c>
      <c r="Z603" s="82">
        <f t="shared" si="210"/>
        <v>131.86000000000001</v>
      </c>
      <c r="AA603" s="69">
        <f t="shared" si="214"/>
        <v>825.86</v>
      </c>
      <c r="AB603" s="83">
        <v>855</v>
      </c>
      <c r="AC603" s="84">
        <f t="shared" si="211"/>
        <v>162.44999999999999</v>
      </c>
      <c r="AD603" s="70">
        <f t="shared" si="215"/>
        <v>1017.45</v>
      </c>
      <c r="AE603" s="86">
        <f t="shared" si="216"/>
        <v>7</v>
      </c>
      <c r="AF603" s="85">
        <f t="shared" si="217"/>
        <v>898</v>
      </c>
      <c r="AG603" s="4">
        <f t="shared" si="218"/>
        <v>67.509908902323389</v>
      </c>
      <c r="AH603" s="5">
        <f t="shared" si="219"/>
        <v>7.5178072274302218E-2</v>
      </c>
      <c r="AI603" s="87" t="str">
        <f t="shared" si="220"/>
        <v>SI</v>
      </c>
      <c r="AK603" s="95"/>
    </row>
    <row r="604" spans="1:37" ht="38.25" x14ac:dyDescent="0.45">
      <c r="A604" s="6">
        <f t="shared" si="212"/>
        <v>601</v>
      </c>
      <c r="B604" s="6" t="s">
        <v>1181</v>
      </c>
      <c r="C604" s="6" t="s">
        <v>35</v>
      </c>
      <c r="D604" s="6" t="s">
        <v>1229</v>
      </c>
      <c r="E604" s="9">
        <v>52161520</v>
      </c>
      <c r="F604" s="105" t="s">
        <v>1230</v>
      </c>
      <c r="G604" s="17" t="s">
        <v>38</v>
      </c>
      <c r="H604" s="93">
        <f t="shared" si="199"/>
        <v>0.19</v>
      </c>
      <c r="I604" s="29">
        <f t="shared" si="213"/>
        <v>213842</v>
      </c>
      <c r="J604" s="71">
        <v>186338</v>
      </c>
      <c r="K604" s="72">
        <f t="shared" si="200"/>
        <v>35404.22</v>
      </c>
      <c r="L604" s="49">
        <f t="shared" si="201"/>
        <v>221742.22</v>
      </c>
      <c r="M604" s="73">
        <v>168747</v>
      </c>
      <c r="N604" s="74">
        <f t="shared" si="202"/>
        <v>32061.93</v>
      </c>
      <c r="O604" s="53">
        <f t="shared" si="203"/>
        <v>200808.93</v>
      </c>
      <c r="P604" s="75">
        <v>178993</v>
      </c>
      <c r="Q604" s="76">
        <f t="shared" si="204"/>
        <v>34008.67</v>
      </c>
      <c r="R604" s="57">
        <f t="shared" si="205"/>
        <v>213001.66999999998</v>
      </c>
      <c r="S604" s="77">
        <v>163603</v>
      </c>
      <c r="T604" s="78">
        <f t="shared" si="206"/>
        <v>31084.57</v>
      </c>
      <c r="U604" s="67">
        <f t="shared" si="207"/>
        <v>194687.57</v>
      </c>
      <c r="V604" s="79">
        <v>183700</v>
      </c>
      <c r="W604" s="80">
        <f t="shared" si="208"/>
        <v>34903</v>
      </c>
      <c r="X604" s="68">
        <f t="shared" si="209"/>
        <v>218603</v>
      </c>
      <c r="Y604" s="81">
        <v>195783</v>
      </c>
      <c r="Z604" s="82">
        <f t="shared" si="210"/>
        <v>37198.769999999997</v>
      </c>
      <c r="AA604" s="69">
        <f t="shared" si="214"/>
        <v>232981.77</v>
      </c>
      <c r="AB604" s="83">
        <v>180732</v>
      </c>
      <c r="AC604" s="84">
        <f t="shared" si="211"/>
        <v>34339.08</v>
      </c>
      <c r="AD604" s="70">
        <f t="shared" si="215"/>
        <v>215071.08000000002</v>
      </c>
      <c r="AE604" s="86">
        <f t="shared" si="216"/>
        <v>7</v>
      </c>
      <c r="AF604" s="85">
        <f t="shared" si="217"/>
        <v>213842</v>
      </c>
      <c r="AG604" s="4">
        <f t="shared" si="218"/>
        <v>11894.664388405414</v>
      </c>
      <c r="AH604" s="5">
        <f t="shared" si="219"/>
        <v>5.5623611771333105E-2</v>
      </c>
      <c r="AI604" s="87" t="str">
        <f t="shared" si="220"/>
        <v>SI</v>
      </c>
      <c r="AK604" s="95"/>
    </row>
    <row r="605" spans="1:37" ht="25.5" x14ac:dyDescent="0.45">
      <c r="A605" s="6">
        <f t="shared" si="212"/>
        <v>602</v>
      </c>
      <c r="B605" s="6" t="s">
        <v>1181</v>
      </c>
      <c r="C605" s="6" t="s">
        <v>35</v>
      </c>
      <c r="D605" s="6" t="s">
        <v>1231</v>
      </c>
      <c r="E605" s="9">
        <v>80141600</v>
      </c>
      <c r="F605" s="13" t="s">
        <v>1232</v>
      </c>
      <c r="G605" s="17" t="s">
        <v>38</v>
      </c>
      <c r="H605" s="93">
        <f t="shared" si="199"/>
        <v>0.19</v>
      </c>
      <c r="I605" s="29">
        <f t="shared" si="213"/>
        <v>130721</v>
      </c>
      <c r="J605" s="71">
        <v>107514</v>
      </c>
      <c r="K605" s="72">
        <f t="shared" si="200"/>
        <v>20427.66</v>
      </c>
      <c r="L605" s="49">
        <f t="shared" si="201"/>
        <v>127941.66</v>
      </c>
      <c r="M605" s="73">
        <v>103781</v>
      </c>
      <c r="N605" s="74">
        <f t="shared" si="202"/>
        <v>19718.39</v>
      </c>
      <c r="O605" s="53">
        <f t="shared" si="203"/>
        <v>123499.39</v>
      </c>
      <c r="P605" s="75">
        <v>111568</v>
      </c>
      <c r="Q605" s="76">
        <f t="shared" si="204"/>
        <v>21197.920000000002</v>
      </c>
      <c r="R605" s="57">
        <f t="shared" si="205"/>
        <v>132765.92000000001</v>
      </c>
      <c r="S605" s="77">
        <v>107621</v>
      </c>
      <c r="T605" s="78">
        <f t="shared" si="206"/>
        <v>20447.990000000002</v>
      </c>
      <c r="U605" s="67">
        <f t="shared" si="207"/>
        <v>128068.99</v>
      </c>
      <c r="V605" s="79">
        <v>110844</v>
      </c>
      <c r="W605" s="80">
        <f t="shared" si="208"/>
        <v>21060.36</v>
      </c>
      <c r="X605" s="68">
        <f t="shared" si="209"/>
        <v>131904.35999999999</v>
      </c>
      <c r="Y605" s="81">
        <v>107142</v>
      </c>
      <c r="Z605" s="82">
        <f t="shared" si="210"/>
        <v>20356.98</v>
      </c>
      <c r="AA605" s="69">
        <f t="shared" si="214"/>
        <v>127498.98</v>
      </c>
      <c r="AB605" s="83">
        <v>120479</v>
      </c>
      <c r="AC605" s="84">
        <f t="shared" si="211"/>
        <v>22891.010000000002</v>
      </c>
      <c r="AD605" s="70">
        <f t="shared" si="215"/>
        <v>143370.01</v>
      </c>
      <c r="AE605" s="86">
        <f t="shared" si="216"/>
        <v>7</v>
      </c>
      <c r="AF605" s="85">
        <f t="shared" si="217"/>
        <v>130721</v>
      </c>
      <c r="AG605" s="4">
        <f t="shared" si="218"/>
        <v>5890.312187482089</v>
      </c>
      <c r="AH605" s="5">
        <f t="shared" si="219"/>
        <v>4.5060183042373365E-2</v>
      </c>
      <c r="AI605" s="87" t="str">
        <f t="shared" si="220"/>
        <v>SI</v>
      </c>
      <c r="AK605" s="95"/>
    </row>
    <row r="606" spans="1:37" ht="38.25" x14ac:dyDescent="0.45">
      <c r="A606" s="6">
        <f t="shared" si="212"/>
        <v>603</v>
      </c>
      <c r="B606" s="6" t="s">
        <v>1181</v>
      </c>
      <c r="C606" s="6" t="s">
        <v>35</v>
      </c>
      <c r="D606" s="6" t="s">
        <v>1233</v>
      </c>
      <c r="E606" s="9">
        <v>80141600</v>
      </c>
      <c r="F606" s="105" t="s">
        <v>1234</v>
      </c>
      <c r="G606" s="17" t="s">
        <v>38</v>
      </c>
      <c r="H606" s="93">
        <f t="shared" si="199"/>
        <v>0.19</v>
      </c>
      <c r="I606" s="29">
        <f t="shared" si="213"/>
        <v>415978</v>
      </c>
      <c r="J606" s="71">
        <v>361228</v>
      </c>
      <c r="K606" s="72">
        <f t="shared" si="200"/>
        <v>68633.320000000007</v>
      </c>
      <c r="L606" s="49">
        <f t="shared" si="201"/>
        <v>429861.32</v>
      </c>
      <c r="M606" s="73">
        <v>334159</v>
      </c>
      <c r="N606" s="74">
        <f t="shared" si="202"/>
        <v>63490.21</v>
      </c>
      <c r="O606" s="53">
        <f t="shared" si="203"/>
        <v>397649.21</v>
      </c>
      <c r="P606" s="75">
        <v>327208</v>
      </c>
      <c r="Q606" s="76">
        <f t="shared" si="204"/>
        <v>62169.520000000004</v>
      </c>
      <c r="R606" s="57">
        <f t="shared" si="205"/>
        <v>389377.52</v>
      </c>
      <c r="S606" s="77">
        <v>339685</v>
      </c>
      <c r="T606" s="78">
        <f t="shared" si="206"/>
        <v>64540.15</v>
      </c>
      <c r="U606" s="67">
        <f t="shared" si="207"/>
        <v>404225.15</v>
      </c>
      <c r="V606" s="79">
        <v>373806</v>
      </c>
      <c r="W606" s="80">
        <f t="shared" si="208"/>
        <v>71023.14</v>
      </c>
      <c r="X606" s="68">
        <f t="shared" si="209"/>
        <v>444829.14</v>
      </c>
      <c r="Y606" s="81">
        <v>367863</v>
      </c>
      <c r="Z606" s="82">
        <f t="shared" si="210"/>
        <v>69893.97</v>
      </c>
      <c r="AA606" s="69">
        <f t="shared" si="214"/>
        <v>437756.97</v>
      </c>
      <c r="AB606" s="83">
        <v>342982</v>
      </c>
      <c r="AC606" s="84">
        <f t="shared" si="211"/>
        <v>65166.58</v>
      </c>
      <c r="AD606" s="70">
        <f t="shared" si="215"/>
        <v>408148.58</v>
      </c>
      <c r="AE606" s="86">
        <f t="shared" si="216"/>
        <v>7</v>
      </c>
      <c r="AF606" s="85">
        <f t="shared" si="217"/>
        <v>415978</v>
      </c>
      <c r="AG606" s="4">
        <f t="shared" si="218"/>
        <v>19793.280847752339</v>
      </c>
      <c r="AH606" s="5">
        <f t="shared" si="219"/>
        <v>4.7582518421051927E-2</v>
      </c>
      <c r="AI606" s="87" t="str">
        <f t="shared" si="220"/>
        <v>SI</v>
      </c>
      <c r="AK606" s="95"/>
    </row>
    <row r="607" spans="1:37" ht="14.25" x14ac:dyDescent="0.45">
      <c r="A607" s="6">
        <f t="shared" si="212"/>
        <v>604</v>
      </c>
      <c r="B607" s="6" t="s">
        <v>1181</v>
      </c>
      <c r="C607" s="6" t="s">
        <v>35</v>
      </c>
      <c r="D607" s="6" t="s">
        <v>1235</v>
      </c>
      <c r="E607" s="9">
        <v>52151504</v>
      </c>
      <c r="F607" s="12" t="s">
        <v>1236</v>
      </c>
      <c r="G607" s="17" t="s">
        <v>38</v>
      </c>
      <c r="H607" s="93">
        <f t="shared" si="199"/>
        <v>0.19</v>
      </c>
      <c r="I607" s="29">
        <f t="shared" si="213"/>
        <v>21449</v>
      </c>
      <c r="J607" s="71">
        <v>18707</v>
      </c>
      <c r="K607" s="72">
        <f t="shared" si="200"/>
        <v>3554.33</v>
      </c>
      <c r="L607" s="49">
        <f t="shared" si="201"/>
        <v>22261.33</v>
      </c>
      <c r="M607" s="73">
        <v>17436</v>
      </c>
      <c r="N607" s="74">
        <f t="shared" si="202"/>
        <v>3312.84</v>
      </c>
      <c r="O607" s="53">
        <f t="shared" si="203"/>
        <v>20748.84</v>
      </c>
      <c r="P607" s="75">
        <v>18442</v>
      </c>
      <c r="Q607" s="76">
        <f t="shared" si="204"/>
        <v>3503.98</v>
      </c>
      <c r="R607" s="57">
        <f t="shared" si="205"/>
        <v>21945.98</v>
      </c>
      <c r="S607" s="77">
        <v>17146</v>
      </c>
      <c r="T607" s="78">
        <f t="shared" si="206"/>
        <v>3257.7400000000002</v>
      </c>
      <c r="U607" s="67">
        <f t="shared" si="207"/>
        <v>20403.740000000002</v>
      </c>
      <c r="V607" s="79">
        <v>16357</v>
      </c>
      <c r="W607" s="80">
        <f t="shared" si="208"/>
        <v>3107.83</v>
      </c>
      <c r="X607" s="68">
        <f t="shared" si="209"/>
        <v>19464.830000000002</v>
      </c>
      <c r="Y607" s="81">
        <v>19184</v>
      </c>
      <c r="Z607" s="82">
        <f t="shared" si="210"/>
        <v>3644.96</v>
      </c>
      <c r="AA607" s="69">
        <f t="shared" si="214"/>
        <v>22828.959999999999</v>
      </c>
      <c r="AB607" s="83">
        <v>18901</v>
      </c>
      <c r="AC607" s="84">
        <f t="shared" si="211"/>
        <v>3591.19</v>
      </c>
      <c r="AD607" s="70">
        <f t="shared" si="215"/>
        <v>22492.19</v>
      </c>
      <c r="AE607" s="86">
        <f t="shared" si="216"/>
        <v>7</v>
      </c>
      <c r="AF607" s="85">
        <f t="shared" si="217"/>
        <v>21449</v>
      </c>
      <c r="AG607" s="4">
        <f t="shared" si="218"/>
        <v>1159.9954453358848</v>
      </c>
      <c r="AH607" s="5">
        <f t="shared" si="219"/>
        <v>5.408156302559023E-2</v>
      </c>
      <c r="AI607" s="87" t="str">
        <f t="shared" si="220"/>
        <v>SI</v>
      </c>
      <c r="AK607" s="95"/>
    </row>
    <row r="608" spans="1:37" ht="409.5" x14ac:dyDescent="0.45">
      <c r="A608" s="6">
        <f t="shared" si="212"/>
        <v>605</v>
      </c>
      <c r="B608" s="6" t="s">
        <v>1181</v>
      </c>
      <c r="C608" s="6" t="s">
        <v>35</v>
      </c>
      <c r="D608" s="6" t="s">
        <v>1237</v>
      </c>
      <c r="E608" s="9">
        <v>49101700</v>
      </c>
      <c r="F608" s="105" t="s">
        <v>1238</v>
      </c>
      <c r="G608" s="17" t="s">
        <v>38</v>
      </c>
      <c r="H608" s="93">
        <f t="shared" si="199"/>
        <v>0.19</v>
      </c>
      <c r="I608" s="29">
        <f t="shared" si="213"/>
        <v>121299</v>
      </c>
      <c r="J608" s="71">
        <v>108157</v>
      </c>
      <c r="K608" s="72">
        <f t="shared" si="200"/>
        <v>20549.830000000002</v>
      </c>
      <c r="L608" s="49">
        <f t="shared" si="201"/>
        <v>128706.83</v>
      </c>
      <c r="M608" s="73">
        <v>111323</v>
      </c>
      <c r="N608" s="74">
        <f t="shared" si="202"/>
        <v>21151.37</v>
      </c>
      <c r="O608" s="53">
        <f t="shared" si="203"/>
        <v>132474.37</v>
      </c>
      <c r="P608" s="75">
        <v>101647</v>
      </c>
      <c r="Q608" s="76">
        <f t="shared" si="204"/>
        <v>19312.93</v>
      </c>
      <c r="R608" s="57">
        <f t="shared" si="205"/>
        <v>120959.93</v>
      </c>
      <c r="S608" s="77">
        <v>99361</v>
      </c>
      <c r="T608" s="78">
        <f t="shared" si="206"/>
        <v>18878.59</v>
      </c>
      <c r="U608" s="67">
        <f t="shared" si="207"/>
        <v>118239.59</v>
      </c>
      <c r="V608" s="79">
        <v>101553</v>
      </c>
      <c r="W608" s="80">
        <f t="shared" si="208"/>
        <v>19295.07</v>
      </c>
      <c r="X608" s="68">
        <f t="shared" si="209"/>
        <v>120848.07</v>
      </c>
      <c r="Y608" s="81">
        <v>101110</v>
      </c>
      <c r="Z608" s="82">
        <f t="shared" si="210"/>
        <v>19210.900000000001</v>
      </c>
      <c r="AA608" s="69">
        <f t="shared" si="214"/>
        <v>120320.9</v>
      </c>
      <c r="AB608" s="83">
        <v>90374</v>
      </c>
      <c r="AC608" s="84">
        <f t="shared" si="211"/>
        <v>17171.060000000001</v>
      </c>
      <c r="AD608" s="70">
        <f t="shared" si="215"/>
        <v>107545.06</v>
      </c>
      <c r="AE608" s="86">
        <f t="shared" si="216"/>
        <v>7</v>
      </c>
      <c r="AF608" s="85">
        <f t="shared" si="217"/>
        <v>121299</v>
      </c>
      <c r="AG608" s="4">
        <f t="shared" si="218"/>
        <v>7363.7207260596197</v>
      </c>
      <c r="AH608" s="5">
        <f t="shared" si="219"/>
        <v>6.0707184115776879E-2</v>
      </c>
      <c r="AI608" s="87" t="str">
        <f t="shared" si="220"/>
        <v>SI</v>
      </c>
      <c r="AK608" s="95"/>
    </row>
    <row r="609" spans="1:37" ht="409.5" x14ac:dyDescent="0.45">
      <c r="A609" s="6">
        <f t="shared" si="212"/>
        <v>606</v>
      </c>
      <c r="B609" s="6" t="s">
        <v>1181</v>
      </c>
      <c r="C609" s="6" t="s">
        <v>35</v>
      </c>
      <c r="D609" s="6" t="s">
        <v>1239</v>
      </c>
      <c r="E609" s="9">
        <v>44121600</v>
      </c>
      <c r="F609" s="112" t="s">
        <v>1240</v>
      </c>
      <c r="G609" s="17" t="s">
        <v>38</v>
      </c>
      <c r="H609" s="93">
        <f t="shared" si="199"/>
        <v>0.19</v>
      </c>
      <c r="I609" s="29">
        <f t="shared" si="213"/>
        <v>1850000</v>
      </c>
      <c r="J609" s="71">
        <v>1518283</v>
      </c>
      <c r="K609" s="72">
        <f t="shared" si="200"/>
        <v>288473.77</v>
      </c>
      <c r="L609" s="49">
        <f t="shared" si="201"/>
        <v>1806756.77</v>
      </c>
      <c r="M609" s="73">
        <v>1596447</v>
      </c>
      <c r="N609" s="74">
        <f t="shared" si="202"/>
        <v>303324.93</v>
      </c>
      <c r="O609" s="53">
        <f t="shared" si="203"/>
        <v>1899771.93</v>
      </c>
      <c r="P609" s="75">
        <v>1436857</v>
      </c>
      <c r="Q609" s="76">
        <f t="shared" si="204"/>
        <v>273002.83</v>
      </c>
      <c r="R609" s="57">
        <f t="shared" si="205"/>
        <v>1709859.83</v>
      </c>
      <c r="S609" s="77">
        <v>1551523</v>
      </c>
      <c r="T609" s="78">
        <f t="shared" si="206"/>
        <v>294789.37</v>
      </c>
      <c r="U609" s="67">
        <f t="shared" si="207"/>
        <v>1846312.37</v>
      </c>
      <c r="V609" s="79">
        <v>1558729</v>
      </c>
      <c r="W609" s="80">
        <f t="shared" si="208"/>
        <v>296158.51</v>
      </c>
      <c r="X609" s="68">
        <f t="shared" si="209"/>
        <v>1854887.51</v>
      </c>
      <c r="Y609" s="81">
        <v>1597247</v>
      </c>
      <c r="Z609" s="82">
        <f t="shared" si="210"/>
        <v>303476.93</v>
      </c>
      <c r="AA609" s="69">
        <f t="shared" si="214"/>
        <v>1900723.93</v>
      </c>
      <c r="AB609" s="83">
        <v>1623265</v>
      </c>
      <c r="AC609" s="84">
        <f t="shared" si="211"/>
        <v>308420.34999999998</v>
      </c>
      <c r="AD609" s="70">
        <f t="shared" si="215"/>
        <v>1931685.35</v>
      </c>
      <c r="AE609" s="86">
        <f t="shared" si="216"/>
        <v>7</v>
      </c>
      <c r="AF609" s="85">
        <f t="shared" si="217"/>
        <v>1850000</v>
      </c>
      <c r="AG609" s="4">
        <f t="shared" si="218"/>
        <v>68940.335541382417</v>
      </c>
      <c r="AH609" s="5">
        <f t="shared" si="219"/>
        <v>3.7265046238585092E-2</v>
      </c>
      <c r="AI609" s="87" t="str">
        <f t="shared" si="220"/>
        <v>SI</v>
      </c>
      <c r="AK609" s="95"/>
    </row>
    <row r="610" spans="1:37" ht="123" x14ac:dyDescent="0.45">
      <c r="A610" s="6">
        <f t="shared" si="212"/>
        <v>607</v>
      </c>
      <c r="B610" s="6" t="s">
        <v>1181</v>
      </c>
      <c r="C610" s="6" t="s">
        <v>35</v>
      </c>
      <c r="D610" s="6" t="s">
        <v>1241</v>
      </c>
      <c r="E610" s="9">
        <v>44121600</v>
      </c>
      <c r="F610" s="111" t="s">
        <v>1242</v>
      </c>
      <c r="G610" s="17" t="s">
        <v>38</v>
      </c>
      <c r="H610" s="93">
        <f t="shared" si="199"/>
        <v>0.19</v>
      </c>
      <c r="I610" s="29">
        <f t="shared" si="213"/>
        <v>949999</v>
      </c>
      <c r="J610" s="71">
        <v>829866</v>
      </c>
      <c r="K610" s="72">
        <f t="shared" si="200"/>
        <v>157674.54</v>
      </c>
      <c r="L610" s="49">
        <f t="shared" si="201"/>
        <v>987540.54</v>
      </c>
      <c r="M610" s="73">
        <v>764955</v>
      </c>
      <c r="N610" s="74">
        <f t="shared" si="202"/>
        <v>145341.45000000001</v>
      </c>
      <c r="O610" s="53">
        <f t="shared" si="203"/>
        <v>910296.45</v>
      </c>
      <c r="P610" s="75">
        <v>718980</v>
      </c>
      <c r="Q610" s="76">
        <f t="shared" si="204"/>
        <v>136606.20000000001</v>
      </c>
      <c r="R610" s="57">
        <f t="shared" si="205"/>
        <v>855586.2</v>
      </c>
      <c r="S610" s="77">
        <v>724257</v>
      </c>
      <c r="T610" s="78">
        <f t="shared" si="206"/>
        <v>137608.82999999999</v>
      </c>
      <c r="U610" s="67">
        <f t="shared" si="207"/>
        <v>861865.83</v>
      </c>
      <c r="V610" s="79">
        <v>860605</v>
      </c>
      <c r="W610" s="80">
        <f t="shared" si="208"/>
        <v>163514.95000000001</v>
      </c>
      <c r="X610" s="68">
        <f t="shared" si="209"/>
        <v>1024119.95</v>
      </c>
      <c r="Y610" s="81">
        <v>835406</v>
      </c>
      <c r="Z610" s="82">
        <f t="shared" si="210"/>
        <v>158727.14000000001</v>
      </c>
      <c r="AA610" s="69">
        <f t="shared" si="214"/>
        <v>994133.14</v>
      </c>
      <c r="AB610" s="83">
        <v>854163</v>
      </c>
      <c r="AC610" s="84">
        <f t="shared" si="211"/>
        <v>162290.97</v>
      </c>
      <c r="AD610" s="70">
        <f t="shared" si="215"/>
        <v>1016453.97</v>
      </c>
      <c r="AE610" s="86">
        <f t="shared" si="216"/>
        <v>7</v>
      </c>
      <c r="AF610" s="85">
        <f t="shared" si="217"/>
        <v>949999</v>
      </c>
      <c r="AG610" s="4">
        <f t="shared" si="218"/>
        <v>67108.539736492559</v>
      </c>
      <c r="AH610" s="5">
        <f t="shared" si="219"/>
        <v>7.0640642502247428E-2</v>
      </c>
      <c r="AI610" s="87" t="str">
        <f t="shared" si="220"/>
        <v>SI</v>
      </c>
      <c r="AK610" s="95"/>
    </row>
    <row r="611" spans="1:37" ht="25.5" x14ac:dyDescent="0.45">
      <c r="A611" s="6">
        <f t="shared" si="212"/>
        <v>608</v>
      </c>
      <c r="B611" s="6" t="s">
        <v>1181</v>
      </c>
      <c r="C611" s="6" t="s">
        <v>35</v>
      </c>
      <c r="D611" s="6" t="s">
        <v>1243</v>
      </c>
      <c r="E611" s="9">
        <v>49101700</v>
      </c>
      <c r="F611" s="13" t="s">
        <v>1244</v>
      </c>
      <c r="G611" s="17" t="s">
        <v>38</v>
      </c>
      <c r="H611" s="93">
        <f t="shared" si="199"/>
        <v>0.19</v>
      </c>
      <c r="I611" s="29">
        <f t="shared" si="213"/>
        <v>175999</v>
      </c>
      <c r="J611" s="71">
        <v>143506</v>
      </c>
      <c r="K611" s="72">
        <f t="shared" si="200"/>
        <v>27266.14</v>
      </c>
      <c r="L611" s="49">
        <f t="shared" si="201"/>
        <v>170772.14</v>
      </c>
      <c r="M611" s="73">
        <v>151532</v>
      </c>
      <c r="N611" s="74">
        <f t="shared" si="202"/>
        <v>28791.08</v>
      </c>
      <c r="O611" s="53">
        <f t="shared" si="203"/>
        <v>180323.08000000002</v>
      </c>
      <c r="P611" s="75">
        <v>160407</v>
      </c>
      <c r="Q611" s="76">
        <f t="shared" si="204"/>
        <v>30477.33</v>
      </c>
      <c r="R611" s="57">
        <f t="shared" si="205"/>
        <v>190884.33000000002</v>
      </c>
      <c r="S611" s="77">
        <v>138942</v>
      </c>
      <c r="T611" s="78">
        <f t="shared" si="206"/>
        <v>26398.98</v>
      </c>
      <c r="U611" s="67">
        <f t="shared" si="207"/>
        <v>165340.98000000001</v>
      </c>
      <c r="V611" s="79">
        <v>140653</v>
      </c>
      <c r="W611" s="80">
        <f t="shared" si="208"/>
        <v>26724.07</v>
      </c>
      <c r="X611" s="68">
        <f t="shared" si="209"/>
        <v>167377.07</v>
      </c>
      <c r="Y611" s="81">
        <v>156458</v>
      </c>
      <c r="Z611" s="82">
        <f t="shared" si="210"/>
        <v>29727.02</v>
      </c>
      <c r="AA611" s="69">
        <f t="shared" si="214"/>
        <v>186185.02</v>
      </c>
      <c r="AB611" s="83">
        <v>143792</v>
      </c>
      <c r="AC611" s="84">
        <f t="shared" si="211"/>
        <v>27320.48</v>
      </c>
      <c r="AD611" s="70">
        <f t="shared" si="215"/>
        <v>171112.48</v>
      </c>
      <c r="AE611" s="86">
        <f t="shared" si="216"/>
        <v>7</v>
      </c>
      <c r="AF611" s="85">
        <f t="shared" si="217"/>
        <v>175999</v>
      </c>
      <c r="AG611" s="4">
        <f t="shared" si="218"/>
        <v>9127.3132510613414</v>
      </c>
      <c r="AH611" s="5">
        <f t="shared" si="219"/>
        <v>5.1860029040286262E-2</v>
      </c>
      <c r="AI611" s="87" t="str">
        <f t="shared" si="220"/>
        <v>SI</v>
      </c>
      <c r="AK611" s="95"/>
    </row>
    <row r="612" spans="1:37" ht="102" x14ac:dyDescent="0.45">
      <c r="A612" s="6">
        <f t="shared" si="212"/>
        <v>609</v>
      </c>
      <c r="B612" s="6" t="s">
        <v>1181</v>
      </c>
      <c r="C612" s="6" t="s">
        <v>35</v>
      </c>
      <c r="D612" s="6" t="s">
        <v>1245</v>
      </c>
      <c r="E612" s="9">
        <v>49101700</v>
      </c>
      <c r="F612" s="105" t="s">
        <v>1246</v>
      </c>
      <c r="G612" s="17" t="s">
        <v>38</v>
      </c>
      <c r="H612" s="93">
        <f t="shared" si="199"/>
        <v>0.19</v>
      </c>
      <c r="I612" s="29">
        <f t="shared" si="213"/>
        <v>113799</v>
      </c>
      <c r="J612" s="71">
        <v>96857</v>
      </c>
      <c r="K612" s="72">
        <f t="shared" si="200"/>
        <v>18402.830000000002</v>
      </c>
      <c r="L612" s="49">
        <f t="shared" si="201"/>
        <v>115259.83</v>
      </c>
      <c r="M612" s="73">
        <v>93390</v>
      </c>
      <c r="N612" s="74">
        <f t="shared" si="202"/>
        <v>17744.099999999999</v>
      </c>
      <c r="O612" s="53">
        <f t="shared" si="203"/>
        <v>111134.1</v>
      </c>
      <c r="P612" s="75">
        <v>89778</v>
      </c>
      <c r="Q612" s="76">
        <f t="shared" si="204"/>
        <v>17057.82</v>
      </c>
      <c r="R612" s="57">
        <f t="shared" si="205"/>
        <v>106835.82</v>
      </c>
      <c r="S612" s="77">
        <v>98815</v>
      </c>
      <c r="T612" s="78">
        <f t="shared" si="206"/>
        <v>18774.849999999999</v>
      </c>
      <c r="U612" s="67">
        <f t="shared" si="207"/>
        <v>117589.85</v>
      </c>
      <c r="V612" s="79">
        <v>88031</v>
      </c>
      <c r="W612" s="80">
        <f t="shared" si="208"/>
        <v>16725.89</v>
      </c>
      <c r="X612" s="68">
        <f t="shared" si="209"/>
        <v>104756.89</v>
      </c>
      <c r="Y612" s="81">
        <v>102733</v>
      </c>
      <c r="Z612" s="82">
        <f t="shared" si="210"/>
        <v>19519.27</v>
      </c>
      <c r="AA612" s="69">
        <f t="shared" si="214"/>
        <v>122252.27</v>
      </c>
      <c r="AB612" s="83">
        <v>99804</v>
      </c>
      <c r="AC612" s="84">
        <f t="shared" si="211"/>
        <v>18962.760000000002</v>
      </c>
      <c r="AD612" s="70">
        <f t="shared" si="215"/>
        <v>118766.76000000001</v>
      </c>
      <c r="AE612" s="86">
        <f t="shared" si="216"/>
        <v>7</v>
      </c>
      <c r="AF612" s="85">
        <f t="shared" si="217"/>
        <v>113799</v>
      </c>
      <c r="AG612" s="4">
        <f t="shared" si="218"/>
        <v>5976.0032175024817</v>
      </c>
      <c r="AH612" s="5">
        <f t="shared" si="219"/>
        <v>5.2513670748446664E-2</v>
      </c>
      <c r="AI612" s="87" t="str">
        <f t="shared" si="220"/>
        <v>SI</v>
      </c>
      <c r="AK612" s="95"/>
    </row>
    <row r="613" spans="1:37" ht="25.5" x14ac:dyDescent="0.45">
      <c r="A613" s="6">
        <f t="shared" si="212"/>
        <v>610</v>
      </c>
      <c r="B613" s="6" t="s">
        <v>1181</v>
      </c>
      <c r="C613" s="6" t="s">
        <v>35</v>
      </c>
      <c r="D613" s="6" t="s">
        <v>1247</v>
      </c>
      <c r="E613" s="9">
        <v>49101700</v>
      </c>
      <c r="F613" s="13" t="s">
        <v>1248</v>
      </c>
      <c r="G613" s="17" t="s">
        <v>38</v>
      </c>
      <c r="H613" s="93">
        <f t="shared" si="199"/>
        <v>0.19</v>
      </c>
      <c r="I613" s="29">
        <f t="shared" si="213"/>
        <v>95040</v>
      </c>
      <c r="J613" s="71">
        <v>86347</v>
      </c>
      <c r="K613" s="72">
        <f t="shared" si="200"/>
        <v>16405.93</v>
      </c>
      <c r="L613" s="49">
        <f t="shared" si="201"/>
        <v>102752.93</v>
      </c>
      <c r="M613" s="73">
        <v>75770</v>
      </c>
      <c r="N613" s="74">
        <f t="shared" si="202"/>
        <v>14396.3</v>
      </c>
      <c r="O613" s="53">
        <f t="shared" si="203"/>
        <v>90166.3</v>
      </c>
      <c r="P613" s="75">
        <v>82530</v>
      </c>
      <c r="Q613" s="76">
        <f t="shared" si="204"/>
        <v>15680.7</v>
      </c>
      <c r="R613" s="57">
        <f t="shared" si="205"/>
        <v>98210.7</v>
      </c>
      <c r="S613" s="77">
        <v>83159</v>
      </c>
      <c r="T613" s="78">
        <f t="shared" si="206"/>
        <v>15800.210000000001</v>
      </c>
      <c r="U613" s="67">
        <f t="shared" si="207"/>
        <v>98959.21</v>
      </c>
      <c r="V613" s="79">
        <v>83279</v>
      </c>
      <c r="W613" s="80">
        <f t="shared" si="208"/>
        <v>15823.01</v>
      </c>
      <c r="X613" s="68">
        <f t="shared" si="209"/>
        <v>99102.01</v>
      </c>
      <c r="Y613" s="81">
        <v>86482</v>
      </c>
      <c r="Z613" s="82">
        <f t="shared" si="210"/>
        <v>16431.580000000002</v>
      </c>
      <c r="AA613" s="69">
        <f t="shared" si="214"/>
        <v>102913.58</v>
      </c>
      <c r="AB613" s="83">
        <v>61494</v>
      </c>
      <c r="AC613" s="84">
        <f t="shared" si="211"/>
        <v>11683.86</v>
      </c>
      <c r="AD613" s="70">
        <f t="shared" si="215"/>
        <v>73177.86</v>
      </c>
      <c r="AE613" s="86">
        <f t="shared" si="216"/>
        <v>7</v>
      </c>
      <c r="AF613" s="85">
        <f t="shared" si="217"/>
        <v>95040</v>
      </c>
      <c r="AG613" s="4">
        <f t="shared" si="218"/>
        <v>9747.5428263948161</v>
      </c>
      <c r="AH613" s="5">
        <f t="shared" si="219"/>
        <v>0.10256252973900269</v>
      </c>
      <c r="AI613" s="87" t="str">
        <f t="shared" si="220"/>
        <v>SI</v>
      </c>
      <c r="AK613" s="95"/>
    </row>
    <row r="614" spans="1:37" ht="138.4" x14ac:dyDescent="0.45">
      <c r="A614" s="6">
        <f t="shared" si="212"/>
        <v>611</v>
      </c>
      <c r="B614" s="6" t="s">
        <v>1181</v>
      </c>
      <c r="C614" s="6" t="s">
        <v>35</v>
      </c>
      <c r="D614" s="6" t="s">
        <v>1249</v>
      </c>
      <c r="E614" s="9">
        <v>44121600</v>
      </c>
      <c r="F614" s="111" t="s">
        <v>1250</v>
      </c>
      <c r="G614" s="17" t="s">
        <v>38</v>
      </c>
      <c r="H614" s="93">
        <f t="shared" si="199"/>
        <v>0.19</v>
      </c>
      <c r="I614" s="29">
        <f t="shared" si="213"/>
        <v>950000</v>
      </c>
      <c r="J614" s="71">
        <v>799363</v>
      </c>
      <c r="K614" s="72">
        <f t="shared" si="200"/>
        <v>151878.97</v>
      </c>
      <c r="L614" s="49">
        <f t="shared" si="201"/>
        <v>951241.97</v>
      </c>
      <c r="M614" s="73">
        <v>742236</v>
      </c>
      <c r="N614" s="74">
        <f t="shared" si="202"/>
        <v>141024.84</v>
      </c>
      <c r="O614" s="53">
        <f t="shared" si="203"/>
        <v>883260.84</v>
      </c>
      <c r="P614" s="75">
        <v>861569</v>
      </c>
      <c r="Q614" s="76">
        <f t="shared" si="204"/>
        <v>163698.11000000002</v>
      </c>
      <c r="R614" s="57">
        <f t="shared" si="205"/>
        <v>1025267.11</v>
      </c>
      <c r="S614" s="77">
        <v>765118</v>
      </c>
      <c r="T614" s="78">
        <f t="shared" si="206"/>
        <v>145372.42000000001</v>
      </c>
      <c r="U614" s="67">
        <f t="shared" si="207"/>
        <v>910490.42</v>
      </c>
      <c r="V614" s="79">
        <v>777409</v>
      </c>
      <c r="W614" s="80">
        <f t="shared" si="208"/>
        <v>147707.71</v>
      </c>
      <c r="X614" s="68">
        <f t="shared" si="209"/>
        <v>925116.71</v>
      </c>
      <c r="Y614" s="81">
        <v>720625</v>
      </c>
      <c r="Z614" s="82">
        <f t="shared" si="210"/>
        <v>136918.75</v>
      </c>
      <c r="AA614" s="69">
        <f t="shared" si="214"/>
        <v>857543.75</v>
      </c>
      <c r="AB614" s="83">
        <v>921913</v>
      </c>
      <c r="AC614" s="84">
        <f t="shared" si="211"/>
        <v>175163.47</v>
      </c>
      <c r="AD614" s="70">
        <f t="shared" si="215"/>
        <v>1097076.47</v>
      </c>
      <c r="AE614" s="86">
        <f t="shared" si="216"/>
        <v>7</v>
      </c>
      <c r="AF614" s="85">
        <f t="shared" si="217"/>
        <v>950000</v>
      </c>
      <c r="AG614" s="4">
        <f t="shared" si="218"/>
        <v>77901.611058343333</v>
      </c>
      <c r="AH614" s="5">
        <f t="shared" si="219"/>
        <v>8.2001695850887721E-2</v>
      </c>
      <c r="AI614" s="87" t="str">
        <f t="shared" si="220"/>
        <v>SI</v>
      </c>
      <c r="AK614" s="95"/>
    </row>
    <row r="615" spans="1:37" ht="38.25" x14ac:dyDescent="0.45">
      <c r="A615" s="6">
        <f t="shared" si="212"/>
        <v>612</v>
      </c>
      <c r="B615" s="6" t="s">
        <v>1181</v>
      </c>
      <c r="C615" s="6" t="s">
        <v>35</v>
      </c>
      <c r="D615" s="6" t="s">
        <v>1251</v>
      </c>
      <c r="E615" s="9">
        <v>49101700</v>
      </c>
      <c r="F615" s="13" t="s">
        <v>1252</v>
      </c>
      <c r="G615" s="17" t="s">
        <v>38</v>
      </c>
      <c r="H615" s="93">
        <f t="shared" si="199"/>
        <v>0.19</v>
      </c>
      <c r="I615" s="29">
        <f t="shared" si="213"/>
        <v>123999</v>
      </c>
      <c r="J615" s="71">
        <v>100844</v>
      </c>
      <c r="K615" s="72">
        <f t="shared" si="200"/>
        <v>19160.36</v>
      </c>
      <c r="L615" s="49">
        <f t="shared" si="201"/>
        <v>120004.36</v>
      </c>
      <c r="M615" s="73">
        <v>108205</v>
      </c>
      <c r="N615" s="74">
        <f t="shared" si="202"/>
        <v>20558.95</v>
      </c>
      <c r="O615" s="53">
        <f t="shared" si="203"/>
        <v>128763.95</v>
      </c>
      <c r="P615" s="75">
        <v>105821</v>
      </c>
      <c r="Q615" s="76">
        <f t="shared" si="204"/>
        <v>20105.990000000002</v>
      </c>
      <c r="R615" s="57">
        <f t="shared" si="205"/>
        <v>125926.99</v>
      </c>
      <c r="S615" s="77">
        <v>102354</v>
      </c>
      <c r="T615" s="78">
        <f t="shared" si="206"/>
        <v>19447.260000000002</v>
      </c>
      <c r="U615" s="67">
        <f t="shared" si="207"/>
        <v>121801.26000000001</v>
      </c>
      <c r="V615" s="79">
        <v>97286</v>
      </c>
      <c r="W615" s="80">
        <f t="shared" si="208"/>
        <v>18484.34</v>
      </c>
      <c r="X615" s="68">
        <f t="shared" si="209"/>
        <v>115770.34</v>
      </c>
      <c r="Y615" s="81">
        <v>112404</v>
      </c>
      <c r="Z615" s="82">
        <f t="shared" si="210"/>
        <v>21356.760000000002</v>
      </c>
      <c r="AA615" s="69">
        <f t="shared" si="214"/>
        <v>133760.76</v>
      </c>
      <c r="AB615" s="83">
        <v>102494</v>
      </c>
      <c r="AC615" s="84">
        <f t="shared" si="211"/>
        <v>19473.86</v>
      </c>
      <c r="AD615" s="70">
        <f t="shared" si="215"/>
        <v>121967.86</v>
      </c>
      <c r="AE615" s="86">
        <f t="shared" si="216"/>
        <v>7</v>
      </c>
      <c r="AF615" s="85">
        <f t="shared" si="217"/>
        <v>123999</v>
      </c>
      <c r="AG615" s="4">
        <f t="shared" si="218"/>
        <v>5533.5010393240218</v>
      </c>
      <c r="AH615" s="5">
        <f t="shared" si="219"/>
        <v>4.4625368263647464E-2</v>
      </c>
      <c r="AI615" s="87" t="str">
        <f t="shared" si="220"/>
        <v>SI</v>
      </c>
      <c r="AK615" s="95"/>
    </row>
    <row r="616" spans="1:37" ht="38.25" x14ac:dyDescent="0.45">
      <c r="A616" s="6">
        <f t="shared" si="212"/>
        <v>613</v>
      </c>
      <c r="B616" s="6" t="s">
        <v>1181</v>
      </c>
      <c r="C616" s="6" t="s">
        <v>35</v>
      </c>
      <c r="D616" s="6" t="s">
        <v>1253</v>
      </c>
      <c r="E616" s="9">
        <v>49221500</v>
      </c>
      <c r="F616" s="105" t="s">
        <v>1254</v>
      </c>
      <c r="G616" s="17" t="s">
        <v>38</v>
      </c>
      <c r="H616" s="93">
        <f t="shared" si="199"/>
        <v>0.19</v>
      </c>
      <c r="I616" s="29">
        <f t="shared" si="213"/>
        <v>105999</v>
      </c>
      <c r="J616" s="71">
        <v>96613</v>
      </c>
      <c r="K616" s="72">
        <f t="shared" si="200"/>
        <v>18356.47</v>
      </c>
      <c r="L616" s="49">
        <f t="shared" si="201"/>
        <v>114969.47</v>
      </c>
      <c r="M616" s="73">
        <v>89831</v>
      </c>
      <c r="N616" s="74">
        <f t="shared" si="202"/>
        <v>17067.89</v>
      </c>
      <c r="O616" s="53">
        <f t="shared" si="203"/>
        <v>106898.89</v>
      </c>
      <c r="P616" s="75">
        <v>84205</v>
      </c>
      <c r="Q616" s="76">
        <f t="shared" si="204"/>
        <v>15998.95</v>
      </c>
      <c r="R616" s="57">
        <f t="shared" si="205"/>
        <v>100203.95</v>
      </c>
      <c r="S616" s="77">
        <v>90778</v>
      </c>
      <c r="T616" s="78">
        <f t="shared" si="206"/>
        <v>17247.82</v>
      </c>
      <c r="U616" s="67">
        <f t="shared" si="207"/>
        <v>108025.82</v>
      </c>
      <c r="V616" s="79">
        <v>81034</v>
      </c>
      <c r="W616" s="80">
        <f t="shared" si="208"/>
        <v>15396.460000000001</v>
      </c>
      <c r="X616" s="68">
        <f t="shared" si="209"/>
        <v>96430.46</v>
      </c>
      <c r="Y616" s="81">
        <v>80554</v>
      </c>
      <c r="Z616" s="82">
        <f t="shared" si="210"/>
        <v>15305.26</v>
      </c>
      <c r="AA616" s="69">
        <f t="shared" si="214"/>
        <v>95859.26</v>
      </c>
      <c r="AB616" s="83">
        <v>100511</v>
      </c>
      <c r="AC616" s="84">
        <f t="shared" si="211"/>
        <v>19097.09</v>
      </c>
      <c r="AD616" s="70">
        <f t="shared" si="215"/>
        <v>119608.09</v>
      </c>
      <c r="AE616" s="86">
        <f t="shared" si="216"/>
        <v>7</v>
      </c>
      <c r="AF616" s="85">
        <f t="shared" si="217"/>
        <v>105999</v>
      </c>
      <c r="AG616" s="4">
        <f t="shared" si="218"/>
        <v>8439.2649666425332</v>
      </c>
      <c r="AH616" s="5">
        <f t="shared" si="219"/>
        <v>7.9616458331140227E-2</v>
      </c>
      <c r="AI616" s="87" t="str">
        <f t="shared" si="220"/>
        <v>SI</v>
      </c>
      <c r="AK616" s="95"/>
    </row>
    <row r="617" spans="1:37" ht="38.25" x14ac:dyDescent="0.45">
      <c r="A617" s="6">
        <f t="shared" si="212"/>
        <v>614</v>
      </c>
      <c r="B617" s="6" t="s">
        <v>1181</v>
      </c>
      <c r="C617" s="6" t="s">
        <v>35</v>
      </c>
      <c r="D617" s="6" t="s">
        <v>1255</v>
      </c>
      <c r="E617" s="9">
        <v>80141900</v>
      </c>
      <c r="F617" s="13" t="s">
        <v>1256</v>
      </c>
      <c r="G617" s="17" t="s">
        <v>1257</v>
      </c>
      <c r="H617" s="93">
        <f t="shared" si="199"/>
        <v>0.19</v>
      </c>
      <c r="I617" s="29">
        <f t="shared" si="213"/>
        <v>36547</v>
      </c>
      <c r="J617" s="71">
        <v>29248</v>
      </c>
      <c r="K617" s="72">
        <f t="shared" si="200"/>
        <v>5557.12</v>
      </c>
      <c r="L617" s="49">
        <f t="shared" si="201"/>
        <v>34805.120000000003</v>
      </c>
      <c r="M617" s="73">
        <v>29987</v>
      </c>
      <c r="N617" s="74">
        <f t="shared" si="202"/>
        <v>5697.53</v>
      </c>
      <c r="O617" s="53">
        <f t="shared" si="203"/>
        <v>35684.53</v>
      </c>
      <c r="P617" s="75">
        <v>31126</v>
      </c>
      <c r="Q617" s="76">
        <f t="shared" si="204"/>
        <v>5913.9400000000005</v>
      </c>
      <c r="R617" s="57">
        <f t="shared" si="205"/>
        <v>37039.94</v>
      </c>
      <c r="S617" s="77">
        <v>31780</v>
      </c>
      <c r="T617" s="78">
        <f t="shared" si="206"/>
        <v>6038.2</v>
      </c>
      <c r="U617" s="67">
        <f t="shared" si="207"/>
        <v>37818.199999999997</v>
      </c>
      <c r="V617" s="79">
        <v>28879</v>
      </c>
      <c r="W617" s="80">
        <f t="shared" si="208"/>
        <v>5487.01</v>
      </c>
      <c r="X617" s="68">
        <f t="shared" si="209"/>
        <v>34366.01</v>
      </c>
      <c r="Y617" s="81">
        <v>30619</v>
      </c>
      <c r="Z617" s="82">
        <f t="shared" si="210"/>
        <v>5817.61</v>
      </c>
      <c r="AA617" s="69">
        <f t="shared" si="214"/>
        <v>36436.61</v>
      </c>
      <c r="AB617" s="83">
        <v>33345</v>
      </c>
      <c r="AC617" s="84">
        <f t="shared" si="211"/>
        <v>6335.55</v>
      </c>
      <c r="AD617" s="70">
        <f t="shared" si="215"/>
        <v>39680.550000000003</v>
      </c>
      <c r="AE617" s="86">
        <f t="shared" si="216"/>
        <v>7</v>
      </c>
      <c r="AF617" s="85">
        <f t="shared" si="217"/>
        <v>36547</v>
      </c>
      <c r="AG617" s="4">
        <f t="shared" si="218"/>
        <v>1699.7889829034659</v>
      </c>
      <c r="AH617" s="5">
        <f t="shared" si="219"/>
        <v>4.6509672008741232E-2</v>
      </c>
      <c r="AI617" s="87" t="str">
        <f t="shared" si="220"/>
        <v>SI</v>
      </c>
      <c r="AK617" s="95"/>
    </row>
    <row r="618" spans="1:37" ht="63.75" x14ac:dyDescent="0.45">
      <c r="A618" s="6">
        <f t="shared" si="212"/>
        <v>615</v>
      </c>
      <c r="B618" s="6" t="s">
        <v>1181</v>
      </c>
      <c r="C618" s="6" t="s">
        <v>35</v>
      </c>
      <c r="D618" s="6" t="s">
        <v>1258</v>
      </c>
      <c r="E618" s="9">
        <v>43232100</v>
      </c>
      <c r="F618" s="105" t="s">
        <v>1259</v>
      </c>
      <c r="G618" s="17" t="s">
        <v>38</v>
      </c>
      <c r="H618" s="93">
        <f t="shared" si="199"/>
        <v>0.19</v>
      </c>
      <c r="I618" s="29">
        <f t="shared" si="213"/>
        <v>1119999</v>
      </c>
      <c r="J618" s="71">
        <v>937974</v>
      </c>
      <c r="K618" s="72">
        <f t="shared" si="200"/>
        <v>178215.06</v>
      </c>
      <c r="L618" s="49">
        <f t="shared" si="201"/>
        <v>1116189.06</v>
      </c>
      <c r="M618" s="73">
        <v>1006093</v>
      </c>
      <c r="N618" s="74">
        <f t="shared" si="202"/>
        <v>191157.67</v>
      </c>
      <c r="O618" s="53">
        <f t="shared" si="203"/>
        <v>1197250.67</v>
      </c>
      <c r="P618" s="75">
        <v>912026</v>
      </c>
      <c r="Q618" s="76">
        <f t="shared" si="204"/>
        <v>173284.94</v>
      </c>
      <c r="R618" s="57">
        <f t="shared" si="205"/>
        <v>1085310.94</v>
      </c>
      <c r="S618" s="77">
        <v>906906</v>
      </c>
      <c r="T618" s="78">
        <f t="shared" si="206"/>
        <v>172312.14</v>
      </c>
      <c r="U618" s="67">
        <f t="shared" si="207"/>
        <v>1079218.1400000001</v>
      </c>
      <c r="V618" s="79">
        <v>918230</v>
      </c>
      <c r="W618" s="80">
        <f t="shared" si="208"/>
        <v>174463.7</v>
      </c>
      <c r="X618" s="68">
        <f t="shared" si="209"/>
        <v>1092693.7</v>
      </c>
      <c r="Y618" s="81">
        <v>940434</v>
      </c>
      <c r="Z618" s="82">
        <f t="shared" si="210"/>
        <v>178682.46</v>
      </c>
      <c r="AA618" s="69">
        <f t="shared" si="214"/>
        <v>1119116.46</v>
      </c>
      <c r="AB618" s="83">
        <v>966569</v>
      </c>
      <c r="AC618" s="84">
        <f t="shared" si="211"/>
        <v>183648.11000000002</v>
      </c>
      <c r="AD618" s="70">
        <f t="shared" si="215"/>
        <v>1150217.1100000001</v>
      </c>
      <c r="AE618" s="86">
        <f t="shared" si="216"/>
        <v>7</v>
      </c>
      <c r="AF618" s="85">
        <f t="shared" si="217"/>
        <v>1119999</v>
      </c>
      <c r="AG618" s="4">
        <f t="shared" si="218"/>
        <v>38744.895820618731</v>
      </c>
      <c r="AH618" s="5">
        <f t="shared" si="219"/>
        <v>3.4593687869916609E-2</v>
      </c>
      <c r="AI618" s="87" t="str">
        <f t="shared" si="220"/>
        <v>SI</v>
      </c>
      <c r="AK618" s="95"/>
    </row>
    <row r="619" spans="1:37" ht="25.5" x14ac:dyDescent="0.45">
      <c r="A619" s="6">
        <f t="shared" si="212"/>
        <v>616</v>
      </c>
      <c r="B619" s="6" t="s">
        <v>1181</v>
      </c>
      <c r="C619" s="6" t="s">
        <v>245</v>
      </c>
      <c r="D619" s="6" t="s">
        <v>1260</v>
      </c>
      <c r="E619" s="9">
        <v>82151700</v>
      </c>
      <c r="F619" s="13" t="s">
        <v>1261</v>
      </c>
      <c r="G619" s="17" t="s">
        <v>38</v>
      </c>
      <c r="H619" s="93">
        <f t="shared" si="199"/>
        <v>0.19</v>
      </c>
      <c r="I619" s="29">
        <f t="shared" si="213"/>
        <v>1564999</v>
      </c>
      <c r="J619" s="71">
        <v>1247428</v>
      </c>
      <c r="K619" s="72">
        <f t="shared" si="200"/>
        <v>237011.32</v>
      </c>
      <c r="L619" s="49">
        <f t="shared" si="201"/>
        <v>1484439.32</v>
      </c>
      <c r="M619" s="73">
        <v>1272338</v>
      </c>
      <c r="N619" s="74">
        <f t="shared" si="202"/>
        <v>241744.22</v>
      </c>
      <c r="O619" s="53">
        <f t="shared" si="203"/>
        <v>1514082.22</v>
      </c>
      <c r="P619" s="75">
        <v>1196737</v>
      </c>
      <c r="Q619" s="76">
        <f t="shared" si="204"/>
        <v>227380.03</v>
      </c>
      <c r="R619" s="57">
        <f t="shared" si="205"/>
        <v>1424117.03</v>
      </c>
      <c r="S619" s="77">
        <v>1394704</v>
      </c>
      <c r="T619" s="78">
        <f t="shared" si="206"/>
        <v>264993.76</v>
      </c>
      <c r="U619" s="67">
        <f t="shared" si="207"/>
        <v>1659697.76</v>
      </c>
      <c r="V619" s="79">
        <v>1359526</v>
      </c>
      <c r="W619" s="80">
        <f t="shared" si="208"/>
        <v>258309.94</v>
      </c>
      <c r="X619" s="68">
        <f t="shared" si="209"/>
        <v>1617835.94</v>
      </c>
      <c r="Y619" s="81">
        <v>1369525</v>
      </c>
      <c r="Z619" s="82">
        <f t="shared" si="210"/>
        <v>260209.75</v>
      </c>
      <c r="AA619" s="69">
        <f t="shared" si="214"/>
        <v>1629734.75</v>
      </c>
      <c r="AB619" s="83">
        <v>1365621</v>
      </c>
      <c r="AC619" s="84">
        <f t="shared" si="211"/>
        <v>259467.99</v>
      </c>
      <c r="AD619" s="70">
        <f t="shared" si="215"/>
        <v>1625088.99</v>
      </c>
      <c r="AE619" s="86">
        <f t="shared" si="216"/>
        <v>7</v>
      </c>
      <c r="AF619" s="85">
        <f t="shared" si="217"/>
        <v>1564999</v>
      </c>
      <c r="AG619" s="4">
        <f t="shared" si="218"/>
        <v>83230.516036076573</v>
      </c>
      <c r="AH619" s="5">
        <f t="shared" si="219"/>
        <v>5.3182472344120713E-2</v>
      </c>
      <c r="AI619" s="87" t="str">
        <f t="shared" si="220"/>
        <v>SI</v>
      </c>
      <c r="AK619" s="95"/>
    </row>
    <row r="620" spans="1:37" ht="25.5" x14ac:dyDescent="0.45">
      <c r="A620" s="6">
        <f t="shared" si="212"/>
        <v>617</v>
      </c>
      <c r="B620" s="6" t="s">
        <v>1181</v>
      </c>
      <c r="C620" s="6" t="s">
        <v>245</v>
      </c>
      <c r="D620" s="6" t="s">
        <v>1262</v>
      </c>
      <c r="E620" s="9">
        <v>82151700</v>
      </c>
      <c r="F620" s="105" t="s">
        <v>1263</v>
      </c>
      <c r="G620" s="17" t="s">
        <v>38</v>
      </c>
      <c r="H620" s="93">
        <f t="shared" si="199"/>
        <v>0.19</v>
      </c>
      <c r="I620" s="29">
        <f t="shared" si="213"/>
        <v>1564999</v>
      </c>
      <c r="J620" s="71">
        <v>1408088</v>
      </c>
      <c r="K620" s="72">
        <f t="shared" si="200"/>
        <v>267536.72000000003</v>
      </c>
      <c r="L620" s="49">
        <f t="shared" si="201"/>
        <v>1675624.72</v>
      </c>
      <c r="M620" s="73">
        <v>1327583</v>
      </c>
      <c r="N620" s="74">
        <f t="shared" si="202"/>
        <v>252240.77</v>
      </c>
      <c r="O620" s="53">
        <f t="shared" si="203"/>
        <v>1579823.77</v>
      </c>
      <c r="P620" s="75">
        <v>1353259</v>
      </c>
      <c r="Q620" s="76">
        <f t="shared" si="204"/>
        <v>257119.21</v>
      </c>
      <c r="R620" s="57">
        <f t="shared" si="205"/>
        <v>1610378.21</v>
      </c>
      <c r="S620" s="77">
        <v>1383084</v>
      </c>
      <c r="T620" s="78">
        <f t="shared" si="206"/>
        <v>262785.96000000002</v>
      </c>
      <c r="U620" s="67">
        <f t="shared" si="207"/>
        <v>1645869.96</v>
      </c>
      <c r="V620" s="79">
        <v>1434578</v>
      </c>
      <c r="W620" s="80">
        <f t="shared" si="208"/>
        <v>272569.82</v>
      </c>
      <c r="X620" s="68">
        <f t="shared" si="209"/>
        <v>1707147.82</v>
      </c>
      <c r="Y620" s="81">
        <v>1247871</v>
      </c>
      <c r="Z620" s="82">
        <f t="shared" si="210"/>
        <v>237095.49</v>
      </c>
      <c r="AA620" s="69">
        <f t="shared" si="214"/>
        <v>1484966.49</v>
      </c>
      <c r="AB620" s="83">
        <v>1051416</v>
      </c>
      <c r="AC620" s="84">
        <f t="shared" si="211"/>
        <v>199769.04</v>
      </c>
      <c r="AD620" s="70">
        <f t="shared" si="215"/>
        <v>1251185.04</v>
      </c>
      <c r="AE620" s="86">
        <f t="shared" si="216"/>
        <v>7</v>
      </c>
      <c r="AF620" s="85">
        <f t="shared" si="217"/>
        <v>1564999</v>
      </c>
      <c r="AG620" s="4">
        <f t="shared" si="218"/>
        <v>144493.15345940235</v>
      </c>
      <c r="AH620" s="5">
        <f t="shared" si="219"/>
        <v>9.2327952579779507E-2</v>
      </c>
      <c r="AI620" s="87" t="str">
        <f t="shared" si="220"/>
        <v>SI</v>
      </c>
      <c r="AK620" s="95"/>
    </row>
    <row r="621" spans="1:37" ht="51" x14ac:dyDescent="0.45">
      <c r="A621" s="6">
        <f t="shared" si="212"/>
        <v>618</v>
      </c>
      <c r="B621" s="6" t="s">
        <v>1181</v>
      </c>
      <c r="C621" s="6" t="s">
        <v>245</v>
      </c>
      <c r="D621" s="6" t="s">
        <v>1264</v>
      </c>
      <c r="E621" s="9">
        <v>80131502</v>
      </c>
      <c r="F621" s="13" t="s">
        <v>1265</v>
      </c>
      <c r="G621" s="17" t="s">
        <v>1266</v>
      </c>
      <c r="H621" s="93">
        <f t="shared" si="199"/>
        <v>0.19</v>
      </c>
      <c r="I621" s="29">
        <f t="shared" si="213"/>
        <v>142999</v>
      </c>
      <c r="J621" s="71">
        <v>116746</v>
      </c>
      <c r="K621" s="72">
        <f t="shared" si="200"/>
        <v>22181.74</v>
      </c>
      <c r="L621" s="49">
        <f t="shared" si="201"/>
        <v>138927.74</v>
      </c>
      <c r="M621" s="73">
        <v>111296</v>
      </c>
      <c r="N621" s="74">
        <f t="shared" si="202"/>
        <v>21146.240000000002</v>
      </c>
      <c r="O621" s="53">
        <f t="shared" si="203"/>
        <v>132442.23999999999</v>
      </c>
      <c r="P621" s="75">
        <v>127140</v>
      </c>
      <c r="Q621" s="76">
        <f t="shared" si="204"/>
        <v>24156.6</v>
      </c>
      <c r="R621" s="57">
        <f t="shared" si="205"/>
        <v>151296.6</v>
      </c>
      <c r="S621" s="77">
        <v>110400</v>
      </c>
      <c r="T621" s="78">
        <f t="shared" si="206"/>
        <v>20976</v>
      </c>
      <c r="U621" s="67">
        <f t="shared" si="207"/>
        <v>131376</v>
      </c>
      <c r="V621" s="79">
        <v>115117</v>
      </c>
      <c r="W621" s="80">
        <f t="shared" si="208"/>
        <v>21872.23</v>
      </c>
      <c r="X621" s="68">
        <f t="shared" si="209"/>
        <v>136989.23000000001</v>
      </c>
      <c r="Y621" s="81">
        <v>130852</v>
      </c>
      <c r="Z621" s="82">
        <f t="shared" si="210"/>
        <v>24861.88</v>
      </c>
      <c r="AA621" s="69">
        <f t="shared" si="214"/>
        <v>155713.88</v>
      </c>
      <c r="AB621" s="83">
        <v>129621</v>
      </c>
      <c r="AC621" s="84">
        <f t="shared" si="211"/>
        <v>24627.99</v>
      </c>
      <c r="AD621" s="70">
        <f t="shared" si="215"/>
        <v>154248.99</v>
      </c>
      <c r="AE621" s="86">
        <f t="shared" si="216"/>
        <v>7</v>
      </c>
      <c r="AF621" s="85">
        <f t="shared" si="217"/>
        <v>142999</v>
      </c>
      <c r="AG621" s="4">
        <f t="shared" si="218"/>
        <v>9682.9188184245377</v>
      </c>
      <c r="AH621" s="5">
        <f t="shared" si="219"/>
        <v>6.7713192528790669E-2</v>
      </c>
      <c r="AI621" s="87" t="str">
        <f t="shared" si="220"/>
        <v>SI</v>
      </c>
      <c r="AK621" s="95"/>
    </row>
    <row r="622" spans="1:37" ht="51" x14ac:dyDescent="0.45">
      <c r="A622" s="6">
        <f t="shared" si="212"/>
        <v>619</v>
      </c>
      <c r="B622" s="6" t="s">
        <v>1181</v>
      </c>
      <c r="C622" s="6" t="s">
        <v>245</v>
      </c>
      <c r="D622" s="6" t="s">
        <v>1267</v>
      </c>
      <c r="E622" s="9">
        <v>93141701</v>
      </c>
      <c r="F622" s="105" t="s">
        <v>1268</v>
      </c>
      <c r="G622" s="17" t="s">
        <v>38</v>
      </c>
      <c r="H622" s="93">
        <f t="shared" si="199"/>
        <v>0.19</v>
      </c>
      <c r="I622" s="29">
        <f t="shared" si="213"/>
        <v>3816000</v>
      </c>
      <c r="J622" s="71">
        <v>3521426</v>
      </c>
      <c r="K622" s="72">
        <f t="shared" si="200"/>
        <v>669070.94000000006</v>
      </c>
      <c r="L622" s="49">
        <f t="shared" si="201"/>
        <v>4190496.94</v>
      </c>
      <c r="M622" s="73">
        <v>3252952</v>
      </c>
      <c r="N622" s="74">
        <f t="shared" si="202"/>
        <v>618060.88</v>
      </c>
      <c r="O622" s="53">
        <f t="shared" si="203"/>
        <v>3871012.88</v>
      </c>
      <c r="P622" s="75">
        <v>3100362</v>
      </c>
      <c r="Q622" s="76">
        <f t="shared" si="204"/>
        <v>589068.78</v>
      </c>
      <c r="R622" s="57">
        <f t="shared" si="205"/>
        <v>3689430.7800000003</v>
      </c>
      <c r="S622" s="77">
        <v>3174857</v>
      </c>
      <c r="T622" s="78">
        <f t="shared" si="206"/>
        <v>603222.82999999996</v>
      </c>
      <c r="U622" s="67">
        <f t="shared" si="207"/>
        <v>3778079.83</v>
      </c>
      <c r="V622" s="79">
        <v>2919808</v>
      </c>
      <c r="W622" s="80">
        <f t="shared" si="208"/>
        <v>554763.52000000002</v>
      </c>
      <c r="X622" s="68">
        <f t="shared" si="209"/>
        <v>3474571.52</v>
      </c>
      <c r="Y622" s="81">
        <v>3047573</v>
      </c>
      <c r="Z622" s="82">
        <f t="shared" si="210"/>
        <v>579038.87</v>
      </c>
      <c r="AA622" s="69">
        <f t="shared" si="214"/>
        <v>3626611.87</v>
      </c>
      <c r="AB622" s="83">
        <v>3430079</v>
      </c>
      <c r="AC622" s="84">
        <f t="shared" si="211"/>
        <v>651715.01</v>
      </c>
      <c r="AD622" s="70">
        <f t="shared" si="215"/>
        <v>4081794.01</v>
      </c>
      <c r="AE622" s="86">
        <f t="shared" si="216"/>
        <v>7</v>
      </c>
      <c r="AF622" s="85">
        <f t="shared" si="217"/>
        <v>3816000</v>
      </c>
      <c r="AG622" s="4">
        <f t="shared" si="218"/>
        <v>234161.05820893866</v>
      </c>
      <c r="AH622" s="5">
        <f t="shared" si="219"/>
        <v>6.1362960746577218E-2</v>
      </c>
      <c r="AI622" s="87" t="str">
        <f t="shared" si="220"/>
        <v>SI</v>
      </c>
      <c r="AK622" s="95"/>
    </row>
    <row r="623" spans="1:37" ht="76.5" x14ac:dyDescent="0.45">
      <c r="A623" s="6">
        <f t="shared" si="212"/>
        <v>620</v>
      </c>
      <c r="B623" s="6" t="s">
        <v>1181</v>
      </c>
      <c r="C623" s="6" t="s">
        <v>245</v>
      </c>
      <c r="D623" s="6" t="s">
        <v>1267</v>
      </c>
      <c r="E623" s="9">
        <v>93141701</v>
      </c>
      <c r="F623" s="13" t="s">
        <v>1269</v>
      </c>
      <c r="G623" s="17" t="s">
        <v>38</v>
      </c>
      <c r="H623" s="93">
        <f t="shared" si="199"/>
        <v>0.19</v>
      </c>
      <c r="I623" s="29">
        <f t="shared" si="213"/>
        <v>5150000</v>
      </c>
      <c r="J623" s="71">
        <v>4608637</v>
      </c>
      <c r="K623" s="72">
        <f t="shared" si="200"/>
        <v>875641.03</v>
      </c>
      <c r="L623" s="49">
        <f t="shared" si="201"/>
        <v>5484278.0300000003</v>
      </c>
      <c r="M623" s="73">
        <v>4457652</v>
      </c>
      <c r="N623" s="74">
        <f t="shared" si="202"/>
        <v>846953.88</v>
      </c>
      <c r="O623" s="53">
        <f t="shared" si="203"/>
        <v>5304605.88</v>
      </c>
      <c r="P623" s="75">
        <v>4689215</v>
      </c>
      <c r="Q623" s="76">
        <f t="shared" si="204"/>
        <v>890950.85</v>
      </c>
      <c r="R623" s="57">
        <f t="shared" si="205"/>
        <v>5580165.8499999996</v>
      </c>
      <c r="S623" s="77">
        <v>4530614</v>
      </c>
      <c r="T623" s="78">
        <f t="shared" si="206"/>
        <v>860816.66</v>
      </c>
      <c r="U623" s="67">
        <f t="shared" si="207"/>
        <v>5391430.6600000001</v>
      </c>
      <c r="V623" s="79">
        <v>4302685</v>
      </c>
      <c r="W623" s="80">
        <f t="shared" si="208"/>
        <v>817510.15</v>
      </c>
      <c r="X623" s="68">
        <f t="shared" si="209"/>
        <v>5120195.1500000004</v>
      </c>
      <c r="Y623" s="81">
        <v>4182615</v>
      </c>
      <c r="Z623" s="82">
        <f t="shared" si="210"/>
        <v>794696.85</v>
      </c>
      <c r="AA623" s="69">
        <f t="shared" si="214"/>
        <v>4977311.8499999996</v>
      </c>
      <c r="AB623" s="83">
        <v>3522697</v>
      </c>
      <c r="AC623" s="84">
        <f t="shared" si="211"/>
        <v>669312.43000000005</v>
      </c>
      <c r="AD623" s="70">
        <f t="shared" si="215"/>
        <v>4192009.43</v>
      </c>
      <c r="AE623" s="86">
        <f t="shared" si="216"/>
        <v>7</v>
      </c>
      <c r="AF623" s="85">
        <f t="shared" si="217"/>
        <v>5150000</v>
      </c>
      <c r="AG623" s="4">
        <f t="shared" si="218"/>
        <v>435468.82125671109</v>
      </c>
      <c r="AH623" s="5">
        <f t="shared" si="219"/>
        <v>8.4557052671206043E-2</v>
      </c>
      <c r="AI623" s="87" t="str">
        <f t="shared" si="220"/>
        <v>SI</v>
      </c>
      <c r="AK623" s="95"/>
    </row>
    <row r="624" spans="1:37" ht="38.25" x14ac:dyDescent="0.45">
      <c r="A624" s="6">
        <f t="shared" si="212"/>
        <v>621</v>
      </c>
      <c r="B624" s="6" t="s">
        <v>1181</v>
      </c>
      <c r="C624" s="6" t="s">
        <v>245</v>
      </c>
      <c r="D624" s="6" t="s">
        <v>1270</v>
      </c>
      <c r="E624" s="9">
        <v>25101700</v>
      </c>
      <c r="F624" s="105" t="s">
        <v>1271</v>
      </c>
      <c r="G624" s="17" t="s">
        <v>276</v>
      </c>
      <c r="H624" s="93">
        <f t="shared" si="199"/>
        <v>0.19</v>
      </c>
      <c r="I624" s="29">
        <f t="shared" si="213"/>
        <v>1320000</v>
      </c>
      <c r="J624" s="71">
        <v>1081614</v>
      </c>
      <c r="K624" s="72">
        <f t="shared" si="200"/>
        <v>205506.66</v>
      </c>
      <c r="L624" s="49">
        <f t="shared" si="201"/>
        <v>1287120.6599999999</v>
      </c>
      <c r="M624" s="73">
        <v>1002313</v>
      </c>
      <c r="N624" s="74">
        <f t="shared" si="202"/>
        <v>190439.47</v>
      </c>
      <c r="O624" s="53">
        <f t="shared" si="203"/>
        <v>1192752.47</v>
      </c>
      <c r="P624" s="75">
        <v>1155961</v>
      </c>
      <c r="Q624" s="76">
        <f t="shared" si="204"/>
        <v>219632.59</v>
      </c>
      <c r="R624" s="57">
        <f t="shared" si="205"/>
        <v>1375593.59</v>
      </c>
      <c r="S624" s="77">
        <v>1055739</v>
      </c>
      <c r="T624" s="78">
        <f t="shared" si="206"/>
        <v>200590.41</v>
      </c>
      <c r="U624" s="67">
        <f t="shared" si="207"/>
        <v>1256329.4099999999</v>
      </c>
      <c r="V624" s="79">
        <v>1029488</v>
      </c>
      <c r="W624" s="80">
        <f t="shared" si="208"/>
        <v>195602.72</v>
      </c>
      <c r="X624" s="68">
        <f t="shared" si="209"/>
        <v>1225090.72</v>
      </c>
      <c r="Y624" s="81">
        <v>1064449</v>
      </c>
      <c r="Z624" s="82">
        <f t="shared" si="210"/>
        <v>202245.31</v>
      </c>
      <c r="AA624" s="69">
        <f t="shared" si="214"/>
        <v>1266694.31</v>
      </c>
      <c r="AB624" s="83">
        <v>1375139</v>
      </c>
      <c r="AC624" s="84">
        <f t="shared" si="211"/>
        <v>261276.41</v>
      </c>
      <c r="AD624" s="70">
        <f t="shared" si="215"/>
        <v>1636415.41</v>
      </c>
      <c r="AE624" s="86">
        <f t="shared" si="216"/>
        <v>7</v>
      </c>
      <c r="AF624" s="85">
        <f t="shared" si="217"/>
        <v>1320000</v>
      </c>
      <c r="AG624" s="4">
        <f t="shared" si="218"/>
        <v>139583.84877416192</v>
      </c>
      <c r="AH624" s="5">
        <f t="shared" si="219"/>
        <v>0.10574533998042569</v>
      </c>
      <c r="AI624" s="87" t="str">
        <f t="shared" si="220"/>
        <v>SI</v>
      </c>
      <c r="AK624" s="95"/>
    </row>
    <row r="625" spans="1:37" ht="25.5" x14ac:dyDescent="0.45">
      <c r="A625" s="6">
        <f t="shared" si="212"/>
        <v>622</v>
      </c>
      <c r="B625" s="6" t="s">
        <v>1181</v>
      </c>
      <c r="C625" s="6" t="s">
        <v>245</v>
      </c>
      <c r="D625" s="6" t="s">
        <v>1272</v>
      </c>
      <c r="E625" s="9">
        <v>82150000</v>
      </c>
      <c r="F625" s="13" t="s">
        <v>1273</v>
      </c>
      <c r="G625" s="17" t="s">
        <v>38</v>
      </c>
      <c r="H625" s="93">
        <f t="shared" si="199"/>
        <v>0.19</v>
      </c>
      <c r="I625" s="29">
        <f t="shared" si="213"/>
        <v>2450000</v>
      </c>
      <c r="J625" s="71">
        <v>1890721</v>
      </c>
      <c r="K625" s="72">
        <f t="shared" si="200"/>
        <v>359236.99</v>
      </c>
      <c r="L625" s="49">
        <f t="shared" si="201"/>
        <v>2249957.9900000002</v>
      </c>
      <c r="M625" s="73">
        <v>2042646</v>
      </c>
      <c r="N625" s="74">
        <f t="shared" si="202"/>
        <v>388102.74</v>
      </c>
      <c r="O625" s="53">
        <f t="shared" si="203"/>
        <v>2430748.7400000002</v>
      </c>
      <c r="P625" s="75">
        <v>2126693</v>
      </c>
      <c r="Q625" s="76">
        <f t="shared" si="204"/>
        <v>404071.67</v>
      </c>
      <c r="R625" s="57">
        <f t="shared" si="205"/>
        <v>2530764.67</v>
      </c>
      <c r="S625" s="77">
        <v>2022016</v>
      </c>
      <c r="T625" s="78">
        <f t="shared" si="206"/>
        <v>384183.03999999998</v>
      </c>
      <c r="U625" s="67">
        <f t="shared" si="207"/>
        <v>2406199.04</v>
      </c>
      <c r="V625" s="79">
        <v>2135293</v>
      </c>
      <c r="W625" s="80">
        <f t="shared" si="208"/>
        <v>405705.67</v>
      </c>
      <c r="X625" s="68">
        <f t="shared" si="209"/>
        <v>2540998.67</v>
      </c>
      <c r="Y625" s="81">
        <v>2067218</v>
      </c>
      <c r="Z625" s="82">
        <f t="shared" si="210"/>
        <v>392771.42</v>
      </c>
      <c r="AA625" s="69">
        <f t="shared" si="214"/>
        <v>2459989.42</v>
      </c>
      <c r="AB625" s="83">
        <v>2127175</v>
      </c>
      <c r="AC625" s="84">
        <f t="shared" si="211"/>
        <v>404163.25</v>
      </c>
      <c r="AD625" s="70">
        <f t="shared" si="215"/>
        <v>2531338.25</v>
      </c>
      <c r="AE625" s="86">
        <f t="shared" si="216"/>
        <v>7</v>
      </c>
      <c r="AF625" s="85">
        <f t="shared" si="217"/>
        <v>2450000</v>
      </c>
      <c r="AG625" s="4">
        <f t="shared" si="218"/>
        <v>95487.718102415573</v>
      </c>
      <c r="AH625" s="5">
        <f t="shared" si="219"/>
        <v>3.8974578817312477E-2</v>
      </c>
      <c r="AI625" s="87" t="str">
        <f t="shared" si="220"/>
        <v>SI</v>
      </c>
      <c r="AK625" s="95"/>
    </row>
    <row r="626" spans="1:37" ht="51" x14ac:dyDescent="0.45">
      <c r="A626" s="6">
        <f t="shared" si="212"/>
        <v>623</v>
      </c>
      <c r="B626" s="6" t="s">
        <v>1181</v>
      </c>
      <c r="C626" s="6" t="s">
        <v>245</v>
      </c>
      <c r="D626" s="6" t="s">
        <v>1274</v>
      </c>
      <c r="E626" s="9">
        <v>82150000</v>
      </c>
      <c r="F626" s="105" t="s">
        <v>1275</v>
      </c>
      <c r="G626" s="17" t="s">
        <v>276</v>
      </c>
      <c r="H626" s="93">
        <f t="shared" si="199"/>
        <v>0.19</v>
      </c>
      <c r="I626" s="29">
        <f t="shared" si="213"/>
        <v>4379000</v>
      </c>
      <c r="J626" s="71">
        <v>3642689</v>
      </c>
      <c r="K626" s="72">
        <f t="shared" si="200"/>
        <v>692110.91</v>
      </c>
      <c r="L626" s="49">
        <f t="shared" si="201"/>
        <v>4334799.91</v>
      </c>
      <c r="M626" s="73">
        <v>3631489</v>
      </c>
      <c r="N626" s="74">
        <f t="shared" si="202"/>
        <v>689982.91</v>
      </c>
      <c r="O626" s="53">
        <f t="shared" si="203"/>
        <v>4321471.91</v>
      </c>
      <c r="P626" s="75">
        <v>3868377</v>
      </c>
      <c r="Q626" s="76">
        <f t="shared" si="204"/>
        <v>734991.63</v>
      </c>
      <c r="R626" s="57">
        <f t="shared" si="205"/>
        <v>4603368.63</v>
      </c>
      <c r="S626" s="77">
        <v>3351297</v>
      </c>
      <c r="T626" s="78">
        <f t="shared" si="206"/>
        <v>636746.43000000005</v>
      </c>
      <c r="U626" s="67">
        <f t="shared" si="207"/>
        <v>3988043.43</v>
      </c>
      <c r="V626" s="79">
        <v>3359314</v>
      </c>
      <c r="W626" s="80">
        <f t="shared" si="208"/>
        <v>638269.66</v>
      </c>
      <c r="X626" s="68">
        <f t="shared" si="209"/>
        <v>3997583.66</v>
      </c>
      <c r="Y626" s="81">
        <v>3843331</v>
      </c>
      <c r="Z626" s="82">
        <f t="shared" si="210"/>
        <v>730232.89</v>
      </c>
      <c r="AA626" s="69">
        <f t="shared" si="214"/>
        <v>4573563.8899999997</v>
      </c>
      <c r="AB626" s="83">
        <v>4062324</v>
      </c>
      <c r="AC626" s="84">
        <f t="shared" si="211"/>
        <v>771841.56</v>
      </c>
      <c r="AD626" s="70">
        <f t="shared" si="215"/>
        <v>4834165.5600000005</v>
      </c>
      <c r="AE626" s="86">
        <f t="shared" si="216"/>
        <v>7</v>
      </c>
      <c r="AF626" s="85">
        <f t="shared" si="217"/>
        <v>4379000</v>
      </c>
      <c r="AG626" s="4">
        <f t="shared" si="218"/>
        <v>292516.34131862613</v>
      </c>
      <c r="AH626" s="5">
        <f t="shared" si="219"/>
        <v>6.6799803909254649E-2</v>
      </c>
      <c r="AI626" s="87" t="str">
        <f t="shared" si="220"/>
        <v>SI</v>
      </c>
      <c r="AK626" s="95"/>
    </row>
    <row r="627" spans="1:37" ht="14.25" x14ac:dyDescent="0.45">
      <c r="A627" s="6">
        <f t="shared" si="212"/>
        <v>624</v>
      </c>
      <c r="B627" s="6" t="s">
        <v>1181</v>
      </c>
      <c r="C627" s="6" t="s">
        <v>245</v>
      </c>
      <c r="D627" s="6" t="s">
        <v>1276</v>
      </c>
      <c r="E627" s="9">
        <v>93141701</v>
      </c>
      <c r="F627" s="13" t="s">
        <v>1277</v>
      </c>
      <c r="G627" s="17" t="s">
        <v>1257</v>
      </c>
      <c r="H627" s="93">
        <f t="shared" si="199"/>
        <v>0.19</v>
      </c>
      <c r="I627" s="29">
        <f t="shared" si="213"/>
        <v>2138429</v>
      </c>
      <c r="J627" s="71">
        <v>1969121</v>
      </c>
      <c r="K627" s="72">
        <f t="shared" si="200"/>
        <v>374132.99</v>
      </c>
      <c r="L627" s="49">
        <f t="shared" si="201"/>
        <v>2343253.9900000002</v>
      </c>
      <c r="M627" s="73">
        <v>1776940</v>
      </c>
      <c r="N627" s="74">
        <f t="shared" si="202"/>
        <v>337618.6</v>
      </c>
      <c r="O627" s="53">
        <f t="shared" si="203"/>
        <v>2114558.6</v>
      </c>
      <c r="P627" s="75">
        <v>1925021</v>
      </c>
      <c r="Q627" s="76">
        <f t="shared" si="204"/>
        <v>365753.99</v>
      </c>
      <c r="R627" s="57">
        <f t="shared" si="205"/>
        <v>2290774.9900000002</v>
      </c>
      <c r="S627" s="77">
        <v>1672803</v>
      </c>
      <c r="T627" s="78">
        <f t="shared" si="206"/>
        <v>317832.57</v>
      </c>
      <c r="U627" s="67">
        <f t="shared" si="207"/>
        <v>1990635.57</v>
      </c>
      <c r="V627" s="79">
        <v>1765394</v>
      </c>
      <c r="W627" s="80">
        <f t="shared" si="208"/>
        <v>335424.86</v>
      </c>
      <c r="X627" s="68">
        <f t="shared" si="209"/>
        <v>2100818.86</v>
      </c>
      <c r="Y627" s="81">
        <v>1868899</v>
      </c>
      <c r="Z627" s="82">
        <f t="shared" si="210"/>
        <v>355090.81</v>
      </c>
      <c r="AA627" s="69">
        <f t="shared" si="214"/>
        <v>2223989.81</v>
      </c>
      <c r="AB627" s="83">
        <v>1600819</v>
      </c>
      <c r="AC627" s="84">
        <f t="shared" si="211"/>
        <v>304155.61</v>
      </c>
      <c r="AD627" s="70">
        <f t="shared" si="215"/>
        <v>1904974.6099999999</v>
      </c>
      <c r="AE627" s="86">
        <f t="shared" si="216"/>
        <v>7</v>
      </c>
      <c r="AF627" s="85">
        <f t="shared" si="217"/>
        <v>2138429</v>
      </c>
      <c r="AG627" s="4">
        <f t="shared" si="218"/>
        <v>146780.3987459655</v>
      </c>
      <c r="AH627" s="5">
        <f t="shared" si="219"/>
        <v>6.8639360364999499E-2</v>
      </c>
      <c r="AI627" s="87" t="str">
        <f t="shared" si="220"/>
        <v>SI</v>
      </c>
      <c r="AK627" s="95"/>
    </row>
    <row r="628" spans="1:37" ht="25.5" x14ac:dyDescent="0.45">
      <c r="A628" s="6">
        <f t="shared" si="212"/>
        <v>625</v>
      </c>
      <c r="B628" s="6" t="s">
        <v>1181</v>
      </c>
      <c r="C628" s="6" t="s">
        <v>245</v>
      </c>
      <c r="D628" s="6" t="s">
        <v>1278</v>
      </c>
      <c r="E628" s="9">
        <v>80141600</v>
      </c>
      <c r="F628" s="105" t="s">
        <v>1279</v>
      </c>
      <c r="G628" s="17" t="s">
        <v>38</v>
      </c>
      <c r="H628" s="93">
        <f t="shared" si="199"/>
        <v>0.19</v>
      </c>
      <c r="I628" s="29">
        <f t="shared" si="213"/>
        <v>610998</v>
      </c>
      <c r="J628" s="71">
        <v>524211</v>
      </c>
      <c r="K628" s="72">
        <f t="shared" si="200"/>
        <v>99600.09</v>
      </c>
      <c r="L628" s="49">
        <f t="shared" si="201"/>
        <v>623811.09</v>
      </c>
      <c r="M628" s="73">
        <v>541463</v>
      </c>
      <c r="N628" s="74">
        <f t="shared" si="202"/>
        <v>102877.97</v>
      </c>
      <c r="O628" s="53">
        <f t="shared" si="203"/>
        <v>644340.97</v>
      </c>
      <c r="P628" s="75">
        <v>545927</v>
      </c>
      <c r="Q628" s="76">
        <f t="shared" si="204"/>
        <v>103726.13</v>
      </c>
      <c r="R628" s="57">
        <f t="shared" si="205"/>
        <v>649653.13</v>
      </c>
      <c r="S628" s="77">
        <v>485488</v>
      </c>
      <c r="T628" s="78">
        <f t="shared" si="206"/>
        <v>92242.72</v>
      </c>
      <c r="U628" s="67">
        <f t="shared" si="207"/>
        <v>577730.72</v>
      </c>
      <c r="V628" s="79">
        <v>480985</v>
      </c>
      <c r="W628" s="80">
        <f t="shared" si="208"/>
        <v>91387.15</v>
      </c>
      <c r="X628" s="68">
        <f t="shared" si="209"/>
        <v>572372.15</v>
      </c>
      <c r="Y628" s="81">
        <v>491313</v>
      </c>
      <c r="Z628" s="82">
        <f t="shared" si="210"/>
        <v>93349.47</v>
      </c>
      <c r="AA628" s="69">
        <f t="shared" si="214"/>
        <v>584662.47</v>
      </c>
      <c r="AB628" s="83">
        <v>524721</v>
      </c>
      <c r="AC628" s="84">
        <f t="shared" si="211"/>
        <v>99696.99</v>
      </c>
      <c r="AD628" s="70">
        <f t="shared" si="215"/>
        <v>624417.99</v>
      </c>
      <c r="AE628" s="86">
        <f t="shared" si="216"/>
        <v>7</v>
      </c>
      <c r="AF628" s="85">
        <f t="shared" si="217"/>
        <v>610998</v>
      </c>
      <c r="AG628" s="4">
        <f t="shared" si="218"/>
        <v>29862.715590277447</v>
      </c>
      <c r="AH628" s="5">
        <f t="shared" si="219"/>
        <v>4.8875308250235595E-2</v>
      </c>
      <c r="AI628" s="87" t="str">
        <f t="shared" si="220"/>
        <v>SI</v>
      </c>
      <c r="AK628" s="95"/>
    </row>
    <row r="629" spans="1:37" ht="38.25" x14ac:dyDescent="0.45">
      <c r="A629" s="6">
        <f t="shared" si="212"/>
        <v>626</v>
      </c>
      <c r="B629" s="6" t="s">
        <v>1181</v>
      </c>
      <c r="C629" s="6" t="s">
        <v>245</v>
      </c>
      <c r="D629" s="6" t="s">
        <v>1280</v>
      </c>
      <c r="E629" s="9">
        <v>80141600</v>
      </c>
      <c r="F629" s="13" t="s">
        <v>1281</v>
      </c>
      <c r="G629" s="17" t="s">
        <v>38</v>
      </c>
      <c r="H629" s="93">
        <f t="shared" si="199"/>
        <v>0.19</v>
      </c>
      <c r="I629" s="29">
        <f t="shared" si="213"/>
        <v>849999</v>
      </c>
      <c r="J629" s="71">
        <v>772563</v>
      </c>
      <c r="K629" s="72">
        <f t="shared" si="200"/>
        <v>146786.97</v>
      </c>
      <c r="L629" s="49">
        <f t="shared" si="201"/>
        <v>919349.97</v>
      </c>
      <c r="M629" s="73">
        <v>695492</v>
      </c>
      <c r="N629" s="74">
        <f t="shared" si="202"/>
        <v>132143.48000000001</v>
      </c>
      <c r="O629" s="53">
        <f t="shared" si="203"/>
        <v>827635.48</v>
      </c>
      <c r="P629" s="75">
        <v>681102</v>
      </c>
      <c r="Q629" s="76">
        <f t="shared" si="204"/>
        <v>129409.38</v>
      </c>
      <c r="R629" s="57">
        <f t="shared" si="205"/>
        <v>810511.38</v>
      </c>
      <c r="S629" s="77">
        <v>689818</v>
      </c>
      <c r="T629" s="78">
        <f t="shared" si="206"/>
        <v>131065.42</v>
      </c>
      <c r="U629" s="67">
        <f t="shared" si="207"/>
        <v>820883.42</v>
      </c>
      <c r="V629" s="79">
        <v>762512</v>
      </c>
      <c r="W629" s="80">
        <f t="shared" si="208"/>
        <v>144877.28</v>
      </c>
      <c r="X629" s="68">
        <f t="shared" si="209"/>
        <v>907389.28</v>
      </c>
      <c r="Y629" s="81">
        <v>657220</v>
      </c>
      <c r="Z629" s="82">
        <f t="shared" si="210"/>
        <v>124871.8</v>
      </c>
      <c r="AA629" s="69">
        <f t="shared" si="214"/>
        <v>782091.8</v>
      </c>
      <c r="AB629" s="83">
        <v>741290</v>
      </c>
      <c r="AC629" s="84">
        <f t="shared" si="211"/>
        <v>140845.1</v>
      </c>
      <c r="AD629" s="70">
        <f t="shared" si="215"/>
        <v>882135.1</v>
      </c>
      <c r="AE629" s="86">
        <f t="shared" si="216"/>
        <v>7</v>
      </c>
      <c r="AF629" s="85">
        <f t="shared" si="217"/>
        <v>849999</v>
      </c>
      <c r="AG629" s="4">
        <f t="shared" si="218"/>
        <v>48777.093819859736</v>
      </c>
      <c r="AH629" s="5">
        <f t="shared" si="219"/>
        <v>5.7384883770286478E-2</v>
      </c>
      <c r="AI629" s="87" t="str">
        <f t="shared" si="220"/>
        <v>SI</v>
      </c>
      <c r="AK629" s="95"/>
    </row>
    <row r="630" spans="1:37" ht="38.25" x14ac:dyDescent="0.45">
      <c r="A630" s="6">
        <f t="shared" si="212"/>
        <v>627</v>
      </c>
      <c r="B630" s="6" t="s">
        <v>1181</v>
      </c>
      <c r="C630" s="6" t="s">
        <v>245</v>
      </c>
      <c r="D630" s="6" t="s">
        <v>1282</v>
      </c>
      <c r="E630" s="9">
        <v>80141600</v>
      </c>
      <c r="F630" s="105" t="s">
        <v>1283</v>
      </c>
      <c r="G630" s="17" t="s">
        <v>276</v>
      </c>
      <c r="H630" s="93">
        <f t="shared" si="199"/>
        <v>0.19</v>
      </c>
      <c r="I630" s="29">
        <f t="shared" si="213"/>
        <v>730000</v>
      </c>
      <c r="J630" s="71">
        <v>556618</v>
      </c>
      <c r="K630" s="72">
        <f t="shared" si="200"/>
        <v>105757.42</v>
      </c>
      <c r="L630" s="49">
        <f t="shared" si="201"/>
        <v>662375.42000000004</v>
      </c>
      <c r="M630" s="73">
        <v>591276</v>
      </c>
      <c r="N630" s="74">
        <f t="shared" si="202"/>
        <v>112342.44</v>
      </c>
      <c r="O630" s="53">
        <f t="shared" si="203"/>
        <v>703618.44</v>
      </c>
      <c r="P630" s="75">
        <v>645831</v>
      </c>
      <c r="Q630" s="76">
        <f t="shared" si="204"/>
        <v>122707.89</v>
      </c>
      <c r="R630" s="57">
        <f t="shared" si="205"/>
        <v>768538.89</v>
      </c>
      <c r="S630" s="77">
        <v>570510</v>
      </c>
      <c r="T630" s="78">
        <f t="shared" si="206"/>
        <v>108396.9</v>
      </c>
      <c r="U630" s="67">
        <f t="shared" si="207"/>
        <v>678906.9</v>
      </c>
      <c r="V630" s="79">
        <v>611745</v>
      </c>
      <c r="W630" s="80">
        <f t="shared" si="208"/>
        <v>116231.55</v>
      </c>
      <c r="X630" s="68">
        <f t="shared" si="209"/>
        <v>727976.55</v>
      </c>
      <c r="Y630" s="81">
        <v>586829</v>
      </c>
      <c r="Z630" s="82">
        <f t="shared" si="210"/>
        <v>111497.51</v>
      </c>
      <c r="AA630" s="69">
        <f t="shared" si="214"/>
        <v>698326.51</v>
      </c>
      <c r="AB630" s="83">
        <v>731306</v>
      </c>
      <c r="AC630" s="84">
        <f t="shared" si="211"/>
        <v>138948.14000000001</v>
      </c>
      <c r="AD630" s="70">
        <f t="shared" si="215"/>
        <v>870254.14</v>
      </c>
      <c r="AE630" s="86">
        <f t="shared" si="216"/>
        <v>7</v>
      </c>
      <c r="AF630" s="85">
        <f t="shared" si="217"/>
        <v>730000</v>
      </c>
      <c r="AG630" s="4">
        <f t="shared" si="218"/>
        <v>65512.648225532757</v>
      </c>
      <c r="AH630" s="5">
        <f t="shared" si="219"/>
        <v>8.9743353733606521E-2</v>
      </c>
      <c r="AI630" s="87" t="str">
        <f t="shared" si="220"/>
        <v>SI</v>
      </c>
      <c r="AK630" s="95"/>
    </row>
    <row r="631" spans="1:37" ht="25.5" x14ac:dyDescent="0.45">
      <c r="A631" s="6">
        <f t="shared" si="212"/>
        <v>628</v>
      </c>
      <c r="B631" s="6" t="s">
        <v>1181</v>
      </c>
      <c r="C631" s="6" t="s">
        <v>245</v>
      </c>
      <c r="D631" s="6" t="s">
        <v>1284</v>
      </c>
      <c r="E631" s="9">
        <v>82151700</v>
      </c>
      <c r="F631" s="13" t="s">
        <v>1285</v>
      </c>
      <c r="G631" s="17" t="s">
        <v>38</v>
      </c>
      <c r="H631" s="93">
        <f t="shared" si="199"/>
        <v>0.19</v>
      </c>
      <c r="I631" s="29">
        <f t="shared" si="213"/>
        <v>2949999</v>
      </c>
      <c r="J631" s="71">
        <v>2648615</v>
      </c>
      <c r="K631" s="72">
        <f t="shared" si="200"/>
        <v>503236.85000000003</v>
      </c>
      <c r="L631" s="49">
        <f t="shared" si="201"/>
        <v>3151851.85</v>
      </c>
      <c r="M631" s="73">
        <v>2449811</v>
      </c>
      <c r="N631" s="74">
        <f t="shared" si="202"/>
        <v>465464.09</v>
      </c>
      <c r="O631" s="53">
        <f t="shared" si="203"/>
        <v>2915275.09</v>
      </c>
      <c r="P631" s="75">
        <v>2391047</v>
      </c>
      <c r="Q631" s="76">
        <f t="shared" si="204"/>
        <v>454298.93</v>
      </c>
      <c r="R631" s="57">
        <f t="shared" si="205"/>
        <v>2845345.93</v>
      </c>
      <c r="S631" s="77">
        <v>2690921</v>
      </c>
      <c r="T631" s="78">
        <f t="shared" si="206"/>
        <v>511274.99</v>
      </c>
      <c r="U631" s="67">
        <f t="shared" si="207"/>
        <v>3202195.99</v>
      </c>
      <c r="V631" s="79">
        <v>2336761</v>
      </c>
      <c r="W631" s="80">
        <f t="shared" si="208"/>
        <v>443984.59</v>
      </c>
      <c r="X631" s="68">
        <f t="shared" si="209"/>
        <v>2780745.59</v>
      </c>
      <c r="Y631" s="81">
        <v>2474581</v>
      </c>
      <c r="Z631" s="82">
        <f t="shared" si="210"/>
        <v>470170.39</v>
      </c>
      <c r="AA631" s="69">
        <f t="shared" si="214"/>
        <v>2944751.39</v>
      </c>
      <c r="AB631" s="83">
        <v>2361201</v>
      </c>
      <c r="AC631" s="84">
        <f t="shared" si="211"/>
        <v>448628.19</v>
      </c>
      <c r="AD631" s="70">
        <f t="shared" si="215"/>
        <v>2809829.19</v>
      </c>
      <c r="AE631" s="86">
        <f t="shared" si="216"/>
        <v>7</v>
      </c>
      <c r="AF631" s="85">
        <f t="shared" si="217"/>
        <v>2949999</v>
      </c>
      <c r="AG631" s="4">
        <f t="shared" si="218"/>
        <v>153449.73101800351</v>
      </c>
      <c r="AH631" s="5">
        <f t="shared" si="219"/>
        <v>5.2016875605043769E-2</v>
      </c>
      <c r="AI631" s="87" t="str">
        <f t="shared" si="220"/>
        <v>SI</v>
      </c>
      <c r="AK631" s="95"/>
    </row>
    <row r="632" spans="1:37" ht="38.25" x14ac:dyDescent="0.45">
      <c r="A632" s="6">
        <f t="shared" si="212"/>
        <v>629</v>
      </c>
      <c r="B632" s="6" t="s">
        <v>1181</v>
      </c>
      <c r="C632" s="6" t="s">
        <v>245</v>
      </c>
      <c r="D632" s="6" t="s">
        <v>1286</v>
      </c>
      <c r="E632" s="9">
        <v>95131700</v>
      </c>
      <c r="F632" s="105" t="s">
        <v>1287</v>
      </c>
      <c r="G632" s="17" t="s">
        <v>38</v>
      </c>
      <c r="H632" s="93">
        <f t="shared" si="199"/>
        <v>0.19</v>
      </c>
      <c r="I632" s="29">
        <f t="shared" si="213"/>
        <v>2779999</v>
      </c>
      <c r="J632" s="71">
        <v>2252531</v>
      </c>
      <c r="K632" s="72">
        <f t="shared" si="200"/>
        <v>427980.89</v>
      </c>
      <c r="L632" s="49">
        <f t="shared" si="201"/>
        <v>2680511.89</v>
      </c>
      <c r="M632" s="73">
        <v>2266944</v>
      </c>
      <c r="N632" s="74">
        <f t="shared" si="202"/>
        <v>430719.36</v>
      </c>
      <c r="O632" s="53">
        <f t="shared" si="203"/>
        <v>2697663.36</v>
      </c>
      <c r="P632" s="75">
        <v>2274117</v>
      </c>
      <c r="Q632" s="76">
        <f t="shared" si="204"/>
        <v>432082.23</v>
      </c>
      <c r="R632" s="57">
        <f t="shared" si="205"/>
        <v>2706199.23</v>
      </c>
      <c r="S632" s="77">
        <v>2155168</v>
      </c>
      <c r="T632" s="78">
        <f t="shared" si="206"/>
        <v>409481.92</v>
      </c>
      <c r="U632" s="67">
        <f t="shared" si="207"/>
        <v>2564649.92</v>
      </c>
      <c r="V632" s="79">
        <v>2109178</v>
      </c>
      <c r="W632" s="80">
        <f t="shared" si="208"/>
        <v>400743.82</v>
      </c>
      <c r="X632" s="68">
        <f t="shared" si="209"/>
        <v>2509921.8199999998</v>
      </c>
      <c r="Y632" s="81">
        <v>2245057</v>
      </c>
      <c r="Z632" s="82">
        <f t="shared" si="210"/>
        <v>426560.83</v>
      </c>
      <c r="AA632" s="69">
        <f t="shared" si="214"/>
        <v>2671617.83</v>
      </c>
      <c r="AB632" s="83">
        <v>3049943</v>
      </c>
      <c r="AC632" s="84">
        <f t="shared" si="211"/>
        <v>579489.17000000004</v>
      </c>
      <c r="AD632" s="70">
        <f t="shared" si="215"/>
        <v>3629432.17</v>
      </c>
      <c r="AE632" s="86">
        <f t="shared" si="216"/>
        <v>7</v>
      </c>
      <c r="AF632" s="85">
        <f t="shared" si="217"/>
        <v>2779999</v>
      </c>
      <c r="AG632" s="4">
        <f t="shared" si="218"/>
        <v>353497.4937153724</v>
      </c>
      <c r="AH632" s="5">
        <f t="shared" si="219"/>
        <v>0.12715741758014029</v>
      </c>
      <c r="AI632" s="87" t="str">
        <f t="shared" si="220"/>
        <v>SI</v>
      </c>
      <c r="AK632" s="95"/>
    </row>
    <row r="633" spans="1:37" ht="51" x14ac:dyDescent="0.45">
      <c r="A633" s="6">
        <f t="shared" si="212"/>
        <v>630</v>
      </c>
      <c r="B633" s="6" t="s">
        <v>1181</v>
      </c>
      <c r="C633" s="6" t="s">
        <v>245</v>
      </c>
      <c r="D633" s="6" t="s">
        <v>1288</v>
      </c>
      <c r="E633" s="9">
        <v>95131700</v>
      </c>
      <c r="F633" s="13" t="s">
        <v>1289</v>
      </c>
      <c r="G633" s="17" t="s">
        <v>38</v>
      </c>
      <c r="H633" s="93">
        <f t="shared" si="199"/>
        <v>0.19</v>
      </c>
      <c r="I633" s="29">
        <f t="shared" si="213"/>
        <v>3049374</v>
      </c>
      <c r="J633" s="71">
        <v>2799691</v>
      </c>
      <c r="K633" s="72">
        <f t="shared" si="200"/>
        <v>531941.29</v>
      </c>
      <c r="L633" s="49">
        <f t="shared" si="201"/>
        <v>3331632.29</v>
      </c>
      <c r="M633" s="73">
        <v>2664232</v>
      </c>
      <c r="N633" s="74">
        <f t="shared" si="202"/>
        <v>506204.08</v>
      </c>
      <c r="O633" s="53">
        <f t="shared" si="203"/>
        <v>3170436.08</v>
      </c>
      <c r="P633" s="75">
        <v>2516767</v>
      </c>
      <c r="Q633" s="76">
        <f t="shared" si="204"/>
        <v>478185.73</v>
      </c>
      <c r="R633" s="57">
        <f t="shared" si="205"/>
        <v>2994952.73</v>
      </c>
      <c r="S633" s="77">
        <v>2616396</v>
      </c>
      <c r="T633" s="78">
        <f t="shared" si="206"/>
        <v>497115.24</v>
      </c>
      <c r="U633" s="67">
        <f t="shared" si="207"/>
        <v>3113511.24</v>
      </c>
      <c r="V633" s="79">
        <v>2610797</v>
      </c>
      <c r="W633" s="80">
        <f t="shared" si="208"/>
        <v>496051.43</v>
      </c>
      <c r="X633" s="68">
        <f t="shared" si="209"/>
        <v>3106848.43</v>
      </c>
      <c r="Y633" s="81">
        <v>2494587</v>
      </c>
      <c r="Z633" s="82">
        <f t="shared" si="210"/>
        <v>473971.53</v>
      </c>
      <c r="AA633" s="69">
        <f t="shared" si="214"/>
        <v>2968558.5300000003</v>
      </c>
      <c r="AB633" s="83">
        <v>2235026</v>
      </c>
      <c r="AC633" s="84">
        <f t="shared" si="211"/>
        <v>424654.94</v>
      </c>
      <c r="AD633" s="70">
        <f t="shared" si="215"/>
        <v>2659680.94</v>
      </c>
      <c r="AE633" s="86">
        <f t="shared" si="216"/>
        <v>7</v>
      </c>
      <c r="AF633" s="85">
        <f t="shared" si="217"/>
        <v>3049374</v>
      </c>
      <c r="AG633" s="4">
        <f t="shared" si="218"/>
        <v>193868.93988961927</v>
      </c>
      <c r="AH633" s="5">
        <f t="shared" si="219"/>
        <v>6.3576635692971506E-2</v>
      </c>
      <c r="AI633" s="87" t="str">
        <f t="shared" si="220"/>
        <v>SI</v>
      </c>
      <c r="AK633" s="95"/>
    </row>
    <row r="634" spans="1:37" ht="38.25" x14ac:dyDescent="0.45">
      <c r="A634" s="6">
        <f t="shared" si="212"/>
        <v>631</v>
      </c>
      <c r="B634" s="6" t="s">
        <v>1181</v>
      </c>
      <c r="C634" s="6" t="s">
        <v>245</v>
      </c>
      <c r="D634" s="6" t="s">
        <v>1290</v>
      </c>
      <c r="E634" s="9">
        <v>95131700</v>
      </c>
      <c r="F634" s="105" t="s">
        <v>1291</v>
      </c>
      <c r="G634" s="17" t="s">
        <v>38</v>
      </c>
      <c r="H634" s="93">
        <f t="shared" si="199"/>
        <v>0.19</v>
      </c>
      <c r="I634" s="29">
        <f t="shared" si="213"/>
        <v>470000</v>
      </c>
      <c r="J634" s="71">
        <v>360420</v>
      </c>
      <c r="K634" s="72">
        <f t="shared" si="200"/>
        <v>68479.8</v>
      </c>
      <c r="L634" s="49">
        <f t="shared" si="201"/>
        <v>428899.8</v>
      </c>
      <c r="M634" s="73">
        <v>433209</v>
      </c>
      <c r="N634" s="74">
        <f t="shared" si="202"/>
        <v>82309.710000000006</v>
      </c>
      <c r="O634" s="53">
        <f t="shared" si="203"/>
        <v>515518.71</v>
      </c>
      <c r="P634" s="75">
        <v>392072</v>
      </c>
      <c r="Q634" s="76">
        <f t="shared" si="204"/>
        <v>74493.680000000008</v>
      </c>
      <c r="R634" s="57">
        <f t="shared" si="205"/>
        <v>466565.68</v>
      </c>
      <c r="S634" s="77">
        <v>397288</v>
      </c>
      <c r="T634" s="78">
        <f t="shared" si="206"/>
        <v>75484.72</v>
      </c>
      <c r="U634" s="67">
        <f t="shared" si="207"/>
        <v>472772.72</v>
      </c>
      <c r="V634" s="79">
        <v>367116</v>
      </c>
      <c r="W634" s="80">
        <f t="shared" si="208"/>
        <v>69752.039999999994</v>
      </c>
      <c r="X634" s="68">
        <f t="shared" si="209"/>
        <v>436868.04</v>
      </c>
      <c r="Y634" s="81">
        <v>419480</v>
      </c>
      <c r="Z634" s="82">
        <f t="shared" si="210"/>
        <v>79701.2</v>
      </c>
      <c r="AA634" s="69">
        <f t="shared" si="214"/>
        <v>499181.2</v>
      </c>
      <c r="AB634" s="83">
        <v>395118</v>
      </c>
      <c r="AC634" s="84">
        <f t="shared" si="211"/>
        <v>75072.42</v>
      </c>
      <c r="AD634" s="70">
        <f t="shared" si="215"/>
        <v>470190.42</v>
      </c>
      <c r="AE634" s="86">
        <f t="shared" si="216"/>
        <v>7</v>
      </c>
      <c r="AF634" s="85">
        <f t="shared" si="217"/>
        <v>470000</v>
      </c>
      <c r="AG634" s="4">
        <f t="shared" si="218"/>
        <v>28610.605913447565</v>
      </c>
      <c r="AH634" s="5">
        <f t="shared" si="219"/>
        <v>6.0873629603079925E-2</v>
      </c>
      <c r="AI634" s="87" t="str">
        <f t="shared" si="220"/>
        <v>SI</v>
      </c>
      <c r="AK634" s="95"/>
    </row>
    <row r="635" spans="1:37" ht="140.25" x14ac:dyDescent="0.45">
      <c r="A635" s="6">
        <f t="shared" si="212"/>
        <v>632</v>
      </c>
      <c r="B635" s="6" t="s">
        <v>1181</v>
      </c>
      <c r="C635" s="6" t="s">
        <v>245</v>
      </c>
      <c r="D635" s="6" t="s">
        <v>1292</v>
      </c>
      <c r="E635" s="9">
        <v>95131700</v>
      </c>
      <c r="F635" s="13" t="s">
        <v>1293</v>
      </c>
      <c r="G635" s="17" t="s">
        <v>38</v>
      </c>
      <c r="H635" s="93">
        <f t="shared" si="199"/>
        <v>0.19</v>
      </c>
      <c r="I635" s="29">
        <f t="shared" si="213"/>
        <v>2499999</v>
      </c>
      <c r="J635" s="71">
        <v>1974425</v>
      </c>
      <c r="K635" s="72">
        <f t="shared" si="200"/>
        <v>375140.75</v>
      </c>
      <c r="L635" s="49">
        <f t="shared" si="201"/>
        <v>2349565.75</v>
      </c>
      <c r="M635" s="73">
        <v>2281949</v>
      </c>
      <c r="N635" s="74">
        <f t="shared" si="202"/>
        <v>433570.31</v>
      </c>
      <c r="O635" s="53">
        <f t="shared" si="203"/>
        <v>2715519.31</v>
      </c>
      <c r="P635" s="75">
        <v>2113233</v>
      </c>
      <c r="Q635" s="76">
        <f t="shared" si="204"/>
        <v>401514.27</v>
      </c>
      <c r="R635" s="57">
        <f t="shared" si="205"/>
        <v>2514747.27</v>
      </c>
      <c r="S635" s="77">
        <v>2219463</v>
      </c>
      <c r="T635" s="78">
        <f t="shared" si="206"/>
        <v>421697.97000000003</v>
      </c>
      <c r="U635" s="67">
        <f t="shared" si="207"/>
        <v>2641160.9700000002</v>
      </c>
      <c r="V635" s="79">
        <v>2111814</v>
      </c>
      <c r="W635" s="80">
        <f t="shared" si="208"/>
        <v>401244.66000000003</v>
      </c>
      <c r="X635" s="68">
        <f t="shared" si="209"/>
        <v>2513058.66</v>
      </c>
      <c r="Y635" s="81">
        <v>2042085</v>
      </c>
      <c r="Z635" s="82">
        <f t="shared" si="210"/>
        <v>387996.15</v>
      </c>
      <c r="AA635" s="69">
        <f t="shared" si="214"/>
        <v>2430081.15</v>
      </c>
      <c r="AB635" s="83">
        <v>1962910</v>
      </c>
      <c r="AC635" s="84">
        <f t="shared" si="211"/>
        <v>372952.9</v>
      </c>
      <c r="AD635" s="70">
        <f t="shared" si="215"/>
        <v>2335862.9</v>
      </c>
      <c r="AE635" s="86">
        <f t="shared" si="216"/>
        <v>7</v>
      </c>
      <c r="AF635" s="85">
        <f t="shared" si="217"/>
        <v>2499999</v>
      </c>
      <c r="AG635" s="4">
        <f t="shared" si="218"/>
        <v>131596.29812432651</v>
      </c>
      <c r="AH635" s="5">
        <f t="shared" si="219"/>
        <v>5.2638540305146725E-2</v>
      </c>
      <c r="AI635" s="87" t="str">
        <f t="shared" si="220"/>
        <v>SI</v>
      </c>
      <c r="AK635" s="95"/>
    </row>
    <row r="636" spans="1:37" ht="38.25" x14ac:dyDescent="0.45">
      <c r="A636" s="6">
        <f t="shared" si="212"/>
        <v>633</v>
      </c>
      <c r="B636" s="6" t="s">
        <v>1181</v>
      </c>
      <c r="C636" s="6" t="s">
        <v>245</v>
      </c>
      <c r="D636" s="6" t="s">
        <v>1294</v>
      </c>
      <c r="E636" s="9">
        <v>95131700</v>
      </c>
      <c r="F636" s="105" t="s">
        <v>1295</v>
      </c>
      <c r="G636" s="17" t="s">
        <v>38</v>
      </c>
      <c r="H636" s="93">
        <f t="shared" si="199"/>
        <v>0.19</v>
      </c>
      <c r="I636" s="29">
        <f t="shared" si="213"/>
        <v>410999</v>
      </c>
      <c r="J636" s="71">
        <v>379172</v>
      </c>
      <c r="K636" s="72">
        <f t="shared" si="200"/>
        <v>72042.680000000008</v>
      </c>
      <c r="L636" s="49">
        <f t="shared" si="201"/>
        <v>451214.68</v>
      </c>
      <c r="M636" s="73">
        <v>364880</v>
      </c>
      <c r="N636" s="74">
        <f t="shared" si="202"/>
        <v>69327.199999999997</v>
      </c>
      <c r="O636" s="53">
        <f t="shared" si="203"/>
        <v>434207.2</v>
      </c>
      <c r="P636" s="75">
        <v>379783</v>
      </c>
      <c r="Q636" s="76">
        <f t="shared" si="204"/>
        <v>72158.77</v>
      </c>
      <c r="R636" s="57">
        <f t="shared" si="205"/>
        <v>451941.77</v>
      </c>
      <c r="S636" s="77">
        <v>344772</v>
      </c>
      <c r="T636" s="78">
        <f t="shared" si="206"/>
        <v>65506.68</v>
      </c>
      <c r="U636" s="67">
        <f t="shared" si="207"/>
        <v>410278.68</v>
      </c>
      <c r="V636" s="79">
        <v>355770</v>
      </c>
      <c r="W636" s="80">
        <f t="shared" si="208"/>
        <v>67596.3</v>
      </c>
      <c r="X636" s="68">
        <f t="shared" si="209"/>
        <v>423366.3</v>
      </c>
      <c r="Y636" s="81">
        <v>328469</v>
      </c>
      <c r="Z636" s="82">
        <f t="shared" si="210"/>
        <v>62409.11</v>
      </c>
      <c r="AA636" s="69">
        <f t="shared" si="214"/>
        <v>390878.11</v>
      </c>
      <c r="AB636" s="83">
        <v>264798</v>
      </c>
      <c r="AC636" s="84">
        <f t="shared" si="211"/>
        <v>50311.62</v>
      </c>
      <c r="AD636" s="70">
        <f t="shared" si="215"/>
        <v>315109.62</v>
      </c>
      <c r="AE636" s="86">
        <f t="shared" si="216"/>
        <v>7</v>
      </c>
      <c r="AF636" s="85">
        <f t="shared" si="217"/>
        <v>410999</v>
      </c>
      <c r="AG636" s="4">
        <f t="shared" si="218"/>
        <v>44054.064609184505</v>
      </c>
      <c r="AH636" s="5">
        <f t="shared" si="219"/>
        <v>0.10718776592931979</v>
      </c>
      <c r="AI636" s="87" t="str">
        <f t="shared" si="220"/>
        <v>SI</v>
      </c>
      <c r="AK636" s="95"/>
    </row>
    <row r="637" spans="1:37" ht="38.25" x14ac:dyDescent="0.45">
      <c r="A637" s="6">
        <f t="shared" si="212"/>
        <v>634</v>
      </c>
      <c r="B637" s="6" t="s">
        <v>1181</v>
      </c>
      <c r="C637" s="6" t="s">
        <v>245</v>
      </c>
      <c r="D637" s="6" t="s">
        <v>1296</v>
      </c>
      <c r="E637" s="9">
        <v>95131700</v>
      </c>
      <c r="F637" s="13" t="s">
        <v>1297</v>
      </c>
      <c r="G637" s="17" t="s">
        <v>38</v>
      </c>
      <c r="H637" s="93">
        <f t="shared" si="199"/>
        <v>0.19</v>
      </c>
      <c r="I637" s="29">
        <f t="shared" si="213"/>
        <v>518000</v>
      </c>
      <c r="J637" s="71">
        <v>407217</v>
      </c>
      <c r="K637" s="72">
        <f t="shared" si="200"/>
        <v>77371.23</v>
      </c>
      <c r="L637" s="49">
        <f t="shared" si="201"/>
        <v>484588.23</v>
      </c>
      <c r="M637" s="73">
        <v>415468</v>
      </c>
      <c r="N637" s="74">
        <f t="shared" si="202"/>
        <v>78938.92</v>
      </c>
      <c r="O637" s="53">
        <f t="shared" si="203"/>
        <v>494406.92</v>
      </c>
      <c r="P637" s="75">
        <v>446470</v>
      </c>
      <c r="Q637" s="76">
        <f t="shared" si="204"/>
        <v>84829.3</v>
      </c>
      <c r="R637" s="57">
        <f t="shared" si="205"/>
        <v>531299.30000000005</v>
      </c>
      <c r="S637" s="77">
        <v>464146</v>
      </c>
      <c r="T637" s="78">
        <f t="shared" si="206"/>
        <v>88187.74</v>
      </c>
      <c r="U637" s="67">
        <f t="shared" si="207"/>
        <v>552333.74</v>
      </c>
      <c r="V637" s="79">
        <v>404478</v>
      </c>
      <c r="W637" s="80">
        <f t="shared" si="208"/>
        <v>76850.820000000007</v>
      </c>
      <c r="X637" s="68">
        <f t="shared" si="209"/>
        <v>481328.82</v>
      </c>
      <c r="Y637" s="81">
        <v>415292</v>
      </c>
      <c r="Z637" s="82">
        <f t="shared" si="210"/>
        <v>78905.48</v>
      </c>
      <c r="AA637" s="69">
        <f t="shared" si="214"/>
        <v>494197.48</v>
      </c>
      <c r="AB637" s="83">
        <v>493985</v>
      </c>
      <c r="AC637" s="84">
        <f t="shared" si="211"/>
        <v>93857.15</v>
      </c>
      <c r="AD637" s="70">
        <f t="shared" si="215"/>
        <v>587842.15</v>
      </c>
      <c r="AE637" s="86">
        <f t="shared" si="216"/>
        <v>7</v>
      </c>
      <c r="AF637" s="85">
        <f t="shared" si="217"/>
        <v>518000</v>
      </c>
      <c r="AG637" s="4">
        <f t="shared" si="218"/>
        <v>37450.764244060505</v>
      </c>
      <c r="AH637" s="5">
        <f t="shared" si="219"/>
        <v>7.229877267193148E-2</v>
      </c>
      <c r="AI637" s="87" t="str">
        <f t="shared" si="220"/>
        <v>SI</v>
      </c>
      <c r="AK637" s="95"/>
    </row>
    <row r="638" spans="1:37" ht="25.5" x14ac:dyDescent="0.45">
      <c r="A638" s="6">
        <f t="shared" si="212"/>
        <v>635</v>
      </c>
      <c r="B638" s="6" t="s">
        <v>1181</v>
      </c>
      <c r="C638" s="6" t="s">
        <v>245</v>
      </c>
      <c r="D638" s="6" t="s">
        <v>1298</v>
      </c>
      <c r="E638" s="9">
        <v>82151700</v>
      </c>
      <c r="F638" s="105" t="s">
        <v>1299</v>
      </c>
      <c r="G638" s="17" t="s">
        <v>38</v>
      </c>
      <c r="H638" s="93">
        <f t="shared" si="199"/>
        <v>0.19</v>
      </c>
      <c r="I638" s="29">
        <f t="shared" si="213"/>
        <v>2799999</v>
      </c>
      <c r="J638" s="71">
        <v>2222766</v>
      </c>
      <c r="K638" s="72">
        <f t="shared" si="200"/>
        <v>422325.54</v>
      </c>
      <c r="L638" s="49">
        <f t="shared" si="201"/>
        <v>2645091.54</v>
      </c>
      <c r="M638" s="73">
        <v>2268336</v>
      </c>
      <c r="N638" s="74">
        <f t="shared" si="202"/>
        <v>430983.84</v>
      </c>
      <c r="O638" s="53">
        <f t="shared" si="203"/>
        <v>2699319.84</v>
      </c>
      <c r="P638" s="75">
        <v>2331978</v>
      </c>
      <c r="Q638" s="76">
        <f t="shared" si="204"/>
        <v>443075.82</v>
      </c>
      <c r="R638" s="57">
        <f t="shared" si="205"/>
        <v>2775053.82</v>
      </c>
      <c r="S638" s="77">
        <v>2479289</v>
      </c>
      <c r="T638" s="78">
        <f t="shared" si="206"/>
        <v>471064.91000000003</v>
      </c>
      <c r="U638" s="67">
        <f t="shared" si="207"/>
        <v>2950353.91</v>
      </c>
      <c r="V638" s="79">
        <v>2296459</v>
      </c>
      <c r="W638" s="80">
        <f t="shared" si="208"/>
        <v>436327.21</v>
      </c>
      <c r="X638" s="68">
        <f t="shared" si="209"/>
        <v>2732786.21</v>
      </c>
      <c r="Y638" s="81">
        <v>2508346</v>
      </c>
      <c r="Z638" s="82">
        <f t="shared" si="210"/>
        <v>476585.74</v>
      </c>
      <c r="AA638" s="69">
        <f t="shared" si="214"/>
        <v>2984931.74</v>
      </c>
      <c r="AB638" s="83">
        <v>2363410</v>
      </c>
      <c r="AC638" s="84">
        <f t="shared" si="211"/>
        <v>449047.9</v>
      </c>
      <c r="AD638" s="70">
        <f t="shared" si="215"/>
        <v>2812457.9</v>
      </c>
      <c r="AE638" s="86">
        <f t="shared" si="216"/>
        <v>7</v>
      </c>
      <c r="AF638" s="85">
        <f t="shared" si="217"/>
        <v>2799999</v>
      </c>
      <c r="AG638" s="4">
        <f t="shared" si="218"/>
        <v>117250.87696318446</v>
      </c>
      <c r="AH638" s="5">
        <f t="shared" si="219"/>
        <v>4.1875328156611651E-2</v>
      </c>
      <c r="AI638" s="87" t="str">
        <f t="shared" si="220"/>
        <v>SI</v>
      </c>
      <c r="AK638" s="95"/>
    </row>
    <row r="639" spans="1:37" ht="25.5" x14ac:dyDescent="0.45">
      <c r="A639" s="6">
        <f t="shared" si="212"/>
        <v>636</v>
      </c>
      <c r="B639" s="6" t="s">
        <v>1181</v>
      </c>
      <c r="C639" s="6" t="s">
        <v>245</v>
      </c>
      <c r="D639" s="6" t="s">
        <v>1300</v>
      </c>
      <c r="E639" s="9">
        <v>82151700</v>
      </c>
      <c r="F639" s="13" t="s">
        <v>1301</v>
      </c>
      <c r="G639" s="17" t="s">
        <v>276</v>
      </c>
      <c r="H639" s="93">
        <f t="shared" si="199"/>
        <v>0.19</v>
      </c>
      <c r="I639" s="29">
        <f t="shared" si="213"/>
        <v>1600000</v>
      </c>
      <c r="J639" s="71">
        <v>1472186</v>
      </c>
      <c r="K639" s="72">
        <f t="shared" si="200"/>
        <v>279715.34000000003</v>
      </c>
      <c r="L639" s="49">
        <f t="shared" si="201"/>
        <v>1751901.34</v>
      </c>
      <c r="M639" s="73">
        <v>1348008</v>
      </c>
      <c r="N639" s="74">
        <f t="shared" si="202"/>
        <v>256121.52</v>
      </c>
      <c r="O639" s="53">
        <f t="shared" si="203"/>
        <v>1604129.52</v>
      </c>
      <c r="P639" s="75">
        <v>1449500</v>
      </c>
      <c r="Q639" s="76">
        <f t="shared" si="204"/>
        <v>275405</v>
      </c>
      <c r="R639" s="57">
        <f t="shared" si="205"/>
        <v>1724905</v>
      </c>
      <c r="S639" s="77">
        <v>1380746</v>
      </c>
      <c r="T639" s="78">
        <f t="shared" si="206"/>
        <v>262341.74</v>
      </c>
      <c r="U639" s="67">
        <f t="shared" si="207"/>
        <v>1643087.74</v>
      </c>
      <c r="V639" s="79">
        <v>1436378</v>
      </c>
      <c r="W639" s="80">
        <f t="shared" si="208"/>
        <v>272911.82</v>
      </c>
      <c r="X639" s="68">
        <f t="shared" si="209"/>
        <v>1709289.82</v>
      </c>
      <c r="Y639" s="81">
        <v>1309654</v>
      </c>
      <c r="Z639" s="82">
        <f t="shared" si="210"/>
        <v>248834.26</v>
      </c>
      <c r="AA639" s="69">
        <f t="shared" si="214"/>
        <v>1558488.26</v>
      </c>
      <c r="AB639" s="83">
        <v>1015290</v>
      </c>
      <c r="AC639" s="84">
        <f t="shared" si="211"/>
        <v>192905.1</v>
      </c>
      <c r="AD639" s="70">
        <f t="shared" si="215"/>
        <v>1208195.1000000001</v>
      </c>
      <c r="AE639" s="86">
        <f t="shared" si="216"/>
        <v>7</v>
      </c>
      <c r="AF639" s="85">
        <f t="shared" si="217"/>
        <v>1600000</v>
      </c>
      <c r="AG639" s="4">
        <f t="shared" si="218"/>
        <v>172265.34821461962</v>
      </c>
      <c r="AH639" s="5">
        <f t="shared" si="219"/>
        <v>0.10766584263413727</v>
      </c>
      <c r="AI639" s="87" t="str">
        <f t="shared" si="220"/>
        <v>SI</v>
      </c>
      <c r="AK639" s="95"/>
    </row>
    <row r="640" spans="1:37" ht="38.25" x14ac:dyDescent="0.45">
      <c r="A640" s="6">
        <f t="shared" si="212"/>
        <v>637</v>
      </c>
      <c r="B640" s="6" t="s">
        <v>1181</v>
      </c>
      <c r="C640" s="6" t="s">
        <v>245</v>
      </c>
      <c r="D640" s="6" t="s">
        <v>1302</v>
      </c>
      <c r="E640" s="9">
        <v>82151700</v>
      </c>
      <c r="F640" s="105" t="s">
        <v>1303</v>
      </c>
      <c r="G640" s="17" t="s">
        <v>276</v>
      </c>
      <c r="H640" s="93">
        <f t="shared" si="199"/>
        <v>0.19</v>
      </c>
      <c r="I640" s="29">
        <f t="shared" si="213"/>
        <v>2099999</v>
      </c>
      <c r="J640" s="71">
        <v>1812648</v>
      </c>
      <c r="K640" s="72">
        <f t="shared" si="200"/>
        <v>344403.12</v>
      </c>
      <c r="L640" s="49">
        <f t="shared" si="201"/>
        <v>2157051.12</v>
      </c>
      <c r="M640" s="73">
        <v>1903696</v>
      </c>
      <c r="N640" s="74">
        <f t="shared" si="202"/>
        <v>361702.24</v>
      </c>
      <c r="O640" s="53">
        <f t="shared" si="203"/>
        <v>2265398.2400000002</v>
      </c>
      <c r="P640" s="75">
        <v>1800596</v>
      </c>
      <c r="Q640" s="76">
        <f t="shared" si="204"/>
        <v>342113.24</v>
      </c>
      <c r="R640" s="57">
        <f t="shared" si="205"/>
        <v>2142709.2400000002</v>
      </c>
      <c r="S640" s="77">
        <v>1799407</v>
      </c>
      <c r="T640" s="78">
        <f t="shared" si="206"/>
        <v>341887.33</v>
      </c>
      <c r="U640" s="67">
        <f t="shared" si="207"/>
        <v>2141294.33</v>
      </c>
      <c r="V640" s="79">
        <v>1629438</v>
      </c>
      <c r="W640" s="80">
        <f t="shared" si="208"/>
        <v>309593.22000000003</v>
      </c>
      <c r="X640" s="68">
        <f t="shared" si="209"/>
        <v>1939031.22</v>
      </c>
      <c r="Y640" s="81">
        <v>1806847</v>
      </c>
      <c r="Z640" s="82">
        <f t="shared" si="210"/>
        <v>343300.93</v>
      </c>
      <c r="AA640" s="69">
        <f t="shared" si="214"/>
        <v>2150147.9300000002</v>
      </c>
      <c r="AB640" s="83">
        <v>1600305</v>
      </c>
      <c r="AC640" s="84">
        <f t="shared" si="211"/>
        <v>304057.95</v>
      </c>
      <c r="AD640" s="70">
        <f t="shared" si="215"/>
        <v>1904362.95</v>
      </c>
      <c r="AE640" s="86">
        <f t="shared" si="216"/>
        <v>7</v>
      </c>
      <c r="AF640" s="85">
        <f t="shared" si="217"/>
        <v>2099999</v>
      </c>
      <c r="AG640" s="4">
        <f t="shared" si="218"/>
        <v>120024.00194903027</v>
      </c>
      <c r="AH640" s="5">
        <f t="shared" si="219"/>
        <v>5.7154313858735296E-2</v>
      </c>
      <c r="AI640" s="87" t="str">
        <f t="shared" si="220"/>
        <v>SI</v>
      </c>
      <c r="AK640" s="95"/>
    </row>
    <row r="641" spans="1:37" ht="38.25" x14ac:dyDescent="0.45">
      <c r="A641" s="6">
        <f t="shared" si="212"/>
        <v>638</v>
      </c>
      <c r="B641" s="6" t="s">
        <v>1181</v>
      </c>
      <c r="C641" s="6" t="s">
        <v>245</v>
      </c>
      <c r="D641" s="6" t="s">
        <v>1304</v>
      </c>
      <c r="E641" s="9">
        <v>90101600</v>
      </c>
      <c r="F641" s="13" t="s">
        <v>1305</v>
      </c>
      <c r="G641" s="17" t="s">
        <v>276</v>
      </c>
      <c r="H641" s="93">
        <f t="shared" si="199"/>
        <v>0.19</v>
      </c>
      <c r="I641" s="29">
        <f t="shared" si="213"/>
        <v>679999</v>
      </c>
      <c r="J641" s="71">
        <v>579627</v>
      </c>
      <c r="K641" s="72">
        <f t="shared" si="200"/>
        <v>110129.13</v>
      </c>
      <c r="L641" s="49">
        <f t="shared" si="201"/>
        <v>689756.13</v>
      </c>
      <c r="M641" s="73">
        <v>563845</v>
      </c>
      <c r="N641" s="74">
        <f t="shared" si="202"/>
        <v>107130.55</v>
      </c>
      <c r="O641" s="53">
        <f t="shared" si="203"/>
        <v>670975.55000000005</v>
      </c>
      <c r="P641" s="75">
        <v>564168</v>
      </c>
      <c r="Q641" s="76">
        <f t="shared" si="204"/>
        <v>107191.92</v>
      </c>
      <c r="R641" s="57">
        <f t="shared" si="205"/>
        <v>671359.92</v>
      </c>
      <c r="S641" s="77">
        <v>627233</v>
      </c>
      <c r="T641" s="78">
        <f t="shared" si="206"/>
        <v>119174.27</v>
      </c>
      <c r="U641" s="67">
        <f t="shared" si="207"/>
        <v>746407.27</v>
      </c>
      <c r="V641" s="79">
        <v>552157</v>
      </c>
      <c r="W641" s="80">
        <f t="shared" si="208"/>
        <v>104909.83</v>
      </c>
      <c r="X641" s="68">
        <f t="shared" si="209"/>
        <v>657066.82999999996</v>
      </c>
      <c r="Y641" s="81">
        <v>519804</v>
      </c>
      <c r="Z641" s="82">
        <f t="shared" si="210"/>
        <v>98762.76</v>
      </c>
      <c r="AA641" s="69">
        <f t="shared" si="214"/>
        <v>618566.76</v>
      </c>
      <c r="AB641" s="83">
        <v>593162</v>
      </c>
      <c r="AC641" s="84">
        <f t="shared" si="211"/>
        <v>112700.78</v>
      </c>
      <c r="AD641" s="70">
        <f t="shared" si="215"/>
        <v>705862.78</v>
      </c>
      <c r="AE641" s="86">
        <f t="shared" si="216"/>
        <v>7</v>
      </c>
      <c r="AF641" s="85">
        <f t="shared" si="217"/>
        <v>679999</v>
      </c>
      <c r="AG641" s="4">
        <f t="shared" si="218"/>
        <v>37090.730283756893</v>
      </c>
      <c r="AH641" s="5">
        <f t="shared" si="219"/>
        <v>5.454527180739515E-2</v>
      </c>
      <c r="AI641" s="87" t="str">
        <f t="shared" si="220"/>
        <v>SI</v>
      </c>
      <c r="AK641" s="95"/>
    </row>
    <row r="642" spans="1:37" ht="51" x14ac:dyDescent="0.45">
      <c r="A642" s="6">
        <f t="shared" si="212"/>
        <v>639</v>
      </c>
      <c r="B642" s="6" t="s">
        <v>1181</v>
      </c>
      <c r="C642" s="6" t="s">
        <v>245</v>
      </c>
      <c r="D642" s="6" t="s">
        <v>1306</v>
      </c>
      <c r="E642" s="9">
        <v>90101600</v>
      </c>
      <c r="F642" s="105" t="s">
        <v>1307</v>
      </c>
      <c r="G642" s="17" t="s">
        <v>276</v>
      </c>
      <c r="H642" s="93">
        <f t="shared" si="199"/>
        <v>0.19</v>
      </c>
      <c r="I642" s="29">
        <f t="shared" si="213"/>
        <v>1231999</v>
      </c>
      <c r="J642" s="71">
        <v>1131386</v>
      </c>
      <c r="K642" s="72">
        <f t="shared" si="200"/>
        <v>214963.34</v>
      </c>
      <c r="L642" s="49">
        <f t="shared" si="201"/>
        <v>1346349.34</v>
      </c>
      <c r="M642" s="73">
        <v>1005049</v>
      </c>
      <c r="N642" s="74">
        <f t="shared" si="202"/>
        <v>190959.31</v>
      </c>
      <c r="O642" s="53">
        <f t="shared" si="203"/>
        <v>1196008.31</v>
      </c>
      <c r="P642" s="75">
        <v>1116689</v>
      </c>
      <c r="Q642" s="76">
        <f t="shared" si="204"/>
        <v>212170.91</v>
      </c>
      <c r="R642" s="57">
        <f t="shared" si="205"/>
        <v>1328859.9099999999</v>
      </c>
      <c r="S642" s="77">
        <v>1121287</v>
      </c>
      <c r="T642" s="78">
        <f t="shared" si="206"/>
        <v>213044.53</v>
      </c>
      <c r="U642" s="67">
        <f t="shared" si="207"/>
        <v>1334331.53</v>
      </c>
      <c r="V642" s="79">
        <v>1006774</v>
      </c>
      <c r="W642" s="80">
        <f t="shared" si="208"/>
        <v>191287.06</v>
      </c>
      <c r="X642" s="68">
        <f t="shared" si="209"/>
        <v>1198061.06</v>
      </c>
      <c r="Y642" s="81">
        <v>974976</v>
      </c>
      <c r="Z642" s="82">
        <f t="shared" si="210"/>
        <v>185245.44</v>
      </c>
      <c r="AA642" s="69">
        <f t="shared" si="214"/>
        <v>1160221.44</v>
      </c>
      <c r="AB642" s="83">
        <v>890894</v>
      </c>
      <c r="AC642" s="84">
        <f t="shared" si="211"/>
        <v>169269.86000000002</v>
      </c>
      <c r="AD642" s="70">
        <f t="shared" si="215"/>
        <v>1060163.8600000001</v>
      </c>
      <c r="AE642" s="86">
        <f t="shared" si="216"/>
        <v>7</v>
      </c>
      <c r="AF642" s="85">
        <f t="shared" si="217"/>
        <v>1231999</v>
      </c>
      <c r="AG642" s="4">
        <f t="shared" si="218"/>
        <v>100040.29890569099</v>
      </c>
      <c r="AH642" s="5">
        <f t="shared" si="219"/>
        <v>8.1201607229949846E-2</v>
      </c>
      <c r="AI642" s="87" t="str">
        <f t="shared" si="220"/>
        <v>SI</v>
      </c>
      <c r="AK642" s="95"/>
    </row>
    <row r="643" spans="1:37" ht="25.5" x14ac:dyDescent="0.45">
      <c r="A643" s="6">
        <f t="shared" si="212"/>
        <v>640</v>
      </c>
      <c r="B643" s="6" t="s">
        <v>1181</v>
      </c>
      <c r="C643" s="6" t="s">
        <v>245</v>
      </c>
      <c r="D643" s="6" t="s">
        <v>1308</v>
      </c>
      <c r="E643" s="9">
        <v>52151700</v>
      </c>
      <c r="F643" s="13" t="s">
        <v>1309</v>
      </c>
      <c r="G643" s="17" t="s">
        <v>38</v>
      </c>
      <c r="H643" s="93">
        <f t="shared" si="199"/>
        <v>0.19</v>
      </c>
      <c r="I643" s="29">
        <f t="shared" si="213"/>
        <v>2200000</v>
      </c>
      <c r="J643" s="71">
        <v>1973662</v>
      </c>
      <c r="K643" s="72">
        <f t="shared" si="200"/>
        <v>374995.78</v>
      </c>
      <c r="L643" s="49">
        <f t="shared" si="201"/>
        <v>2348657.7800000003</v>
      </c>
      <c r="M643" s="73">
        <v>1711460</v>
      </c>
      <c r="N643" s="74">
        <f t="shared" si="202"/>
        <v>325177.40000000002</v>
      </c>
      <c r="O643" s="53">
        <f t="shared" si="203"/>
        <v>2036637.4</v>
      </c>
      <c r="P643" s="75">
        <v>1929976</v>
      </c>
      <c r="Q643" s="76">
        <f t="shared" si="204"/>
        <v>366695.44</v>
      </c>
      <c r="R643" s="57">
        <f t="shared" si="205"/>
        <v>2296671.44</v>
      </c>
      <c r="S643" s="77">
        <v>1840223</v>
      </c>
      <c r="T643" s="78">
        <f t="shared" si="206"/>
        <v>349642.37</v>
      </c>
      <c r="U643" s="67">
        <f t="shared" si="207"/>
        <v>2189865.37</v>
      </c>
      <c r="V643" s="79">
        <v>1937472</v>
      </c>
      <c r="W643" s="80">
        <f t="shared" si="208"/>
        <v>368119.68</v>
      </c>
      <c r="X643" s="68">
        <f t="shared" si="209"/>
        <v>2305591.6800000002</v>
      </c>
      <c r="Y643" s="81">
        <v>1880498</v>
      </c>
      <c r="Z643" s="82">
        <f t="shared" si="210"/>
        <v>357294.62</v>
      </c>
      <c r="AA643" s="69">
        <f t="shared" si="214"/>
        <v>2237792.62</v>
      </c>
      <c r="AB643" s="83">
        <v>1667883</v>
      </c>
      <c r="AC643" s="84">
        <f t="shared" si="211"/>
        <v>316897.77</v>
      </c>
      <c r="AD643" s="70">
        <f t="shared" si="215"/>
        <v>1984780.77</v>
      </c>
      <c r="AE643" s="86">
        <f t="shared" si="216"/>
        <v>7</v>
      </c>
      <c r="AF643" s="85">
        <f t="shared" si="217"/>
        <v>2200000</v>
      </c>
      <c r="AG643" s="4">
        <f t="shared" si="218"/>
        <v>129356.51435495399</v>
      </c>
      <c r="AH643" s="5">
        <f t="shared" si="219"/>
        <v>5.879841561588818E-2</v>
      </c>
      <c r="AI643" s="87" t="str">
        <f t="shared" si="220"/>
        <v>SI</v>
      </c>
      <c r="AK643" s="95"/>
    </row>
    <row r="644" spans="1:37" ht="38.25" x14ac:dyDescent="0.45">
      <c r="A644" s="6">
        <f t="shared" si="212"/>
        <v>641</v>
      </c>
      <c r="B644" s="6" t="s">
        <v>1181</v>
      </c>
      <c r="C644" s="6" t="s">
        <v>245</v>
      </c>
      <c r="D644" s="6" t="s">
        <v>1310</v>
      </c>
      <c r="E644" s="9">
        <v>82151700</v>
      </c>
      <c r="F644" s="105" t="s">
        <v>1311</v>
      </c>
      <c r="G644" s="17" t="s">
        <v>38</v>
      </c>
      <c r="H644" s="93">
        <f t="shared" ref="H644:H707" si="221">IF(OR(ISNUMBER(SEARCH("ALIMENTACIÓN",B644)),ISNUMBER(SEARCH("ALIMENTACION",B644))),0,IF(AND(ISNUMBER(SEARCH("AMBIENTE",B644)),OR(ISNUMBER(SEARCH("Semilla",D644)),ISNUMBER(SEARCH("ESPECIE VEGETAL",D644)),ISNUMBER(SEARCH("Fertilizante",D644)),ISNUMBER(SEARCH("Humus",D644)),ISNUMBER(SEARCH("Micorrizas",D644)),ISNUMBER(SEARCH("Cascarilla",D644)),ISNUMBER(SEARCH("Turba",D644)))),0,IF(AND(ISNUMBER(SEARCH("ANIMALES",B644)),OR(ISNUMBER(SEARCH("ALIMENTO",D644)),ISNUMBER(SEARCH("Alimento",D644)))),0.05,IF(ISNUMBER(SEARCH("ANIMALES",B644)),0.19,IF(ISNUMBER(SEARCH("AMBIENTE",B644)),0.19,IF(ISNUMBER(SEARCH("CULTURA",B644)),0.19,IF(ISNUMBER(SEARCH("DEPORTE",B644)),0.19,IF(ISNUMBER(SEARCH("Bioseguridad",B644)),0.19,IF(ISNUMBER(SEARCH("DOTACIÓN",B644)),0.19,IF(ISNUMBER(SEARCH("SERVICIO",C644)),0.19,0.19))))))))))</f>
        <v>0.19</v>
      </c>
      <c r="I644" s="29">
        <f t="shared" si="213"/>
        <v>1564999</v>
      </c>
      <c r="J644" s="71">
        <v>1331927</v>
      </c>
      <c r="K644" s="72">
        <f t="shared" ref="K644:K707" si="222">+J644*H644</f>
        <v>253066.13</v>
      </c>
      <c r="L644" s="49">
        <f t="shared" ref="L644:L707" si="223">+J644+K644</f>
        <v>1584993.13</v>
      </c>
      <c r="M644" s="73">
        <v>1308333</v>
      </c>
      <c r="N644" s="74">
        <f t="shared" ref="N644:N707" si="224">+M644*H644</f>
        <v>248583.27</v>
      </c>
      <c r="O644" s="53">
        <f t="shared" ref="O644:O707" si="225">+M644+N644</f>
        <v>1556916.27</v>
      </c>
      <c r="P644" s="75">
        <v>1436961</v>
      </c>
      <c r="Q644" s="76">
        <f t="shared" ref="Q644:Q707" si="226">+P644*H644</f>
        <v>273022.59000000003</v>
      </c>
      <c r="R644" s="57">
        <f t="shared" ref="R644:R707" si="227">+P644+Q644</f>
        <v>1709983.59</v>
      </c>
      <c r="S644" s="77">
        <v>1382910</v>
      </c>
      <c r="T644" s="78">
        <f t="shared" ref="T644:T707" si="228">+S644*H644</f>
        <v>262752.90000000002</v>
      </c>
      <c r="U644" s="67">
        <f t="shared" ref="U644:U707" si="229">+T644+S644</f>
        <v>1645662.9</v>
      </c>
      <c r="V644" s="79">
        <v>1258610</v>
      </c>
      <c r="W644" s="80">
        <f t="shared" ref="W644:W707" si="230">+V644*H644</f>
        <v>239135.9</v>
      </c>
      <c r="X644" s="68">
        <f t="shared" ref="X644:X707" si="231">+W644+V644</f>
        <v>1497745.9</v>
      </c>
      <c r="Y644" s="81">
        <v>1378697</v>
      </c>
      <c r="Z644" s="82">
        <f t="shared" ref="Z644:Z707" si="232">+Y644*H644</f>
        <v>261952.43</v>
      </c>
      <c r="AA644" s="69">
        <f t="shared" si="214"/>
        <v>1640649.43</v>
      </c>
      <c r="AB644" s="83">
        <v>1108440</v>
      </c>
      <c r="AC644" s="84">
        <f t="shared" ref="AC644:AC707" si="233">+AB644*H644</f>
        <v>210603.6</v>
      </c>
      <c r="AD644" s="70">
        <f t="shared" si="215"/>
        <v>1319043.6000000001</v>
      </c>
      <c r="AE644" s="86">
        <f t="shared" si="216"/>
        <v>7</v>
      </c>
      <c r="AF644" s="85">
        <f t="shared" si="217"/>
        <v>1564999</v>
      </c>
      <c r="AG644" s="4">
        <f t="shared" si="218"/>
        <v>118762.8595544617</v>
      </c>
      <c r="AH644" s="5">
        <f t="shared" si="219"/>
        <v>7.5886859706914639E-2</v>
      </c>
      <c r="AI644" s="87" t="str">
        <f t="shared" si="220"/>
        <v>SI</v>
      </c>
      <c r="AK644" s="95"/>
    </row>
    <row r="645" spans="1:37" ht="51" x14ac:dyDescent="0.45">
      <c r="A645" s="6">
        <f t="shared" ref="A645:A708" si="234">1+A644</f>
        <v>642</v>
      </c>
      <c r="B645" s="6" t="s">
        <v>1181</v>
      </c>
      <c r="C645" s="6" t="s">
        <v>245</v>
      </c>
      <c r="D645" s="6" t="s">
        <v>1312</v>
      </c>
      <c r="E645" s="9">
        <v>82151700</v>
      </c>
      <c r="F645" s="15" t="s">
        <v>1313</v>
      </c>
      <c r="G645" s="17" t="s">
        <v>38</v>
      </c>
      <c r="H645" s="93">
        <f t="shared" si="221"/>
        <v>0.19</v>
      </c>
      <c r="I645" s="29">
        <f t="shared" ref="I645:I708" si="235">+AF645</f>
        <v>3849999</v>
      </c>
      <c r="J645" s="71">
        <v>3118196</v>
      </c>
      <c r="K645" s="72">
        <f t="shared" si="222"/>
        <v>592457.24</v>
      </c>
      <c r="L645" s="49">
        <f t="shared" si="223"/>
        <v>3710653.24</v>
      </c>
      <c r="M645" s="73">
        <v>3062214</v>
      </c>
      <c r="N645" s="74">
        <f t="shared" si="224"/>
        <v>581820.66</v>
      </c>
      <c r="O645" s="53">
        <f t="shared" si="225"/>
        <v>3644034.66</v>
      </c>
      <c r="P645" s="75">
        <v>3259773</v>
      </c>
      <c r="Q645" s="76">
        <f t="shared" si="226"/>
        <v>619356.87</v>
      </c>
      <c r="R645" s="57">
        <f t="shared" si="227"/>
        <v>3879129.87</v>
      </c>
      <c r="S645" s="77">
        <v>3122129</v>
      </c>
      <c r="T645" s="78">
        <f t="shared" si="228"/>
        <v>593204.51</v>
      </c>
      <c r="U645" s="67">
        <f t="shared" si="229"/>
        <v>3715333.51</v>
      </c>
      <c r="V645" s="79">
        <v>3134369</v>
      </c>
      <c r="W645" s="80">
        <f t="shared" si="230"/>
        <v>595530.11</v>
      </c>
      <c r="X645" s="68">
        <f t="shared" si="231"/>
        <v>3729899.11</v>
      </c>
      <c r="Y645" s="81">
        <v>3132707</v>
      </c>
      <c r="Z645" s="82">
        <f t="shared" si="232"/>
        <v>595214.32999999996</v>
      </c>
      <c r="AA645" s="69">
        <f t="shared" ref="AA645:AA708" si="236">+Z645+Y645</f>
        <v>3727921.33</v>
      </c>
      <c r="AB645" s="83">
        <v>3817667</v>
      </c>
      <c r="AC645" s="84">
        <f t="shared" si="233"/>
        <v>725356.73</v>
      </c>
      <c r="AD645" s="70">
        <f t="shared" ref="AD645:AD708" si="237">+AC645+AB645</f>
        <v>4543023.7300000004</v>
      </c>
      <c r="AE645" s="86">
        <f t="shared" ref="AE645:AE708" si="238">COUNT(L645,O645,R645,U645,X645,AA645,AD645)</f>
        <v>7</v>
      </c>
      <c r="AF645" s="85">
        <f t="shared" ref="AF645:AF708" si="239">ROUND(AVERAGE(L645,O645,R645,U645,X645,AA645,AD645),0)</f>
        <v>3849999</v>
      </c>
      <c r="AG645" s="4">
        <f t="shared" ref="AG645:AG708" si="240">_xlfn.STDEV.P(L645,O645,R645,U645,X645,AA645,AD645)</f>
        <v>290426.32934726129</v>
      </c>
      <c r="AH645" s="5">
        <f t="shared" ref="AH645:AH708" si="241">AG645/AF645</f>
        <v>7.5435429813686006E-2</v>
      </c>
      <c r="AI645" s="87" t="str">
        <f t="shared" ref="AI645:AI708" si="242">IF(AE645&lt;2,"NO",IF(AH645&gt;0.35,"NO","SI"))</f>
        <v>SI</v>
      </c>
      <c r="AK645" s="95"/>
    </row>
    <row r="646" spans="1:37" ht="38.25" x14ac:dyDescent="0.45">
      <c r="A646" s="6">
        <f t="shared" si="234"/>
        <v>643</v>
      </c>
      <c r="B646" s="6" t="s">
        <v>1181</v>
      </c>
      <c r="C646" s="6" t="s">
        <v>245</v>
      </c>
      <c r="D646" s="6" t="s">
        <v>1314</v>
      </c>
      <c r="E646" s="9">
        <v>82151700</v>
      </c>
      <c r="F646" s="105" t="s">
        <v>1315</v>
      </c>
      <c r="G646" s="17" t="s">
        <v>38</v>
      </c>
      <c r="H646" s="93">
        <f t="shared" si="221"/>
        <v>0.19</v>
      </c>
      <c r="I646" s="29">
        <f t="shared" si="235"/>
        <v>1199999</v>
      </c>
      <c r="J646" s="71">
        <v>1007989</v>
      </c>
      <c r="K646" s="72">
        <f t="shared" si="222"/>
        <v>191517.91</v>
      </c>
      <c r="L646" s="49">
        <f t="shared" si="223"/>
        <v>1199506.9099999999</v>
      </c>
      <c r="M646" s="73">
        <v>1087595</v>
      </c>
      <c r="N646" s="74">
        <f t="shared" si="224"/>
        <v>206643.05</v>
      </c>
      <c r="O646" s="53">
        <f t="shared" si="225"/>
        <v>1294238.05</v>
      </c>
      <c r="P646" s="75">
        <v>1060562</v>
      </c>
      <c r="Q646" s="76">
        <f t="shared" si="226"/>
        <v>201506.78</v>
      </c>
      <c r="R646" s="57">
        <f t="shared" si="227"/>
        <v>1262068.78</v>
      </c>
      <c r="S646" s="77">
        <v>1034843</v>
      </c>
      <c r="T646" s="78">
        <f t="shared" si="228"/>
        <v>196620.17</v>
      </c>
      <c r="U646" s="67">
        <f t="shared" si="229"/>
        <v>1231463.17</v>
      </c>
      <c r="V646" s="79">
        <v>1075884</v>
      </c>
      <c r="W646" s="80">
        <f t="shared" si="230"/>
        <v>204417.96</v>
      </c>
      <c r="X646" s="68">
        <f t="shared" si="231"/>
        <v>1280301.96</v>
      </c>
      <c r="Y646" s="81">
        <v>1062089</v>
      </c>
      <c r="Z646" s="82">
        <f t="shared" si="232"/>
        <v>201796.91</v>
      </c>
      <c r="AA646" s="69">
        <f t="shared" si="236"/>
        <v>1263885.9099999999</v>
      </c>
      <c r="AB646" s="83">
        <v>729858</v>
      </c>
      <c r="AC646" s="84">
        <f t="shared" si="233"/>
        <v>138673.01999999999</v>
      </c>
      <c r="AD646" s="70">
        <f t="shared" si="237"/>
        <v>868531.02</v>
      </c>
      <c r="AE646" s="86">
        <f t="shared" si="238"/>
        <v>7</v>
      </c>
      <c r="AF646" s="85">
        <f t="shared" si="239"/>
        <v>1199999</v>
      </c>
      <c r="AG646" s="4">
        <f t="shared" si="240"/>
        <v>138422.24052244463</v>
      </c>
      <c r="AH646" s="5">
        <f t="shared" si="241"/>
        <v>0.11535196322867321</v>
      </c>
      <c r="AI646" s="87" t="str">
        <f t="shared" si="242"/>
        <v>SI</v>
      </c>
      <c r="AK646" s="95"/>
    </row>
    <row r="647" spans="1:37" ht="38.25" x14ac:dyDescent="0.45">
      <c r="A647" s="6">
        <f t="shared" si="234"/>
        <v>644</v>
      </c>
      <c r="B647" s="6" t="s">
        <v>1181</v>
      </c>
      <c r="C647" s="6" t="s">
        <v>245</v>
      </c>
      <c r="D647" s="6" t="s">
        <v>1314</v>
      </c>
      <c r="E647" s="9">
        <v>82151700</v>
      </c>
      <c r="F647" s="13" t="s">
        <v>1316</v>
      </c>
      <c r="G647" s="17" t="s">
        <v>38</v>
      </c>
      <c r="H647" s="93">
        <f t="shared" si="221"/>
        <v>0.19</v>
      </c>
      <c r="I647" s="29">
        <f t="shared" si="235"/>
        <v>2199999</v>
      </c>
      <c r="J647" s="71">
        <v>1757400</v>
      </c>
      <c r="K647" s="72">
        <f t="shared" si="222"/>
        <v>333906</v>
      </c>
      <c r="L647" s="49">
        <f t="shared" si="223"/>
        <v>2091306</v>
      </c>
      <c r="M647" s="73">
        <v>1758314</v>
      </c>
      <c r="N647" s="74">
        <f t="shared" si="224"/>
        <v>334079.66000000003</v>
      </c>
      <c r="O647" s="53">
        <f t="shared" si="225"/>
        <v>2092393.6600000001</v>
      </c>
      <c r="P647" s="75">
        <v>1848833</v>
      </c>
      <c r="Q647" s="76">
        <f t="shared" si="226"/>
        <v>351278.27</v>
      </c>
      <c r="R647" s="57">
        <f t="shared" si="227"/>
        <v>2200111.27</v>
      </c>
      <c r="S647" s="77">
        <v>1976011</v>
      </c>
      <c r="T647" s="78">
        <f t="shared" si="228"/>
        <v>375442.09</v>
      </c>
      <c r="U647" s="67">
        <f t="shared" si="229"/>
        <v>2351453.09</v>
      </c>
      <c r="V647" s="79">
        <v>1769555</v>
      </c>
      <c r="W647" s="80">
        <f t="shared" si="230"/>
        <v>336215.45</v>
      </c>
      <c r="X647" s="68">
        <f t="shared" si="231"/>
        <v>2105770.4500000002</v>
      </c>
      <c r="Y647" s="81">
        <v>1681754</v>
      </c>
      <c r="Z647" s="82">
        <f t="shared" si="232"/>
        <v>319533.26</v>
      </c>
      <c r="AA647" s="69">
        <f t="shared" si="236"/>
        <v>2001287.26</v>
      </c>
      <c r="AB647" s="83">
        <v>2149306</v>
      </c>
      <c r="AC647" s="84">
        <f t="shared" si="233"/>
        <v>408368.14</v>
      </c>
      <c r="AD647" s="70">
        <f t="shared" si="237"/>
        <v>2557674.14</v>
      </c>
      <c r="AE647" s="86">
        <f t="shared" si="238"/>
        <v>7</v>
      </c>
      <c r="AF647" s="85">
        <f t="shared" si="239"/>
        <v>2199999</v>
      </c>
      <c r="AG647" s="4">
        <f t="shared" si="240"/>
        <v>178336.88523592867</v>
      </c>
      <c r="AH647" s="5">
        <f t="shared" si="241"/>
        <v>8.1062257408266392E-2</v>
      </c>
      <c r="AI647" s="87" t="str">
        <f t="shared" si="242"/>
        <v>SI</v>
      </c>
      <c r="AK647" s="95"/>
    </row>
    <row r="648" spans="1:37" ht="38.25" x14ac:dyDescent="0.45">
      <c r="A648" s="6">
        <f t="shared" si="234"/>
        <v>645</v>
      </c>
      <c r="B648" s="6" t="s">
        <v>1181</v>
      </c>
      <c r="C648" s="6" t="s">
        <v>245</v>
      </c>
      <c r="D648" s="6" t="s">
        <v>1317</v>
      </c>
      <c r="E648" s="9">
        <v>93141701</v>
      </c>
      <c r="F648" s="105" t="s">
        <v>1318</v>
      </c>
      <c r="G648" s="17" t="s">
        <v>38</v>
      </c>
      <c r="H648" s="93">
        <f t="shared" si="221"/>
        <v>0.19</v>
      </c>
      <c r="I648" s="29">
        <f t="shared" si="235"/>
        <v>1324999</v>
      </c>
      <c r="J648" s="71">
        <v>1035537</v>
      </c>
      <c r="K648" s="72">
        <f t="shared" si="222"/>
        <v>196752.03</v>
      </c>
      <c r="L648" s="49">
        <f t="shared" si="223"/>
        <v>1232289.03</v>
      </c>
      <c r="M648" s="73">
        <v>1010338</v>
      </c>
      <c r="N648" s="74">
        <f t="shared" si="224"/>
        <v>191964.22</v>
      </c>
      <c r="O648" s="53">
        <f t="shared" si="225"/>
        <v>1202302.22</v>
      </c>
      <c r="P648" s="75">
        <v>1202957</v>
      </c>
      <c r="Q648" s="76">
        <f t="shared" si="226"/>
        <v>228561.83000000002</v>
      </c>
      <c r="R648" s="57">
        <f t="shared" si="227"/>
        <v>1431518.83</v>
      </c>
      <c r="S648" s="77">
        <v>1208526</v>
      </c>
      <c r="T648" s="78">
        <f t="shared" si="228"/>
        <v>229619.94</v>
      </c>
      <c r="U648" s="67">
        <f t="shared" si="229"/>
        <v>1438145.94</v>
      </c>
      <c r="V648" s="79">
        <v>1023932</v>
      </c>
      <c r="W648" s="80">
        <f t="shared" si="230"/>
        <v>194547.08000000002</v>
      </c>
      <c r="X648" s="68">
        <f t="shared" si="231"/>
        <v>1218479.08</v>
      </c>
      <c r="Y648" s="81">
        <v>1192693</v>
      </c>
      <c r="Z648" s="82">
        <f t="shared" si="232"/>
        <v>226611.67</v>
      </c>
      <c r="AA648" s="69">
        <f t="shared" si="236"/>
        <v>1419304.67</v>
      </c>
      <c r="AB648" s="83">
        <v>1120131</v>
      </c>
      <c r="AC648" s="84">
        <f t="shared" si="233"/>
        <v>212824.89</v>
      </c>
      <c r="AD648" s="70">
        <f t="shared" si="237"/>
        <v>1332955.8900000001</v>
      </c>
      <c r="AE648" s="86">
        <f t="shared" si="238"/>
        <v>7</v>
      </c>
      <c r="AF648" s="85">
        <f t="shared" si="239"/>
        <v>1324999</v>
      </c>
      <c r="AG648" s="4">
        <f t="shared" si="240"/>
        <v>98634.757292301365</v>
      </c>
      <c r="AH648" s="5">
        <f t="shared" si="241"/>
        <v>7.4441382440516082E-2</v>
      </c>
      <c r="AI648" s="87" t="str">
        <f t="shared" si="242"/>
        <v>SI</v>
      </c>
      <c r="AK648" s="95"/>
    </row>
    <row r="649" spans="1:37" ht="25.5" x14ac:dyDescent="0.45">
      <c r="A649" s="6">
        <f t="shared" si="234"/>
        <v>646</v>
      </c>
      <c r="B649" s="6" t="s">
        <v>1181</v>
      </c>
      <c r="C649" s="6" t="s">
        <v>245</v>
      </c>
      <c r="D649" s="6" t="s">
        <v>1319</v>
      </c>
      <c r="E649" s="9">
        <v>80141600</v>
      </c>
      <c r="F649" s="13" t="s">
        <v>1320</v>
      </c>
      <c r="G649" s="17" t="s">
        <v>38</v>
      </c>
      <c r="H649" s="93">
        <f t="shared" si="221"/>
        <v>0.19</v>
      </c>
      <c r="I649" s="29">
        <f t="shared" si="235"/>
        <v>16299</v>
      </c>
      <c r="J649" s="71">
        <v>12679</v>
      </c>
      <c r="K649" s="72">
        <f t="shared" si="222"/>
        <v>2409.0100000000002</v>
      </c>
      <c r="L649" s="49">
        <f t="shared" si="223"/>
        <v>15088.01</v>
      </c>
      <c r="M649" s="73">
        <v>12671</v>
      </c>
      <c r="N649" s="74">
        <f t="shared" si="224"/>
        <v>2407.4900000000002</v>
      </c>
      <c r="O649" s="53">
        <f t="shared" si="225"/>
        <v>15078.49</v>
      </c>
      <c r="P649" s="75">
        <v>14118</v>
      </c>
      <c r="Q649" s="76">
        <f t="shared" si="226"/>
        <v>2682.42</v>
      </c>
      <c r="R649" s="57">
        <f t="shared" si="227"/>
        <v>16800.419999999998</v>
      </c>
      <c r="S649" s="77">
        <v>14532</v>
      </c>
      <c r="T649" s="78">
        <f t="shared" si="228"/>
        <v>2761.08</v>
      </c>
      <c r="U649" s="67">
        <f t="shared" si="229"/>
        <v>17293.080000000002</v>
      </c>
      <c r="V649" s="79">
        <v>13157</v>
      </c>
      <c r="W649" s="80">
        <f t="shared" si="230"/>
        <v>2499.83</v>
      </c>
      <c r="X649" s="68">
        <f t="shared" si="231"/>
        <v>15656.83</v>
      </c>
      <c r="Y649" s="81">
        <v>14445</v>
      </c>
      <c r="Z649" s="82">
        <f t="shared" si="232"/>
        <v>2744.55</v>
      </c>
      <c r="AA649" s="69">
        <f t="shared" si="236"/>
        <v>17189.55</v>
      </c>
      <c r="AB649" s="83">
        <v>14277</v>
      </c>
      <c r="AC649" s="84">
        <f t="shared" si="233"/>
        <v>2712.63</v>
      </c>
      <c r="AD649" s="70">
        <f t="shared" si="237"/>
        <v>16989.63</v>
      </c>
      <c r="AE649" s="86">
        <f t="shared" si="238"/>
        <v>7</v>
      </c>
      <c r="AF649" s="85">
        <f t="shared" si="239"/>
        <v>16299</v>
      </c>
      <c r="AG649" s="4">
        <f t="shared" si="240"/>
        <v>916.37395805424342</v>
      </c>
      <c r="AH649" s="5">
        <f t="shared" si="241"/>
        <v>5.6222710476363173E-2</v>
      </c>
      <c r="AI649" s="87" t="str">
        <f t="shared" si="242"/>
        <v>SI</v>
      </c>
      <c r="AK649" s="95"/>
    </row>
    <row r="650" spans="1:37" ht="14.25" x14ac:dyDescent="0.45">
      <c r="A650" s="6">
        <f t="shared" si="234"/>
        <v>647</v>
      </c>
      <c r="B650" s="6" t="s">
        <v>1181</v>
      </c>
      <c r="C650" s="6" t="s">
        <v>245</v>
      </c>
      <c r="D650" s="6" t="s">
        <v>1319</v>
      </c>
      <c r="E650" s="9">
        <v>80141600</v>
      </c>
      <c r="F650" s="105" t="s">
        <v>1321</v>
      </c>
      <c r="G650" s="17" t="s">
        <v>38</v>
      </c>
      <c r="H650" s="93">
        <f t="shared" si="221"/>
        <v>0.19</v>
      </c>
      <c r="I650" s="29">
        <f t="shared" si="235"/>
        <v>19999</v>
      </c>
      <c r="J650" s="71">
        <v>16994</v>
      </c>
      <c r="K650" s="72">
        <f t="shared" si="222"/>
        <v>3228.86</v>
      </c>
      <c r="L650" s="49">
        <f t="shared" si="223"/>
        <v>20222.86</v>
      </c>
      <c r="M650" s="73">
        <v>16106</v>
      </c>
      <c r="N650" s="74">
        <f t="shared" si="224"/>
        <v>3060.14</v>
      </c>
      <c r="O650" s="53">
        <f t="shared" si="225"/>
        <v>19166.14</v>
      </c>
      <c r="P650" s="75">
        <v>15342</v>
      </c>
      <c r="Q650" s="76">
        <f t="shared" si="226"/>
        <v>2914.98</v>
      </c>
      <c r="R650" s="57">
        <f t="shared" si="227"/>
        <v>18256.98</v>
      </c>
      <c r="S650" s="77">
        <v>18326</v>
      </c>
      <c r="T650" s="78">
        <f t="shared" si="228"/>
        <v>3481.94</v>
      </c>
      <c r="U650" s="67">
        <f t="shared" si="229"/>
        <v>21807.94</v>
      </c>
      <c r="V650" s="79">
        <v>15587</v>
      </c>
      <c r="W650" s="80">
        <f t="shared" si="230"/>
        <v>2961.53</v>
      </c>
      <c r="X650" s="68">
        <f t="shared" si="231"/>
        <v>18548.53</v>
      </c>
      <c r="Y650" s="81">
        <v>16090</v>
      </c>
      <c r="Z650" s="82">
        <f t="shared" si="232"/>
        <v>3057.1</v>
      </c>
      <c r="AA650" s="69">
        <f t="shared" si="236"/>
        <v>19147.099999999999</v>
      </c>
      <c r="AB650" s="83">
        <v>19197</v>
      </c>
      <c r="AC650" s="84">
        <f t="shared" si="233"/>
        <v>3647.43</v>
      </c>
      <c r="AD650" s="70">
        <f t="shared" si="237"/>
        <v>22844.43</v>
      </c>
      <c r="AE650" s="86">
        <f t="shared" si="238"/>
        <v>7</v>
      </c>
      <c r="AF650" s="85">
        <f t="shared" si="239"/>
        <v>19999</v>
      </c>
      <c r="AG650" s="4">
        <f t="shared" si="240"/>
        <v>1602.5308226052941</v>
      </c>
      <c r="AH650" s="5">
        <f t="shared" si="241"/>
        <v>8.0130547657647586E-2</v>
      </c>
      <c r="AI650" s="87" t="str">
        <f t="shared" si="242"/>
        <v>SI</v>
      </c>
      <c r="AK650" s="95"/>
    </row>
    <row r="651" spans="1:37" ht="25.5" x14ac:dyDescent="0.45">
      <c r="A651" s="6">
        <f t="shared" si="234"/>
        <v>648</v>
      </c>
      <c r="B651" s="6" t="s">
        <v>1181</v>
      </c>
      <c r="C651" s="6" t="s">
        <v>245</v>
      </c>
      <c r="D651" s="6" t="s">
        <v>1322</v>
      </c>
      <c r="E651" s="9">
        <v>82151700</v>
      </c>
      <c r="F651" s="13" t="s">
        <v>1323</v>
      </c>
      <c r="G651" s="17" t="s">
        <v>38</v>
      </c>
      <c r="H651" s="93">
        <f t="shared" si="221"/>
        <v>0.19</v>
      </c>
      <c r="I651" s="29">
        <f t="shared" si="235"/>
        <v>2300000</v>
      </c>
      <c r="J651" s="71">
        <v>1963972</v>
      </c>
      <c r="K651" s="72">
        <f t="shared" si="222"/>
        <v>373154.68</v>
      </c>
      <c r="L651" s="49">
        <f t="shared" si="223"/>
        <v>2337126.6800000002</v>
      </c>
      <c r="M651" s="73">
        <v>1770787</v>
      </c>
      <c r="N651" s="74">
        <f t="shared" si="224"/>
        <v>336449.53</v>
      </c>
      <c r="O651" s="53">
        <f t="shared" si="225"/>
        <v>2107236.5300000003</v>
      </c>
      <c r="P651" s="75">
        <v>2109925</v>
      </c>
      <c r="Q651" s="76">
        <f t="shared" si="226"/>
        <v>400885.75</v>
      </c>
      <c r="R651" s="57">
        <f t="shared" si="227"/>
        <v>2510810.75</v>
      </c>
      <c r="S651" s="77">
        <v>1982336</v>
      </c>
      <c r="T651" s="78">
        <f t="shared" si="228"/>
        <v>376643.84000000003</v>
      </c>
      <c r="U651" s="67">
        <f t="shared" si="229"/>
        <v>2358979.84</v>
      </c>
      <c r="V651" s="79">
        <v>1856338</v>
      </c>
      <c r="W651" s="80">
        <f t="shared" si="230"/>
        <v>352704.22000000003</v>
      </c>
      <c r="X651" s="68">
        <f t="shared" si="231"/>
        <v>2209042.2200000002</v>
      </c>
      <c r="Y651" s="81">
        <v>2083321</v>
      </c>
      <c r="Z651" s="82">
        <f t="shared" si="232"/>
        <v>395830.99</v>
      </c>
      <c r="AA651" s="69">
        <f t="shared" si="236"/>
        <v>2479151.9900000002</v>
      </c>
      <c r="AB651" s="83">
        <v>1762730</v>
      </c>
      <c r="AC651" s="84">
        <f t="shared" si="233"/>
        <v>334918.7</v>
      </c>
      <c r="AD651" s="70">
        <f t="shared" si="237"/>
        <v>2097648.7000000002</v>
      </c>
      <c r="AE651" s="86">
        <f t="shared" si="238"/>
        <v>7</v>
      </c>
      <c r="AF651" s="85">
        <f t="shared" si="239"/>
        <v>2300000</v>
      </c>
      <c r="AG651" s="4">
        <f t="shared" si="240"/>
        <v>154813.59364911978</v>
      </c>
      <c r="AH651" s="5">
        <f t="shared" si="241"/>
        <v>6.7310258108312954E-2</v>
      </c>
      <c r="AI651" s="87" t="str">
        <f t="shared" si="242"/>
        <v>SI</v>
      </c>
      <c r="AK651" s="95"/>
    </row>
    <row r="652" spans="1:37" ht="14.25" x14ac:dyDescent="0.45">
      <c r="A652" s="6">
        <f t="shared" si="234"/>
        <v>649</v>
      </c>
      <c r="B652" s="6" t="s">
        <v>1181</v>
      </c>
      <c r="C652" s="6" t="s">
        <v>245</v>
      </c>
      <c r="D652" s="6" t="s">
        <v>1324</v>
      </c>
      <c r="E652" s="9">
        <v>80141600</v>
      </c>
      <c r="F652" s="105" t="s">
        <v>1325</v>
      </c>
      <c r="G652" s="17" t="s">
        <v>1257</v>
      </c>
      <c r="H652" s="93">
        <f t="shared" si="221"/>
        <v>0.19</v>
      </c>
      <c r="I652" s="29">
        <f t="shared" si="235"/>
        <v>146949</v>
      </c>
      <c r="J652" s="71">
        <v>131002</v>
      </c>
      <c r="K652" s="72">
        <f t="shared" si="222"/>
        <v>24890.38</v>
      </c>
      <c r="L652" s="49">
        <f t="shared" si="223"/>
        <v>155892.38</v>
      </c>
      <c r="M652" s="73">
        <v>131564</v>
      </c>
      <c r="N652" s="74">
        <f t="shared" si="224"/>
        <v>24997.16</v>
      </c>
      <c r="O652" s="53">
        <f t="shared" si="225"/>
        <v>156561.16</v>
      </c>
      <c r="P652" s="75">
        <v>122812</v>
      </c>
      <c r="Q652" s="76">
        <f t="shared" si="226"/>
        <v>23334.28</v>
      </c>
      <c r="R652" s="57">
        <f t="shared" si="227"/>
        <v>146146.28</v>
      </c>
      <c r="S652" s="77">
        <v>115297</v>
      </c>
      <c r="T652" s="78">
        <f t="shared" si="228"/>
        <v>21906.43</v>
      </c>
      <c r="U652" s="67">
        <f t="shared" si="229"/>
        <v>137203.43</v>
      </c>
      <c r="V652" s="79">
        <v>112331</v>
      </c>
      <c r="W652" s="80">
        <f t="shared" si="230"/>
        <v>21342.89</v>
      </c>
      <c r="X652" s="68">
        <f t="shared" si="231"/>
        <v>133673.89000000001</v>
      </c>
      <c r="Y652" s="81">
        <v>132978</v>
      </c>
      <c r="Z652" s="82">
        <f t="shared" si="232"/>
        <v>25265.82</v>
      </c>
      <c r="AA652" s="69">
        <f t="shared" si="236"/>
        <v>158243.82</v>
      </c>
      <c r="AB652" s="83">
        <v>118424</v>
      </c>
      <c r="AC652" s="84">
        <f t="shared" si="233"/>
        <v>22500.560000000001</v>
      </c>
      <c r="AD652" s="70">
        <f t="shared" si="237"/>
        <v>140924.56</v>
      </c>
      <c r="AE652" s="86">
        <f t="shared" si="238"/>
        <v>7</v>
      </c>
      <c r="AF652" s="85">
        <f t="shared" si="239"/>
        <v>146949</v>
      </c>
      <c r="AG652" s="4">
        <f t="shared" si="240"/>
        <v>9320.4348493297257</v>
      </c>
      <c r="AH652" s="5">
        <f t="shared" si="241"/>
        <v>6.3426323754021643E-2</v>
      </c>
      <c r="AI652" s="87" t="str">
        <f t="shared" si="242"/>
        <v>SI</v>
      </c>
      <c r="AK652" s="95"/>
    </row>
    <row r="653" spans="1:37" ht="38.25" x14ac:dyDescent="0.45">
      <c r="A653" s="6">
        <f t="shared" si="234"/>
        <v>650</v>
      </c>
      <c r="B653" s="6" t="s">
        <v>1181</v>
      </c>
      <c r="C653" s="6" t="s">
        <v>245</v>
      </c>
      <c r="D653" s="6" t="s">
        <v>1326</v>
      </c>
      <c r="E653" s="9">
        <v>52161500</v>
      </c>
      <c r="F653" s="13" t="s">
        <v>1327</v>
      </c>
      <c r="G653" s="17" t="s">
        <v>38</v>
      </c>
      <c r="H653" s="93">
        <f t="shared" si="221"/>
        <v>0.19</v>
      </c>
      <c r="I653" s="29">
        <f t="shared" si="235"/>
        <v>2379999</v>
      </c>
      <c r="J653" s="71">
        <v>1950766</v>
      </c>
      <c r="K653" s="72">
        <f t="shared" si="222"/>
        <v>370645.54</v>
      </c>
      <c r="L653" s="49">
        <f t="shared" si="223"/>
        <v>2321411.54</v>
      </c>
      <c r="M653" s="73">
        <v>1801257</v>
      </c>
      <c r="N653" s="74">
        <f t="shared" si="224"/>
        <v>342238.83</v>
      </c>
      <c r="O653" s="53">
        <f t="shared" si="225"/>
        <v>2143495.83</v>
      </c>
      <c r="P653" s="75">
        <v>1964711</v>
      </c>
      <c r="Q653" s="76">
        <f t="shared" si="226"/>
        <v>373295.09</v>
      </c>
      <c r="R653" s="57">
        <f t="shared" si="227"/>
        <v>2338006.09</v>
      </c>
      <c r="S653" s="77">
        <v>2101831</v>
      </c>
      <c r="T653" s="78">
        <f t="shared" si="228"/>
        <v>399347.89</v>
      </c>
      <c r="U653" s="67">
        <f t="shared" si="229"/>
        <v>2501178.89</v>
      </c>
      <c r="V653" s="79">
        <v>2074365</v>
      </c>
      <c r="W653" s="80">
        <f t="shared" si="230"/>
        <v>394129.35</v>
      </c>
      <c r="X653" s="68">
        <f t="shared" si="231"/>
        <v>2468494.35</v>
      </c>
      <c r="Y653" s="81">
        <v>2158392</v>
      </c>
      <c r="Z653" s="82">
        <f t="shared" si="232"/>
        <v>410094.48</v>
      </c>
      <c r="AA653" s="69">
        <f t="shared" si="236"/>
        <v>2568486.48</v>
      </c>
      <c r="AB653" s="83">
        <v>1948674</v>
      </c>
      <c r="AC653" s="84">
        <f t="shared" si="233"/>
        <v>370248.06</v>
      </c>
      <c r="AD653" s="70">
        <f t="shared" si="237"/>
        <v>2318922.06</v>
      </c>
      <c r="AE653" s="86">
        <f t="shared" si="238"/>
        <v>7</v>
      </c>
      <c r="AF653" s="85">
        <f t="shared" si="239"/>
        <v>2379999</v>
      </c>
      <c r="AG653" s="4">
        <f t="shared" si="240"/>
        <v>132505.28820034768</v>
      </c>
      <c r="AH653" s="5">
        <f t="shared" si="241"/>
        <v>5.5674514233135262E-2</v>
      </c>
      <c r="AI653" s="87" t="str">
        <f t="shared" si="242"/>
        <v>SI</v>
      </c>
      <c r="AK653" s="95"/>
    </row>
    <row r="654" spans="1:37" ht="14.25" x14ac:dyDescent="0.45">
      <c r="A654" s="6">
        <f t="shared" si="234"/>
        <v>651</v>
      </c>
      <c r="B654" s="6" t="s">
        <v>1181</v>
      </c>
      <c r="C654" s="6" t="s">
        <v>245</v>
      </c>
      <c r="D654" s="6" t="s">
        <v>1328</v>
      </c>
      <c r="E654" s="9">
        <v>53102505</v>
      </c>
      <c r="F654" s="105" t="s">
        <v>1329</v>
      </c>
      <c r="G654" s="17" t="s">
        <v>38</v>
      </c>
      <c r="H654" s="93">
        <f t="shared" si="221"/>
        <v>0.19</v>
      </c>
      <c r="I654" s="29">
        <f t="shared" si="235"/>
        <v>339999</v>
      </c>
      <c r="J654" s="71">
        <v>286858</v>
      </c>
      <c r="K654" s="72">
        <f t="shared" si="222"/>
        <v>54503.020000000004</v>
      </c>
      <c r="L654" s="49">
        <f t="shared" si="223"/>
        <v>341361.02</v>
      </c>
      <c r="M654" s="73">
        <v>282618</v>
      </c>
      <c r="N654" s="74">
        <f t="shared" si="224"/>
        <v>53697.42</v>
      </c>
      <c r="O654" s="53">
        <f t="shared" si="225"/>
        <v>336315.42</v>
      </c>
      <c r="P654" s="75">
        <v>281905</v>
      </c>
      <c r="Q654" s="76">
        <f t="shared" si="226"/>
        <v>53561.95</v>
      </c>
      <c r="R654" s="57">
        <f t="shared" si="227"/>
        <v>335466.95</v>
      </c>
      <c r="S654" s="77">
        <v>292706</v>
      </c>
      <c r="T654" s="78">
        <f t="shared" si="228"/>
        <v>55614.14</v>
      </c>
      <c r="U654" s="67">
        <f t="shared" si="229"/>
        <v>348320.14</v>
      </c>
      <c r="V654" s="79">
        <v>260930</v>
      </c>
      <c r="W654" s="80">
        <f t="shared" si="230"/>
        <v>49576.7</v>
      </c>
      <c r="X654" s="68">
        <f t="shared" si="231"/>
        <v>310506.7</v>
      </c>
      <c r="Y654" s="81">
        <v>284810</v>
      </c>
      <c r="Z654" s="82">
        <f t="shared" si="232"/>
        <v>54113.9</v>
      </c>
      <c r="AA654" s="69">
        <f t="shared" si="236"/>
        <v>338923.9</v>
      </c>
      <c r="AB654" s="83">
        <v>310169</v>
      </c>
      <c r="AC654" s="84">
        <f t="shared" si="233"/>
        <v>58932.11</v>
      </c>
      <c r="AD654" s="70">
        <f t="shared" si="237"/>
        <v>369101.11</v>
      </c>
      <c r="AE654" s="86">
        <f t="shared" si="238"/>
        <v>7</v>
      </c>
      <c r="AF654" s="85">
        <f t="shared" si="239"/>
        <v>339999</v>
      </c>
      <c r="AG654" s="4">
        <f t="shared" si="240"/>
        <v>16138.193885642835</v>
      </c>
      <c r="AH654" s="5">
        <f t="shared" si="241"/>
        <v>4.7465415738407568E-2</v>
      </c>
      <c r="AI654" s="87" t="str">
        <f t="shared" si="242"/>
        <v>SI</v>
      </c>
      <c r="AK654" s="95"/>
    </row>
    <row r="655" spans="1:37" ht="102" x14ac:dyDescent="0.45">
      <c r="A655" s="6">
        <f t="shared" si="234"/>
        <v>652</v>
      </c>
      <c r="B655" s="6" t="s">
        <v>1181</v>
      </c>
      <c r="C655" s="6" t="s">
        <v>245</v>
      </c>
      <c r="D655" s="6" t="s">
        <v>1330</v>
      </c>
      <c r="E655" s="9">
        <v>82150000</v>
      </c>
      <c r="F655" s="13" t="s">
        <v>1331</v>
      </c>
      <c r="G655" s="17" t="s">
        <v>38</v>
      </c>
      <c r="H655" s="93">
        <f t="shared" si="221"/>
        <v>0.19</v>
      </c>
      <c r="I655" s="29">
        <f t="shared" si="235"/>
        <v>5326500</v>
      </c>
      <c r="J655" s="71">
        <v>4074220</v>
      </c>
      <c r="K655" s="72">
        <f t="shared" si="222"/>
        <v>774101.8</v>
      </c>
      <c r="L655" s="49">
        <f t="shared" si="223"/>
        <v>4848321.8</v>
      </c>
      <c r="M655" s="73">
        <v>4176702</v>
      </c>
      <c r="N655" s="74">
        <f t="shared" si="224"/>
        <v>793573.38</v>
      </c>
      <c r="O655" s="53">
        <f t="shared" si="225"/>
        <v>4970275.38</v>
      </c>
      <c r="P655" s="75">
        <v>4725088</v>
      </c>
      <c r="Q655" s="76">
        <f t="shared" si="226"/>
        <v>897766.72</v>
      </c>
      <c r="R655" s="57">
        <f t="shared" si="227"/>
        <v>5622854.7199999997</v>
      </c>
      <c r="S655" s="77">
        <v>4129280</v>
      </c>
      <c r="T655" s="78">
        <f t="shared" si="228"/>
        <v>784563.19999999995</v>
      </c>
      <c r="U655" s="67">
        <f t="shared" si="229"/>
        <v>4913843.2</v>
      </c>
      <c r="V655" s="79">
        <v>4844992</v>
      </c>
      <c r="W655" s="80">
        <f t="shared" si="230"/>
        <v>920548.48</v>
      </c>
      <c r="X655" s="68">
        <f t="shared" si="231"/>
        <v>5765540.4800000004</v>
      </c>
      <c r="Y655" s="81">
        <v>4032063</v>
      </c>
      <c r="Z655" s="82">
        <f t="shared" si="232"/>
        <v>766091.97</v>
      </c>
      <c r="AA655" s="69">
        <f t="shared" si="236"/>
        <v>4798154.97</v>
      </c>
      <c r="AB655" s="83">
        <v>5350005</v>
      </c>
      <c r="AC655" s="84">
        <f t="shared" si="233"/>
        <v>1016500.9500000001</v>
      </c>
      <c r="AD655" s="70">
        <f t="shared" si="237"/>
        <v>6366505.9500000002</v>
      </c>
      <c r="AE655" s="86">
        <f t="shared" si="238"/>
        <v>7</v>
      </c>
      <c r="AF655" s="85">
        <f t="shared" si="239"/>
        <v>5326500</v>
      </c>
      <c r="AG655" s="4">
        <f t="shared" si="240"/>
        <v>556414.48005959077</v>
      </c>
      <c r="AH655" s="5">
        <f t="shared" si="241"/>
        <v>0.10446155638028551</v>
      </c>
      <c r="AI655" s="87" t="str">
        <f t="shared" si="242"/>
        <v>SI</v>
      </c>
      <c r="AK655" s="95"/>
    </row>
    <row r="656" spans="1:37" ht="409.5" x14ac:dyDescent="0.45">
      <c r="A656" s="6">
        <f t="shared" si="234"/>
        <v>653</v>
      </c>
      <c r="B656" s="6" t="s">
        <v>1181</v>
      </c>
      <c r="C656" s="6" t="s">
        <v>245</v>
      </c>
      <c r="D656" s="6" t="s">
        <v>1332</v>
      </c>
      <c r="E656" s="9">
        <v>82150000</v>
      </c>
      <c r="F656" s="105" t="s">
        <v>1333</v>
      </c>
      <c r="G656" s="17" t="s">
        <v>38</v>
      </c>
      <c r="H656" s="93">
        <f t="shared" si="221"/>
        <v>0.19</v>
      </c>
      <c r="I656" s="29">
        <f t="shared" si="235"/>
        <v>36278333</v>
      </c>
      <c r="J656" s="71">
        <v>28220131</v>
      </c>
      <c r="K656" s="72">
        <f t="shared" si="222"/>
        <v>5361824.8899999997</v>
      </c>
      <c r="L656" s="49">
        <f t="shared" si="223"/>
        <v>33581955.890000001</v>
      </c>
      <c r="M656" s="73">
        <v>32603718</v>
      </c>
      <c r="N656" s="74">
        <f t="shared" si="224"/>
        <v>6194706.4199999999</v>
      </c>
      <c r="O656" s="53">
        <f t="shared" si="225"/>
        <v>38798424.420000002</v>
      </c>
      <c r="P656" s="75">
        <v>32376578</v>
      </c>
      <c r="Q656" s="76">
        <f t="shared" si="226"/>
        <v>6151549.8200000003</v>
      </c>
      <c r="R656" s="57">
        <f t="shared" si="227"/>
        <v>38528127.82</v>
      </c>
      <c r="S656" s="77">
        <v>29419409</v>
      </c>
      <c r="T656" s="78">
        <f t="shared" si="228"/>
        <v>5589687.71</v>
      </c>
      <c r="U656" s="67">
        <f t="shared" si="229"/>
        <v>35009096.710000001</v>
      </c>
      <c r="V656" s="79">
        <v>32861405</v>
      </c>
      <c r="W656" s="80">
        <f t="shared" si="230"/>
        <v>6243666.9500000002</v>
      </c>
      <c r="X656" s="68">
        <f t="shared" si="231"/>
        <v>39105071.950000003</v>
      </c>
      <c r="Y656" s="81">
        <v>29804068</v>
      </c>
      <c r="Z656" s="82">
        <f t="shared" si="232"/>
        <v>5662772.9199999999</v>
      </c>
      <c r="AA656" s="69">
        <f t="shared" si="236"/>
        <v>35466840.920000002</v>
      </c>
      <c r="AB656" s="83">
        <v>28116647</v>
      </c>
      <c r="AC656" s="84">
        <f t="shared" si="233"/>
        <v>5342162.93</v>
      </c>
      <c r="AD656" s="70">
        <f t="shared" si="237"/>
        <v>33458809.93</v>
      </c>
      <c r="AE656" s="86">
        <f t="shared" si="238"/>
        <v>7</v>
      </c>
      <c r="AF656" s="85">
        <f t="shared" si="239"/>
        <v>36278333</v>
      </c>
      <c r="AG656" s="4">
        <f t="shared" si="240"/>
        <v>2295726.7945359396</v>
      </c>
      <c r="AH656" s="5">
        <f t="shared" si="241"/>
        <v>6.3280933954047436E-2</v>
      </c>
      <c r="AI656" s="87" t="str">
        <f t="shared" si="242"/>
        <v>SI</v>
      </c>
      <c r="AK656" s="95"/>
    </row>
    <row r="657" spans="1:37" ht="25.5" x14ac:dyDescent="0.45">
      <c r="A657" s="6">
        <f t="shared" si="234"/>
        <v>654</v>
      </c>
      <c r="B657" s="6" t="s">
        <v>1181</v>
      </c>
      <c r="C657" s="6" t="s">
        <v>245</v>
      </c>
      <c r="D657" s="6" t="s">
        <v>1334</v>
      </c>
      <c r="E657" s="9">
        <v>26101400</v>
      </c>
      <c r="F657" s="13" t="s">
        <v>1335</v>
      </c>
      <c r="G657" s="17" t="s">
        <v>1257</v>
      </c>
      <c r="H657" s="93">
        <f t="shared" si="221"/>
        <v>0.19</v>
      </c>
      <c r="I657" s="29">
        <f t="shared" si="235"/>
        <v>2369999</v>
      </c>
      <c r="J657" s="71">
        <v>2134969</v>
      </c>
      <c r="K657" s="72">
        <f t="shared" si="222"/>
        <v>405644.11</v>
      </c>
      <c r="L657" s="49">
        <f t="shared" si="223"/>
        <v>2540613.11</v>
      </c>
      <c r="M657" s="73">
        <v>1860984</v>
      </c>
      <c r="N657" s="74">
        <f t="shared" si="224"/>
        <v>353586.96</v>
      </c>
      <c r="O657" s="53">
        <f t="shared" si="225"/>
        <v>2214570.96</v>
      </c>
      <c r="P657" s="75">
        <v>1960329</v>
      </c>
      <c r="Q657" s="76">
        <f t="shared" si="226"/>
        <v>372462.51</v>
      </c>
      <c r="R657" s="57">
        <f t="shared" si="227"/>
        <v>2332791.5099999998</v>
      </c>
      <c r="S657" s="77">
        <v>2064122</v>
      </c>
      <c r="T657" s="78">
        <f t="shared" si="228"/>
        <v>392183.18</v>
      </c>
      <c r="U657" s="67">
        <f t="shared" si="229"/>
        <v>2456305.1800000002</v>
      </c>
      <c r="V657" s="79">
        <v>2113602</v>
      </c>
      <c r="W657" s="80">
        <f t="shared" si="230"/>
        <v>401584.38</v>
      </c>
      <c r="X657" s="68">
        <f t="shared" si="231"/>
        <v>2515186.38</v>
      </c>
      <c r="Y657" s="81">
        <v>1808190</v>
      </c>
      <c r="Z657" s="82">
        <f t="shared" si="232"/>
        <v>343556.1</v>
      </c>
      <c r="AA657" s="69">
        <f t="shared" si="236"/>
        <v>2151746.1</v>
      </c>
      <c r="AB657" s="83">
        <v>1998977</v>
      </c>
      <c r="AC657" s="84">
        <f t="shared" si="233"/>
        <v>379805.63</v>
      </c>
      <c r="AD657" s="70">
        <f t="shared" si="237"/>
        <v>2378782.63</v>
      </c>
      <c r="AE657" s="86">
        <f t="shared" si="238"/>
        <v>7</v>
      </c>
      <c r="AF657" s="85">
        <f t="shared" si="239"/>
        <v>2369999</v>
      </c>
      <c r="AG657" s="4">
        <f t="shared" si="240"/>
        <v>136743.27353114809</v>
      </c>
      <c r="AH657" s="5">
        <f t="shared" si="241"/>
        <v>5.7697608113399246E-2</v>
      </c>
      <c r="AI657" s="87" t="str">
        <f t="shared" si="242"/>
        <v>SI</v>
      </c>
      <c r="AK657" s="95"/>
    </row>
    <row r="658" spans="1:37" ht="25.5" x14ac:dyDescent="0.45">
      <c r="A658" s="6">
        <f t="shared" si="234"/>
        <v>655</v>
      </c>
      <c r="B658" s="6" t="s">
        <v>1181</v>
      </c>
      <c r="C658" s="6" t="s">
        <v>245</v>
      </c>
      <c r="D658" s="6" t="s">
        <v>1336</v>
      </c>
      <c r="E658" s="9">
        <v>26101400</v>
      </c>
      <c r="F658" s="105" t="s">
        <v>1337</v>
      </c>
      <c r="G658" s="17" t="s">
        <v>1338</v>
      </c>
      <c r="H658" s="93">
        <f t="shared" si="221"/>
        <v>0.19</v>
      </c>
      <c r="I658" s="29">
        <f t="shared" si="235"/>
        <v>1229999</v>
      </c>
      <c r="J658" s="71">
        <v>1024336</v>
      </c>
      <c r="K658" s="72">
        <f t="shared" si="222"/>
        <v>194623.84</v>
      </c>
      <c r="L658" s="49">
        <f t="shared" si="223"/>
        <v>1218959.8400000001</v>
      </c>
      <c r="M658" s="73">
        <v>1022820</v>
      </c>
      <c r="N658" s="74">
        <f t="shared" si="224"/>
        <v>194335.8</v>
      </c>
      <c r="O658" s="53">
        <f t="shared" si="225"/>
        <v>1217155.8</v>
      </c>
      <c r="P658" s="75">
        <v>963806</v>
      </c>
      <c r="Q658" s="76">
        <f t="shared" si="226"/>
        <v>183123.14</v>
      </c>
      <c r="R658" s="57">
        <f t="shared" si="227"/>
        <v>1146929.1400000001</v>
      </c>
      <c r="S658" s="77">
        <v>1069673</v>
      </c>
      <c r="T658" s="78">
        <f t="shared" si="228"/>
        <v>203237.87</v>
      </c>
      <c r="U658" s="67">
        <f t="shared" si="229"/>
        <v>1272910.8700000001</v>
      </c>
      <c r="V658" s="79">
        <v>1059250</v>
      </c>
      <c r="W658" s="80">
        <f t="shared" si="230"/>
        <v>201257.5</v>
      </c>
      <c r="X658" s="68">
        <f t="shared" si="231"/>
        <v>1260507.5</v>
      </c>
      <c r="Y658" s="81">
        <v>932147</v>
      </c>
      <c r="Z658" s="82">
        <f t="shared" si="232"/>
        <v>177107.93</v>
      </c>
      <c r="AA658" s="69">
        <f t="shared" si="236"/>
        <v>1109254.93</v>
      </c>
      <c r="AB658" s="83">
        <v>1163259</v>
      </c>
      <c r="AC658" s="84">
        <f t="shared" si="233"/>
        <v>221019.21</v>
      </c>
      <c r="AD658" s="70">
        <f t="shared" si="237"/>
        <v>1384278.21</v>
      </c>
      <c r="AE658" s="86">
        <f t="shared" si="238"/>
        <v>7</v>
      </c>
      <c r="AF658" s="85">
        <f t="shared" si="239"/>
        <v>1229999</v>
      </c>
      <c r="AG658" s="4">
        <f t="shared" si="240"/>
        <v>83101.327749539589</v>
      </c>
      <c r="AH658" s="5">
        <f t="shared" si="241"/>
        <v>6.7562110009471224E-2</v>
      </c>
      <c r="AI658" s="87" t="str">
        <f t="shared" si="242"/>
        <v>SI</v>
      </c>
      <c r="AK658" s="95"/>
    </row>
    <row r="659" spans="1:37" ht="25.5" x14ac:dyDescent="0.45">
      <c r="A659" s="6">
        <f t="shared" si="234"/>
        <v>656</v>
      </c>
      <c r="B659" s="6" t="s">
        <v>1181</v>
      </c>
      <c r="C659" s="6" t="s">
        <v>245</v>
      </c>
      <c r="D659" s="6" t="s">
        <v>1339</v>
      </c>
      <c r="E659" s="9">
        <v>26101400</v>
      </c>
      <c r="F659" s="13" t="s">
        <v>1340</v>
      </c>
      <c r="G659" s="17" t="s">
        <v>1257</v>
      </c>
      <c r="H659" s="93">
        <f t="shared" si="221"/>
        <v>0.19</v>
      </c>
      <c r="I659" s="29">
        <f t="shared" si="235"/>
        <v>1759999</v>
      </c>
      <c r="J659" s="71">
        <v>1495352</v>
      </c>
      <c r="K659" s="72">
        <f t="shared" si="222"/>
        <v>284116.88</v>
      </c>
      <c r="L659" s="49">
        <f t="shared" si="223"/>
        <v>1779468.88</v>
      </c>
      <c r="M659" s="73">
        <v>1513000</v>
      </c>
      <c r="N659" s="74">
        <f t="shared" si="224"/>
        <v>287470</v>
      </c>
      <c r="O659" s="53">
        <f t="shared" si="225"/>
        <v>1800470</v>
      </c>
      <c r="P659" s="75">
        <v>1591497</v>
      </c>
      <c r="Q659" s="76">
        <f t="shared" si="226"/>
        <v>302384.43</v>
      </c>
      <c r="R659" s="57">
        <f t="shared" si="227"/>
        <v>1893881.43</v>
      </c>
      <c r="S659" s="77">
        <v>1364489</v>
      </c>
      <c r="T659" s="78">
        <f t="shared" si="228"/>
        <v>259252.91</v>
      </c>
      <c r="U659" s="67">
        <f t="shared" si="229"/>
        <v>1623741.91</v>
      </c>
      <c r="V659" s="79">
        <v>1534826</v>
      </c>
      <c r="W659" s="80">
        <f t="shared" si="230"/>
        <v>291616.94</v>
      </c>
      <c r="X659" s="68">
        <f t="shared" si="231"/>
        <v>1826442.94</v>
      </c>
      <c r="Y659" s="81">
        <v>1498800</v>
      </c>
      <c r="Z659" s="82">
        <f t="shared" si="232"/>
        <v>284772</v>
      </c>
      <c r="AA659" s="69">
        <f t="shared" si="236"/>
        <v>1783572</v>
      </c>
      <c r="AB659" s="83">
        <v>1354973</v>
      </c>
      <c r="AC659" s="84">
        <f t="shared" si="233"/>
        <v>257444.87</v>
      </c>
      <c r="AD659" s="70">
        <f t="shared" si="237"/>
        <v>1612417.87</v>
      </c>
      <c r="AE659" s="86">
        <f t="shared" si="238"/>
        <v>7</v>
      </c>
      <c r="AF659" s="85">
        <f t="shared" si="239"/>
        <v>1759999</v>
      </c>
      <c r="AG659" s="4">
        <f t="shared" si="240"/>
        <v>96553.575896937109</v>
      </c>
      <c r="AH659" s="5">
        <f t="shared" si="241"/>
        <v>5.486001747554238E-2</v>
      </c>
      <c r="AI659" s="87" t="str">
        <f t="shared" si="242"/>
        <v>SI</v>
      </c>
      <c r="AK659" s="95"/>
    </row>
    <row r="660" spans="1:37" ht="51" x14ac:dyDescent="0.45">
      <c r="A660" s="6">
        <f t="shared" si="234"/>
        <v>657</v>
      </c>
      <c r="B660" s="6" t="s">
        <v>1181</v>
      </c>
      <c r="C660" s="6" t="s">
        <v>245</v>
      </c>
      <c r="D660" s="6" t="s">
        <v>1341</v>
      </c>
      <c r="E660" s="9">
        <v>82150000</v>
      </c>
      <c r="F660" s="105" t="s">
        <v>1342</v>
      </c>
      <c r="G660" s="17" t="s">
        <v>38</v>
      </c>
      <c r="H660" s="93">
        <f t="shared" si="221"/>
        <v>0.19</v>
      </c>
      <c r="I660" s="29">
        <f t="shared" si="235"/>
        <v>13399</v>
      </c>
      <c r="J660" s="71">
        <v>11153</v>
      </c>
      <c r="K660" s="72">
        <f t="shared" si="222"/>
        <v>2119.0700000000002</v>
      </c>
      <c r="L660" s="49">
        <f t="shared" si="223"/>
        <v>13272.07</v>
      </c>
      <c r="M660" s="73">
        <v>12052</v>
      </c>
      <c r="N660" s="74">
        <f t="shared" si="224"/>
        <v>2289.88</v>
      </c>
      <c r="O660" s="53">
        <f t="shared" si="225"/>
        <v>14341.880000000001</v>
      </c>
      <c r="P660" s="75">
        <v>11826</v>
      </c>
      <c r="Q660" s="76">
        <f t="shared" si="226"/>
        <v>2246.94</v>
      </c>
      <c r="R660" s="57">
        <f t="shared" si="227"/>
        <v>14072.94</v>
      </c>
      <c r="S660" s="77">
        <v>11333</v>
      </c>
      <c r="T660" s="78">
        <f t="shared" si="228"/>
        <v>2153.27</v>
      </c>
      <c r="U660" s="67">
        <f t="shared" si="229"/>
        <v>13486.27</v>
      </c>
      <c r="V660" s="79">
        <v>10824</v>
      </c>
      <c r="W660" s="80">
        <f t="shared" si="230"/>
        <v>2056.56</v>
      </c>
      <c r="X660" s="68">
        <f t="shared" si="231"/>
        <v>12880.56</v>
      </c>
      <c r="Y660" s="81">
        <v>11224</v>
      </c>
      <c r="Z660" s="82">
        <f t="shared" si="232"/>
        <v>2132.56</v>
      </c>
      <c r="AA660" s="69">
        <f t="shared" si="236"/>
        <v>13356.56</v>
      </c>
      <c r="AB660" s="83">
        <v>10408</v>
      </c>
      <c r="AC660" s="84">
        <f t="shared" si="233"/>
        <v>1977.52</v>
      </c>
      <c r="AD660" s="70">
        <f t="shared" si="237"/>
        <v>12385.52</v>
      </c>
      <c r="AE660" s="86">
        <f t="shared" si="238"/>
        <v>7</v>
      </c>
      <c r="AF660" s="85">
        <f t="shared" si="239"/>
        <v>13399</v>
      </c>
      <c r="AG660" s="4">
        <f t="shared" si="240"/>
        <v>616.98192534303655</v>
      </c>
      <c r="AH660" s="5">
        <f t="shared" si="241"/>
        <v>4.6046863597510007E-2</v>
      </c>
      <c r="AI660" s="87" t="str">
        <f t="shared" si="242"/>
        <v>SI</v>
      </c>
      <c r="AK660" s="95"/>
    </row>
    <row r="661" spans="1:37" ht="46.15" x14ac:dyDescent="0.45">
      <c r="A661" s="6">
        <f t="shared" si="234"/>
        <v>658</v>
      </c>
      <c r="B661" s="6" t="s">
        <v>1181</v>
      </c>
      <c r="C661" s="6" t="s">
        <v>245</v>
      </c>
      <c r="D661" s="6" t="s">
        <v>1343</v>
      </c>
      <c r="E661" s="9">
        <v>82151700</v>
      </c>
      <c r="F661" s="112" t="s">
        <v>1344</v>
      </c>
      <c r="G661" s="17" t="s">
        <v>38</v>
      </c>
      <c r="H661" s="93">
        <f t="shared" si="221"/>
        <v>0.19</v>
      </c>
      <c r="I661" s="29">
        <f t="shared" si="235"/>
        <v>1565000</v>
      </c>
      <c r="J661" s="71">
        <v>1425213</v>
      </c>
      <c r="K661" s="72">
        <f t="shared" si="222"/>
        <v>270790.47000000003</v>
      </c>
      <c r="L661" s="49">
        <f t="shared" si="223"/>
        <v>1696003.47</v>
      </c>
      <c r="M661" s="73">
        <v>1440723</v>
      </c>
      <c r="N661" s="74">
        <f t="shared" si="224"/>
        <v>273737.37</v>
      </c>
      <c r="O661" s="53">
        <f t="shared" si="225"/>
        <v>1714460.37</v>
      </c>
      <c r="P661" s="75">
        <v>1413573</v>
      </c>
      <c r="Q661" s="76">
        <f t="shared" si="226"/>
        <v>268578.87</v>
      </c>
      <c r="R661" s="57">
        <f t="shared" si="227"/>
        <v>1682151.87</v>
      </c>
      <c r="S661" s="77">
        <v>1207947</v>
      </c>
      <c r="T661" s="78">
        <f t="shared" si="228"/>
        <v>229509.93</v>
      </c>
      <c r="U661" s="67">
        <f t="shared" si="229"/>
        <v>1437456.93</v>
      </c>
      <c r="V661" s="79">
        <v>1435125</v>
      </c>
      <c r="W661" s="80">
        <f t="shared" si="230"/>
        <v>272673.75</v>
      </c>
      <c r="X661" s="68">
        <f t="shared" si="231"/>
        <v>1707798.75</v>
      </c>
      <c r="Y661" s="81">
        <v>1391736</v>
      </c>
      <c r="Z661" s="82">
        <f t="shared" si="232"/>
        <v>264429.84000000003</v>
      </c>
      <c r="AA661" s="69">
        <f t="shared" si="236"/>
        <v>1656165.84</v>
      </c>
      <c r="AB661" s="83">
        <v>891563</v>
      </c>
      <c r="AC661" s="84">
        <f t="shared" si="233"/>
        <v>169396.97</v>
      </c>
      <c r="AD661" s="70">
        <f t="shared" si="237"/>
        <v>1060959.97</v>
      </c>
      <c r="AE661" s="86">
        <f t="shared" si="238"/>
        <v>7</v>
      </c>
      <c r="AF661" s="85">
        <f t="shared" si="239"/>
        <v>1565000</v>
      </c>
      <c r="AG661" s="4">
        <f t="shared" si="240"/>
        <v>224324.74926443008</v>
      </c>
      <c r="AH661" s="5">
        <f t="shared" si="241"/>
        <v>0.14333849793254319</v>
      </c>
      <c r="AI661" s="87" t="str">
        <f t="shared" si="242"/>
        <v>SI</v>
      </c>
      <c r="AK661" s="95"/>
    </row>
    <row r="662" spans="1:37" ht="38.25" x14ac:dyDescent="0.45">
      <c r="A662" s="6">
        <f t="shared" si="234"/>
        <v>659</v>
      </c>
      <c r="B662" s="6" t="s">
        <v>1181</v>
      </c>
      <c r="C662" s="6" t="s">
        <v>245</v>
      </c>
      <c r="D662" s="6" t="s">
        <v>1345</v>
      </c>
      <c r="E662" s="9">
        <v>82151600</v>
      </c>
      <c r="F662" s="105" t="s">
        <v>1346</v>
      </c>
      <c r="G662" s="17" t="s">
        <v>38</v>
      </c>
      <c r="H662" s="93">
        <f t="shared" si="221"/>
        <v>0.19</v>
      </c>
      <c r="I662" s="29">
        <f t="shared" si="235"/>
        <v>4272159</v>
      </c>
      <c r="J662" s="71">
        <v>3340293</v>
      </c>
      <c r="K662" s="72">
        <f t="shared" si="222"/>
        <v>634655.67000000004</v>
      </c>
      <c r="L662" s="49">
        <f t="shared" si="223"/>
        <v>3974948.67</v>
      </c>
      <c r="M662" s="73">
        <v>3233975</v>
      </c>
      <c r="N662" s="74">
        <f t="shared" si="224"/>
        <v>614455.25</v>
      </c>
      <c r="O662" s="53">
        <f t="shared" si="225"/>
        <v>3848430.25</v>
      </c>
      <c r="P662" s="75">
        <v>3304336</v>
      </c>
      <c r="Q662" s="76">
        <f t="shared" si="226"/>
        <v>627823.84</v>
      </c>
      <c r="R662" s="57">
        <f t="shared" si="227"/>
        <v>3932159.84</v>
      </c>
      <c r="S662" s="77">
        <v>3510212</v>
      </c>
      <c r="T662" s="78">
        <f t="shared" si="228"/>
        <v>666940.28</v>
      </c>
      <c r="U662" s="67">
        <f t="shared" si="229"/>
        <v>4177152.2800000003</v>
      </c>
      <c r="V662" s="79">
        <v>3309315</v>
      </c>
      <c r="W662" s="80">
        <f t="shared" si="230"/>
        <v>628769.85</v>
      </c>
      <c r="X662" s="68">
        <f t="shared" si="231"/>
        <v>3938084.85</v>
      </c>
      <c r="Y662" s="81">
        <v>3346310</v>
      </c>
      <c r="Z662" s="82">
        <f t="shared" si="232"/>
        <v>635798.9</v>
      </c>
      <c r="AA662" s="69">
        <f t="shared" si="236"/>
        <v>3982108.9</v>
      </c>
      <c r="AB662" s="83">
        <v>5085908</v>
      </c>
      <c r="AC662" s="84">
        <f t="shared" si="233"/>
        <v>966322.52</v>
      </c>
      <c r="AD662" s="70">
        <f t="shared" si="237"/>
        <v>6052230.5199999996</v>
      </c>
      <c r="AE662" s="86">
        <f t="shared" si="238"/>
        <v>7</v>
      </c>
      <c r="AF662" s="85">
        <f t="shared" si="239"/>
        <v>4272159</v>
      </c>
      <c r="AG662" s="4">
        <f t="shared" si="240"/>
        <v>732597.62430913444</v>
      </c>
      <c r="AH662" s="5">
        <f t="shared" si="241"/>
        <v>0.17148182553812591</v>
      </c>
      <c r="AI662" s="87" t="str">
        <f t="shared" si="242"/>
        <v>SI</v>
      </c>
      <c r="AK662" s="95"/>
    </row>
    <row r="663" spans="1:37" ht="25.5" x14ac:dyDescent="0.45">
      <c r="A663" s="6">
        <f t="shared" si="234"/>
        <v>660</v>
      </c>
      <c r="B663" s="6" t="s">
        <v>1181</v>
      </c>
      <c r="C663" s="6" t="s">
        <v>245</v>
      </c>
      <c r="D663" s="6" t="s">
        <v>1347</v>
      </c>
      <c r="E663" s="9">
        <v>82151700</v>
      </c>
      <c r="F663" s="13" t="s">
        <v>1348</v>
      </c>
      <c r="G663" s="17" t="s">
        <v>38</v>
      </c>
      <c r="H663" s="93">
        <f t="shared" si="221"/>
        <v>0.19</v>
      </c>
      <c r="I663" s="29">
        <f t="shared" si="235"/>
        <v>1564999</v>
      </c>
      <c r="J663" s="71">
        <v>1206044</v>
      </c>
      <c r="K663" s="72">
        <f t="shared" si="222"/>
        <v>229148.36000000002</v>
      </c>
      <c r="L663" s="49">
        <f t="shared" si="223"/>
        <v>1435192.36</v>
      </c>
      <c r="M663" s="73">
        <v>1372184</v>
      </c>
      <c r="N663" s="74">
        <f t="shared" si="224"/>
        <v>260714.96</v>
      </c>
      <c r="O663" s="53">
        <f t="shared" si="225"/>
        <v>1632898.96</v>
      </c>
      <c r="P663" s="75">
        <v>1343418</v>
      </c>
      <c r="Q663" s="76">
        <f t="shared" si="226"/>
        <v>255249.42</v>
      </c>
      <c r="R663" s="57">
        <f t="shared" si="227"/>
        <v>1598667.42</v>
      </c>
      <c r="S663" s="77">
        <v>1329050</v>
      </c>
      <c r="T663" s="78">
        <f t="shared" si="228"/>
        <v>252519.5</v>
      </c>
      <c r="U663" s="67">
        <f t="shared" si="229"/>
        <v>1581569.5</v>
      </c>
      <c r="V663" s="79">
        <v>1291113</v>
      </c>
      <c r="W663" s="80">
        <f t="shared" si="230"/>
        <v>245311.47</v>
      </c>
      <c r="X663" s="68">
        <f t="shared" si="231"/>
        <v>1536424.47</v>
      </c>
      <c r="Y663" s="81">
        <v>1192057</v>
      </c>
      <c r="Z663" s="82">
        <f t="shared" si="232"/>
        <v>226490.83000000002</v>
      </c>
      <c r="AA663" s="69">
        <f t="shared" si="236"/>
        <v>1418547.83</v>
      </c>
      <c r="AB663" s="83">
        <v>1472013</v>
      </c>
      <c r="AC663" s="84">
        <f t="shared" si="233"/>
        <v>279682.47000000003</v>
      </c>
      <c r="AD663" s="70">
        <f t="shared" si="237"/>
        <v>1751695.47</v>
      </c>
      <c r="AE663" s="86">
        <f t="shared" si="238"/>
        <v>7</v>
      </c>
      <c r="AF663" s="85">
        <f t="shared" si="239"/>
        <v>1564999</v>
      </c>
      <c r="AG663" s="4">
        <f t="shared" si="240"/>
        <v>106896.70127203173</v>
      </c>
      <c r="AH663" s="5">
        <f t="shared" si="241"/>
        <v>6.8304645096918096E-2</v>
      </c>
      <c r="AI663" s="87" t="str">
        <f t="shared" si="242"/>
        <v>SI</v>
      </c>
      <c r="AK663" s="95"/>
    </row>
    <row r="664" spans="1:37" ht="25.5" x14ac:dyDescent="0.45">
      <c r="A664" s="6">
        <f t="shared" si="234"/>
        <v>661</v>
      </c>
      <c r="B664" s="6" t="s">
        <v>1181</v>
      </c>
      <c r="C664" s="6" t="s">
        <v>245</v>
      </c>
      <c r="D664" s="6" t="s">
        <v>1349</v>
      </c>
      <c r="E664" s="9">
        <v>82151700</v>
      </c>
      <c r="F664" s="105" t="s">
        <v>1350</v>
      </c>
      <c r="G664" s="17" t="s">
        <v>38</v>
      </c>
      <c r="H664" s="93">
        <f t="shared" si="221"/>
        <v>0.19</v>
      </c>
      <c r="I664" s="29">
        <f t="shared" si="235"/>
        <v>1565000</v>
      </c>
      <c r="J664" s="71">
        <v>1327048</v>
      </c>
      <c r="K664" s="72">
        <f t="shared" si="222"/>
        <v>252139.12</v>
      </c>
      <c r="L664" s="49">
        <f t="shared" si="223"/>
        <v>1579187.12</v>
      </c>
      <c r="M664" s="73">
        <v>1201993</v>
      </c>
      <c r="N664" s="74">
        <f t="shared" si="224"/>
        <v>228378.67</v>
      </c>
      <c r="O664" s="53">
        <f t="shared" si="225"/>
        <v>1430371.67</v>
      </c>
      <c r="P664" s="75">
        <v>1278436</v>
      </c>
      <c r="Q664" s="76">
        <f t="shared" si="226"/>
        <v>242902.84</v>
      </c>
      <c r="R664" s="57">
        <f t="shared" si="227"/>
        <v>1521338.84</v>
      </c>
      <c r="S664" s="77">
        <v>1389362</v>
      </c>
      <c r="T664" s="78">
        <f t="shared" si="228"/>
        <v>263978.78000000003</v>
      </c>
      <c r="U664" s="67">
        <f t="shared" si="229"/>
        <v>1653340.78</v>
      </c>
      <c r="V664" s="79">
        <v>1237088</v>
      </c>
      <c r="W664" s="80">
        <f t="shared" si="230"/>
        <v>235046.72</v>
      </c>
      <c r="X664" s="68">
        <f t="shared" si="231"/>
        <v>1472134.72</v>
      </c>
      <c r="Y664" s="81">
        <v>1191746</v>
      </c>
      <c r="Z664" s="82">
        <f t="shared" si="232"/>
        <v>226431.74</v>
      </c>
      <c r="AA664" s="69">
        <f t="shared" si="236"/>
        <v>1418177.74</v>
      </c>
      <c r="AB664" s="83">
        <v>1580207</v>
      </c>
      <c r="AC664" s="84">
        <f t="shared" si="233"/>
        <v>300239.33</v>
      </c>
      <c r="AD664" s="70">
        <f t="shared" si="237"/>
        <v>1880446.33</v>
      </c>
      <c r="AE664" s="86">
        <f t="shared" si="238"/>
        <v>7</v>
      </c>
      <c r="AF664" s="85">
        <f t="shared" si="239"/>
        <v>1565000</v>
      </c>
      <c r="AG664" s="4">
        <f t="shared" si="240"/>
        <v>150106.42666663081</v>
      </c>
      <c r="AH664" s="5">
        <f t="shared" si="241"/>
        <v>9.5914649627240139E-2</v>
      </c>
      <c r="AI664" s="87" t="str">
        <f t="shared" si="242"/>
        <v>SI</v>
      </c>
      <c r="AK664" s="95"/>
    </row>
    <row r="665" spans="1:37" ht="38.25" x14ac:dyDescent="0.45">
      <c r="A665" s="6">
        <f t="shared" si="234"/>
        <v>662</v>
      </c>
      <c r="B665" s="6" t="s">
        <v>1181</v>
      </c>
      <c r="C665" s="6" t="s">
        <v>245</v>
      </c>
      <c r="D665" s="6" t="s">
        <v>1351</v>
      </c>
      <c r="E665" s="9">
        <v>93141507</v>
      </c>
      <c r="F665" s="12" t="s">
        <v>1352</v>
      </c>
      <c r="G665" s="17" t="s">
        <v>38</v>
      </c>
      <c r="H665" s="93">
        <f t="shared" si="221"/>
        <v>0.19</v>
      </c>
      <c r="I665" s="29">
        <f t="shared" si="235"/>
        <v>1564999</v>
      </c>
      <c r="J665" s="71">
        <v>1185018</v>
      </c>
      <c r="K665" s="72">
        <f t="shared" si="222"/>
        <v>225153.42</v>
      </c>
      <c r="L665" s="49">
        <f t="shared" si="223"/>
        <v>1410171.42</v>
      </c>
      <c r="M665" s="73">
        <v>1361379</v>
      </c>
      <c r="N665" s="74">
        <f t="shared" si="224"/>
        <v>258662.01</v>
      </c>
      <c r="O665" s="53">
        <f t="shared" si="225"/>
        <v>1620041.01</v>
      </c>
      <c r="P665" s="75">
        <v>1368326</v>
      </c>
      <c r="Q665" s="76">
        <f t="shared" si="226"/>
        <v>259981.94</v>
      </c>
      <c r="R665" s="57">
        <f t="shared" si="227"/>
        <v>1628307.94</v>
      </c>
      <c r="S665" s="77">
        <v>1335499</v>
      </c>
      <c r="T665" s="78">
        <f t="shared" si="228"/>
        <v>253744.81</v>
      </c>
      <c r="U665" s="67">
        <f t="shared" si="229"/>
        <v>1589243.81</v>
      </c>
      <c r="V665" s="79">
        <v>1400079</v>
      </c>
      <c r="W665" s="80">
        <f t="shared" si="230"/>
        <v>266015.01</v>
      </c>
      <c r="X665" s="68">
        <f t="shared" si="231"/>
        <v>1666094.01</v>
      </c>
      <c r="Y665" s="81">
        <v>1334745</v>
      </c>
      <c r="Z665" s="82">
        <f t="shared" si="232"/>
        <v>253601.55000000002</v>
      </c>
      <c r="AA665" s="69">
        <f t="shared" si="236"/>
        <v>1588346.55</v>
      </c>
      <c r="AB665" s="83">
        <v>1220832</v>
      </c>
      <c r="AC665" s="84">
        <f t="shared" si="233"/>
        <v>231958.08000000002</v>
      </c>
      <c r="AD665" s="70">
        <f t="shared" si="237"/>
        <v>1452790.08</v>
      </c>
      <c r="AE665" s="86">
        <f t="shared" si="238"/>
        <v>7</v>
      </c>
      <c r="AF665" s="85">
        <f t="shared" si="239"/>
        <v>1564999</v>
      </c>
      <c r="AG665" s="4">
        <f t="shared" si="240"/>
        <v>88602.794179055098</v>
      </c>
      <c r="AH665" s="5">
        <f t="shared" si="241"/>
        <v>5.6615240124150298E-2</v>
      </c>
      <c r="AI665" s="87" t="str">
        <f t="shared" si="242"/>
        <v>SI</v>
      </c>
      <c r="AK665" s="95"/>
    </row>
    <row r="666" spans="1:37" ht="25.5" x14ac:dyDescent="0.45">
      <c r="A666" s="6">
        <f t="shared" si="234"/>
        <v>663</v>
      </c>
      <c r="B666" s="6" t="s">
        <v>1181</v>
      </c>
      <c r="C666" s="6" t="s">
        <v>245</v>
      </c>
      <c r="D666" s="6" t="s">
        <v>1353</v>
      </c>
      <c r="E666" s="9">
        <v>82151700</v>
      </c>
      <c r="F666" s="105" t="s">
        <v>1354</v>
      </c>
      <c r="G666" s="17" t="s">
        <v>38</v>
      </c>
      <c r="H666" s="93">
        <f t="shared" si="221"/>
        <v>0.19</v>
      </c>
      <c r="I666" s="29">
        <f t="shared" si="235"/>
        <v>1565000</v>
      </c>
      <c r="J666" s="71">
        <v>1310786</v>
      </c>
      <c r="K666" s="72">
        <f t="shared" si="222"/>
        <v>249049.34</v>
      </c>
      <c r="L666" s="49">
        <f t="shared" si="223"/>
        <v>1559835.34</v>
      </c>
      <c r="M666" s="73">
        <v>1196499</v>
      </c>
      <c r="N666" s="74">
        <f t="shared" si="224"/>
        <v>227334.81</v>
      </c>
      <c r="O666" s="53">
        <f t="shared" si="225"/>
        <v>1423833.81</v>
      </c>
      <c r="P666" s="75">
        <v>1349389</v>
      </c>
      <c r="Q666" s="76">
        <f t="shared" si="226"/>
        <v>256383.91</v>
      </c>
      <c r="R666" s="57">
        <f t="shared" si="227"/>
        <v>1605772.91</v>
      </c>
      <c r="S666" s="77">
        <v>1286987</v>
      </c>
      <c r="T666" s="78">
        <f t="shared" si="228"/>
        <v>244527.53</v>
      </c>
      <c r="U666" s="67">
        <f t="shared" si="229"/>
        <v>1531514.53</v>
      </c>
      <c r="V666" s="79">
        <v>1256321</v>
      </c>
      <c r="W666" s="80">
        <f t="shared" si="230"/>
        <v>238700.99</v>
      </c>
      <c r="X666" s="68">
        <f t="shared" si="231"/>
        <v>1495021.99</v>
      </c>
      <c r="Y666" s="81">
        <v>1431947</v>
      </c>
      <c r="Z666" s="82">
        <f t="shared" si="232"/>
        <v>272069.93</v>
      </c>
      <c r="AA666" s="69">
        <f t="shared" si="236"/>
        <v>1704016.93</v>
      </c>
      <c r="AB666" s="83">
        <v>1373951</v>
      </c>
      <c r="AC666" s="84">
        <f t="shared" si="233"/>
        <v>261050.69</v>
      </c>
      <c r="AD666" s="70">
        <f t="shared" si="237"/>
        <v>1635001.69</v>
      </c>
      <c r="AE666" s="86">
        <f t="shared" si="238"/>
        <v>7</v>
      </c>
      <c r="AF666" s="85">
        <f t="shared" si="239"/>
        <v>1565000</v>
      </c>
      <c r="AG666" s="4">
        <f t="shared" si="240"/>
        <v>86074.003969127589</v>
      </c>
      <c r="AH666" s="5">
        <f t="shared" si="241"/>
        <v>5.4999363558547981E-2</v>
      </c>
      <c r="AI666" s="87" t="str">
        <f t="shared" si="242"/>
        <v>SI</v>
      </c>
      <c r="AK666" s="95"/>
    </row>
    <row r="667" spans="1:37" ht="25.5" x14ac:dyDescent="0.45">
      <c r="A667" s="6">
        <f t="shared" si="234"/>
        <v>664</v>
      </c>
      <c r="B667" s="6" t="s">
        <v>1181</v>
      </c>
      <c r="C667" s="6" t="s">
        <v>245</v>
      </c>
      <c r="D667" s="6" t="s">
        <v>1355</v>
      </c>
      <c r="E667" s="9">
        <v>82151700</v>
      </c>
      <c r="F667" s="13" t="s">
        <v>1356</v>
      </c>
      <c r="G667" s="17" t="s">
        <v>38</v>
      </c>
      <c r="H667" s="93">
        <f t="shared" si="221"/>
        <v>0.19</v>
      </c>
      <c r="I667" s="29">
        <f t="shared" si="235"/>
        <v>1564999</v>
      </c>
      <c r="J667" s="71">
        <v>1330254</v>
      </c>
      <c r="K667" s="72">
        <f t="shared" si="222"/>
        <v>252748.26</v>
      </c>
      <c r="L667" s="49">
        <f t="shared" si="223"/>
        <v>1583002.26</v>
      </c>
      <c r="M667" s="73">
        <v>1429503</v>
      </c>
      <c r="N667" s="74">
        <f t="shared" si="224"/>
        <v>271605.57</v>
      </c>
      <c r="O667" s="53">
        <f t="shared" si="225"/>
        <v>1701108.57</v>
      </c>
      <c r="P667" s="75">
        <v>1299048</v>
      </c>
      <c r="Q667" s="76">
        <f t="shared" si="226"/>
        <v>246819.12</v>
      </c>
      <c r="R667" s="57">
        <f t="shared" si="227"/>
        <v>1545867.12</v>
      </c>
      <c r="S667" s="77">
        <v>1384273</v>
      </c>
      <c r="T667" s="78">
        <f t="shared" si="228"/>
        <v>263011.87</v>
      </c>
      <c r="U667" s="67">
        <f t="shared" si="229"/>
        <v>1647284.87</v>
      </c>
      <c r="V667" s="79">
        <v>1422232</v>
      </c>
      <c r="W667" s="80">
        <f t="shared" si="230"/>
        <v>270224.08</v>
      </c>
      <c r="X667" s="68">
        <f t="shared" si="231"/>
        <v>1692456.08</v>
      </c>
      <c r="Y667" s="81">
        <v>1386345</v>
      </c>
      <c r="Z667" s="82">
        <f t="shared" si="232"/>
        <v>263405.55</v>
      </c>
      <c r="AA667" s="69">
        <f t="shared" si="236"/>
        <v>1649750.55</v>
      </c>
      <c r="AB667" s="83">
        <v>954223</v>
      </c>
      <c r="AC667" s="84">
        <f t="shared" si="233"/>
        <v>181302.37</v>
      </c>
      <c r="AD667" s="70">
        <f t="shared" si="237"/>
        <v>1135525.3700000001</v>
      </c>
      <c r="AE667" s="86">
        <f t="shared" si="238"/>
        <v>7</v>
      </c>
      <c r="AF667" s="85">
        <f t="shared" si="239"/>
        <v>1564999</v>
      </c>
      <c r="AG667" s="4">
        <f t="shared" si="240"/>
        <v>182781.15602491732</v>
      </c>
      <c r="AH667" s="5">
        <f t="shared" si="241"/>
        <v>0.11679314557064721</v>
      </c>
      <c r="AI667" s="87" t="str">
        <f t="shared" si="242"/>
        <v>SI</v>
      </c>
      <c r="AK667" s="95"/>
    </row>
    <row r="668" spans="1:37" ht="25.5" x14ac:dyDescent="0.45">
      <c r="A668" s="6">
        <f t="shared" si="234"/>
        <v>665</v>
      </c>
      <c r="B668" s="6" t="s">
        <v>1181</v>
      </c>
      <c r="C668" s="6" t="s">
        <v>245</v>
      </c>
      <c r="D668" s="6" t="s">
        <v>1357</v>
      </c>
      <c r="E668" s="9">
        <v>82151700</v>
      </c>
      <c r="F668" s="105" t="s">
        <v>1358</v>
      </c>
      <c r="G668" s="17" t="s">
        <v>38</v>
      </c>
      <c r="H668" s="93">
        <f t="shared" si="221"/>
        <v>0.19</v>
      </c>
      <c r="I668" s="29">
        <f t="shared" si="235"/>
        <v>1564999</v>
      </c>
      <c r="J668" s="71">
        <v>1308658</v>
      </c>
      <c r="K668" s="72">
        <f t="shared" si="222"/>
        <v>248645.02</v>
      </c>
      <c r="L668" s="49">
        <f t="shared" si="223"/>
        <v>1557303.02</v>
      </c>
      <c r="M668" s="73">
        <v>1212073</v>
      </c>
      <c r="N668" s="74">
        <f t="shared" si="224"/>
        <v>230293.87</v>
      </c>
      <c r="O668" s="53">
        <f t="shared" si="225"/>
        <v>1442366.87</v>
      </c>
      <c r="P668" s="75">
        <v>1212142</v>
      </c>
      <c r="Q668" s="76">
        <f t="shared" si="226"/>
        <v>230306.98</v>
      </c>
      <c r="R668" s="57">
        <f t="shared" si="227"/>
        <v>1442448.98</v>
      </c>
      <c r="S668" s="77">
        <v>1434072</v>
      </c>
      <c r="T668" s="78">
        <f t="shared" si="228"/>
        <v>272473.68</v>
      </c>
      <c r="U668" s="67">
        <f t="shared" si="229"/>
        <v>1706545.68</v>
      </c>
      <c r="V668" s="79">
        <v>1301428</v>
      </c>
      <c r="W668" s="80">
        <f t="shared" si="230"/>
        <v>247271.32</v>
      </c>
      <c r="X668" s="68">
        <f t="shared" si="231"/>
        <v>1548699.32</v>
      </c>
      <c r="Y668" s="81">
        <v>1380212</v>
      </c>
      <c r="Z668" s="82">
        <f t="shared" si="232"/>
        <v>262240.28000000003</v>
      </c>
      <c r="AA668" s="69">
        <f t="shared" si="236"/>
        <v>1642452.28</v>
      </c>
      <c r="AB668" s="83">
        <v>1357293</v>
      </c>
      <c r="AC668" s="84">
        <f t="shared" si="233"/>
        <v>257885.67</v>
      </c>
      <c r="AD668" s="70">
        <f t="shared" si="237"/>
        <v>1615178.67</v>
      </c>
      <c r="AE668" s="86">
        <f t="shared" si="238"/>
        <v>7</v>
      </c>
      <c r="AF668" s="85">
        <f t="shared" si="239"/>
        <v>1564999</v>
      </c>
      <c r="AG668" s="4">
        <f t="shared" si="240"/>
        <v>91756.297463301089</v>
      </c>
      <c r="AH668" s="5">
        <f t="shared" si="241"/>
        <v>5.863025948470324E-2</v>
      </c>
      <c r="AI668" s="87" t="str">
        <f t="shared" si="242"/>
        <v>SI</v>
      </c>
      <c r="AK668" s="95"/>
    </row>
    <row r="669" spans="1:37" ht="89.25" x14ac:dyDescent="0.45">
      <c r="A669" s="6">
        <f t="shared" si="234"/>
        <v>666</v>
      </c>
      <c r="B669" s="6" t="s">
        <v>1181</v>
      </c>
      <c r="C669" s="6" t="s">
        <v>245</v>
      </c>
      <c r="D669" s="6" t="s">
        <v>1359</v>
      </c>
      <c r="E669" s="9">
        <v>80111600</v>
      </c>
      <c r="F669" s="13" t="s">
        <v>1360</v>
      </c>
      <c r="G669" s="17" t="s">
        <v>276</v>
      </c>
      <c r="H669" s="93">
        <f t="shared" si="221"/>
        <v>0.19</v>
      </c>
      <c r="I669" s="29">
        <f t="shared" si="235"/>
        <v>3217999</v>
      </c>
      <c r="J669" s="71">
        <v>2820816</v>
      </c>
      <c r="K669" s="72">
        <f t="shared" si="222"/>
        <v>535955.04</v>
      </c>
      <c r="L669" s="49">
        <f t="shared" si="223"/>
        <v>3356771.04</v>
      </c>
      <c r="M669" s="73">
        <v>2500038</v>
      </c>
      <c r="N669" s="74">
        <f t="shared" si="224"/>
        <v>475007.22000000003</v>
      </c>
      <c r="O669" s="53">
        <f t="shared" si="225"/>
        <v>2975045.22</v>
      </c>
      <c r="P669" s="75">
        <v>2753601</v>
      </c>
      <c r="Q669" s="76">
        <f t="shared" si="226"/>
        <v>523184.19</v>
      </c>
      <c r="R669" s="57">
        <f t="shared" si="227"/>
        <v>3276785.19</v>
      </c>
      <c r="S669" s="77">
        <v>2874036</v>
      </c>
      <c r="T669" s="78">
        <f t="shared" si="228"/>
        <v>546066.84</v>
      </c>
      <c r="U669" s="67">
        <f t="shared" si="229"/>
        <v>3420102.84</v>
      </c>
      <c r="V669" s="79">
        <v>2545201</v>
      </c>
      <c r="W669" s="80">
        <f t="shared" si="230"/>
        <v>483588.19</v>
      </c>
      <c r="X669" s="68">
        <f t="shared" si="231"/>
        <v>3028789.19</v>
      </c>
      <c r="Y669" s="81">
        <v>2561094</v>
      </c>
      <c r="Z669" s="82">
        <f t="shared" si="232"/>
        <v>486607.86</v>
      </c>
      <c r="AA669" s="69">
        <f t="shared" si="236"/>
        <v>3047701.86</v>
      </c>
      <c r="AB669" s="83">
        <v>2874621</v>
      </c>
      <c r="AC669" s="84">
        <f t="shared" si="233"/>
        <v>546177.99</v>
      </c>
      <c r="AD669" s="70">
        <f t="shared" si="237"/>
        <v>3420798.99</v>
      </c>
      <c r="AE669" s="86">
        <f t="shared" si="238"/>
        <v>7</v>
      </c>
      <c r="AF669" s="85">
        <f t="shared" si="239"/>
        <v>3217999</v>
      </c>
      <c r="AG669" s="4">
        <f t="shared" si="240"/>
        <v>180679.39269627957</v>
      </c>
      <c r="AH669" s="5">
        <f t="shared" si="241"/>
        <v>5.6146503680168817E-2</v>
      </c>
      <c r="AI669" s="87" t="str">
        <f t="shared" si="242"/>
        <v>SI</v>
      </c>
      <c r="AK669" s="95"/>
    </row>
    <row r="670" spans="1:37" ht="25.5" x14ac:dyDescent="0.45">
      <c r="A670" s="6">
        <f t="shared" si="234"/>
        <v>667</v>
      </c>
      <c r="B670" s="6" t="s">
        <v>1181</v>
      </c>
      <c r="C670" s="6" t="s">
        <v>245</v>
      </c>
      <c r="D670" s="6" t="s">
        <v>1361</v>
      </c>
      <c r="E670" s="9">
        <v>82151700</v>
      </c>
      <c r="F670" s="105" t="s">
        <v>1362</v>
      </c>
      <c r="G670" s="17" t="s">
        <v>1363</v>
      </c>
      <c r="H670" s="93">
        <f t="shared" si="221"/>
        <v>0.19</v>
      </c>
      <c r="I670" s="29">
        <f t="shared" si="235"/>
        <v>749999</v>
      </c>
      <c r="J670" s="71">
        <v>673686</v>
      </c>
      <c r="K670" s="72">
        <f t="shared" si="222"/>
        <v>128000.34</v>
      </c>
      <c r="L670" s="49">
        <f t="shared" si="223"/>
        <v>801686.34</v>
      </c>
      <c r="M670" s="73">
        <v>683416</v>
      </c>
      <c r="N670" s="74">
        <f t="shared" si="224"/>
        <v>129849.04000000001</v>
      </c>
      <c r="O670" s="53">
        <f t="shared" si="225"/>
        <v>813265.04</v>
      </c>
      <c r="P670" s="75">
        <v>578927</v>
      </c>
      <c r="Q670" s="76">
        <f t="shared" si="226"/>
        <v>109996.13</v>
      </c>
      <c r="R670" s="57">
        <f t="shared" si="227"/>
        <v>688923.13</v>
      </c>
      <c r="S670" s="77">
        <v>664118</v>
      </c>
      <c r="T670" s="78">
        <f t="shared" si="228"/>
        <v>126182.42</v>
      </c>
      <c r="U670" s="67">
        <f t="shared" si="229"/>
        <v>790300.42</v>
      </c>
      <c r="V670" s="79">
        <v>629489</v>
      </c>
      <c r="W670" s="80">
        <f t="shared" si="230"/>
        <v>119602.91</v>
      </c>
      <c r="X670" s="68">
        <f t="shared" si="231"/>
        <v>749091.91</v>
      </c>
      <c r="Y670" s="81">
        <v>623729</v>
      </c>
      <c r="Z670" s="82">
        <f t="shared" si="232"/>
        <v>118508.51</v>
      </c>
      <c r="AA670" s="69">
        <f t="shared" si="236"/>
        <v>742237.51</v>
      </c>
      <c r="AB670" s="83">
        <v>558396</v>
      </c>
      <c r="AC670" s="84">
        <f t="shared" si="233"/>
        <v>106095.24</v>
      </c>
      <c r="AD670" s="70">
        <f t="shared" si="237"/>
        <v>664491.24</v>
      </c>
      <c r="AE670" s="86">
        <f t="shared" si="238"/>
        <v>7</v>
      </c>
      <c r="AF670" s="85">
        <f t="shared" si="239"/>
        <v>749999</v>
      </c>
      <c r="AG670" s="4">
        <f t="shared" si="240"/>
        <v>52646.095829168575</v>
      </c>
      <c r="AH670" s="5">
        <f t="shared" si="241"/>
        <v>7.0194888032075478E-2</v>
      </c>
      <c r="AI670" s="87" t="str">
        <f t="shared" si="242"/>
        <v>SI</v>
      </c>
      <c r="AK670" s="95"/>
    </row>
    <row r="671" spans="1:37" ht="51.75" x14ac:dyDescent="0.45">
      <c r="A671" s="6">
        <f t="shared" si="234"/>
        <v>668</v>
      </c>
      <c r="B671" s="6" t="s">
        <v>1181</v>
      </c>
      <c r="C671" s="6" t="s">
        <v>245</v>
      </c>
      <c r="D671" s="6" t="s">
        <v>1364</v>
      </c>
      <c r="E671" s="9">
        <v>91141604</v>
      </c>
      <c r="F671" s="12" t="s">
        <v>1365</v>
      </c>
      <c r="G671" s="17" t="s">
        <v>1363</v>
      </c>
      <c r="H671" s="93">
        <f t="shared" si="221"/>
        <v>0.19</v>
      </c>
      <c r="I671" s="29">
        <f t="shared" si="235"/>
        <v>750000</v>
      </c>
      <c r="J671" s="71">
        <v>584345</v>
      </c>
      <c r="K671" s="72">
        <f t="shared" si="222"/>
        <v>111025.55</v>
      </c>
      <c r="L671" s="49">
        <f t="shared" si="223"/>
        <v>695370.55</v>
      </c>
      <c r="M671" s="73">
        <v>669312</v>
      </c>
      <c r="N671" s="74">
        <f t="shared" si="224"/>
        <v>127169.28</v>
      </c>
      <c r="O671" s="53">
        <f t="shared" si="225"/>
        <v>796481.28</v>
      </c>
      <c r="P671" s="75">
        <v>571099</v>
      </c>
      <c r="Q671" s="76">
        <f t="shared" si="226"/>
        <v>108508.81</v>
      </c>
      <c r="R671" s="57">
        <f t="shared" si="227"/>
        <v>679607.81</v>
      </c>
      <c r="S671" s="77">
        <v>687452</v>
      </c>
      <c r="T671" s="78">
        <f t="shared" si="228"/>
        <v>130615.88</v>
      </c>
      <c r="U671" s="67">
        <f t="shared" si="229"/>
        <v>818067.88</v>
      </c>
      <c r="V671" s="79">
        <v>607747</v>
      </c>
      <c r="W671" s="80">
        <f t="shared" si="230"/>
        <v>115471.93000000001</v>
      </c>
      <c r="X671" s="68">
        <f t="shared" si="231"/>
        <v>723218.93</v>
      </c>
      <c r="Y671" s="81">
        <v>613370</v>
      </c>
      <c r="Z671" s="82">
        <f t="shared" si="232"/>
        <v>116540.3</v>
      </c>
      <c r="AA671" s="69">
        <f t="shared" si="236"/>
        <v>729910.3</v>
      </c>
      <c r="AB671" s="83">
        <v>678437</v>
      </c>
      <c r="AC671" s="84">
        <f t="shared" si="233"/>
        <v>128903.03</v>
      </c>
      <c r="AD671" s="70">
        <f t="shared" si="237"/>
        <v>807340.03</v>
      </c>
      <c r="AE671" s="86">
        <f t="shared" si="238"/>
        <v>7</v>
      </c>
      <c r="AF671" s="85">
        <f t="shared" si="239"/>
        <v>750000</v>
      </c>
      <c r="AG671" s="4">
        <f t="shared" si="240"/>
        <v>52292.970975055512</v>
      </c>
      <c r="AH671" s="5">
        <f t="shared" si="241"/>
        <v>6.9723961300074022E-2</v>
      </c>
      <c r="AI671" s="87" t="str">
        <f t="shared" si="242"/>
        <v>SI</v>
      </c>
      <c r="AK671" s="95"/>
    </row>
    <row r="672" spans="1:37" ht="102.75" x14ac:dyDescent="0.45">
      <c r="A672" s="6">
        <f t="shared" si="234"/>
        <v>669</v>
      </c>
      <c r="B672" s="6" t="s">
        <v>1181</v>
      </c>
      <c r="C672" s="6" t="s">
        <v>245</v>
      </c>
      <c r="D672" s="6" t="s">
        <v>1366</v>
      </c>
      <c r="E672" s="9">
        <v>90151505</v>
      </c>
      <c r="F672" s="103" t="s">
        <v>1367</v>
      </c>
      <c r="G672" s="17" t="s">
        <v>38</v>
      </c>
      <c r="H672" s="93">
        <f t="shared" si="221"/>
        <v>0.19</v>
      </c>
      <c r="I672" s="29">
        <f t="shared" si="235"/>
        <v>1365000</v>
      </c>
      <c r="J672" s="71">
        <v>1160600</v>
      </c>
      <c r="K672" s="72">
        <f t="shared" si="222"/>
        <v>220514</v>
      </c>
      <c r="L672" s="49">
        <f t="shared" si="223"/>
        <v>1381114</v>
      </c>
      <c r="M672" s="73">
        <v>1094405</v>
      </c>
      <c r="N672" s="74">
        <f t="shared" si="224"/>
        <v>207936.95</v>
      </c>
      <c r="O672" s="53">
        <f t="shared" si="225"/>
        <v>1302341.95</v>
      </c>
      <c r="P672" s="75">
        <v>1133436</v>
      </c>
      <c r="Q672" s="76">
        <f t="shared" si="226"/>
        <v>215352.84</v>
      </c>
      <c r="R672" s="57">
        <f t="shared" si="227"/>
        <v>1348788.84</v>
      </c>
      <c r="S672" s="77">
        <v>1107005</v>
      </c>
      <c r="T672" s="78">
        <f t="shared" si="228"/>
        <v>210330.95</v>
      </c>
      <c r="U672" s="67">
        <f t="shared" si="229"/>
        <v>1317335.95</v>
      </c>
      <c r="V672" s="79">
        <v>1068657</v>
      </c>
      <c r="W672" s="80">
        <f t="shared" si="230"/>
        <v>203044.83000000002</v>
      </c>
      <c r="X672" s="68">
        <f t="shared" si="231"/>
        <v>1271701.83</v>
      </c>
      <c r="Y672" s="81">
        <v>1099886</v>
      </c>
      <c r="Z672" s="82">
        <f t="shared" si="232"/>
        <v>208978.34</v>
      </c>
      <c r="AA672" s="69">
        <f t="shared" si="236"/>
        <v>1308864.3400000001</v>
      </c>
      <c r="AB672" s="83">
        <v>1365421</v>
      </c>
      <c r="AC672" s="84">
        <f t="shared" si="233"/>
        <v>259429.99</v>
      </c>
      <c r="AD672" s="70">
        <f t="shared" si="237"/>
        <v>1624850.99</v>
      </c>
      <c r="AE672" s="86">
        <f t="shared" si="238"/>
        <v>7</v>
      </c>
      <c r="AF672" s="85">
        <f t="shared" si="239"/>
        <v>1365000</v>
      </c>
      <c r="AG672" s="4">
        <f t="shared" si="240"/>
        <v>110904.49781493805</v>
      </c>
      <c r="AH672" s="5">
        <f t="shared" si="241"/>
        <v>8.1248716347939967E-2</v>
      </c>
      <c r="AI672" s="87" t="str">
        <f t="shared" si="242"/>
        <v>SI</v>
      </c>
      <c r="AK672" s="95"/>
    </row>
    <row r="673" spans="1:37" ht="38.25" x14ac:dyDescent="0.45">
      <c r="A673" s="6">
        <f t="shared" si="234"/>
        <v>670</v>
      </c>
      <c r="B673" s="6" t="s">
        <v>1181</v>
      </c>
      <c r="C673" s="6" t="s">
        <v>245</v>
      </c>
      <c r="D673" s="6" t="s">
        <v>1368</v>
      </c>
      <c r="E673" s="9">
        <v>80141600</v>
      </c>
      <c r="F673" s="13" t="s">
        <v>1369</v>
      </c>
      <c r="G673" s="17" t="s">
        <v>38</v>
      </c>
      <c r="H673" s="93">
        <f t="shared" si="221"/>
        <v>0.19</v>
      </c>
      <c r="I673" s="29">
        <f t="shared" si="235"/>
        <v>6199</v>
      </c>
      <c r="J673" s="71">
        <v>4904</v>
      </c>
      <c r="K673" s="72">
        <f t="shared" si="222"/>
        <v>931.76</v>
      </c>
      <c r="L673" s="49">
        <f t="shared" si="223"/>
        <v>5835.76</v>
      </c>
      <c r="M673" s="73">
        <v>5017</v>
      </c>
      <c r="N673" s="74">
        <f t="shared" si="224"/>
        <v>953.23</v>
      </c>
      <c r="O673" s="53">
        <f t="shared" si="225"/>
        <v>5970.23</v>
      </c>
      <c r="P673" s="75">
        <v>5071</v>
      </c>
      <c r="Q673" s="76">
        <f t="shared" si="226"/>
        <v>963.49</v>
      </c>
      <c r="R673" s="57">
        <f t="shared" si="227"/>
        <v>6034.49</v>
      </c>
      <c r="S673" s="77">
        <v>5224</v>
      </c>
      <c r="T673" s="78">
        <f t="shared" si="228"/>
        <v>992.56000000000006</v>
      </c>
      <c r="U673" s="67">
        <f t="shared" si="229"/>
        <v>6216.56</v>
      </c>
      <c r="V673" s="79">
        <v>5457</v>
      </c>
      <c r="W673" s="80">
        <f t="shared" si="230"/>
        <v>1036.83</v>
      </c>
      <c r="X673" s="68">
        <f t="shared" si="231"/>
        <v>6493.83</v>
      </c>
      <c r="Y673" s="81">
        <v>5653</v>
      </c>
      <c r="Z673" s="82">
        <f t="shared" si="232"/>
        <v>1074.07</v>
      </c>
      <c r="AA673" s="69">
        <f t="shared" si="236"/>
        <v>6727.07</v>
      </c>
      <c r="AB673" s="83">
        <v>5141</v>
      </c>
      <c r="AC673" s="84">
        <f t="shared" si="233"/>
        <v>976.79</v>
      </c>
      <c r="AD673" s="70">
        <f t="shared" si="237"/>
        <v>6117.79</v>
      </c>
      <c r="AE673" s="86">
        <f t="shared" si="238"/>
        <v>7</v>
      </c>
      <c r="AF673" s="85">
        <f t="shared" si="239"/>
        <v>6199</v>
      </c>
      <c r="AG673" s="4">
        <f t="shared" si="240"/>
        <v>288.84685942554398</v>
      </c>
      <c r="AH673" s="5">
        <f t="shared" si="241"/>
        <v>4.6595718571631549E-2</v>
      </c>
      <c r="AI673" s="87" t="str">
        <f t="shared" si="242"/>
        <v>SI</v>
      </c>
      <c r="AK673" s="95"/>
    </row>
    <row r="674" spans="1:37" ht="25.5" x14ac:dyDescent="0.45">
      <c r="A674" s="6">
        <f t="shared" si="234"/>
        <v>671</v>
      </c>
      <c r="B674" s="6" t="s">
        <v>1181</v>
      </c>
      <c r="C674" s="6" t="s">
        <v>245</v>
      </c>
      <c r="D674" s="6" t="s">
        <v>1370</v>
      </c>
      <c r="E674" s="9">
        <v>80141600</v>
      </c>
      <c r="F674" s="105" t="s">
        <v>1371</v>
      </c>
      <c r="G674" s="17" t="s">
        <v>38</v>
      </c>
      <c r="H674" s="93">
        <f t="shared" si="221"/>
        <v>0.19</v>
      </c>
      <c r="I674" s="29">
        <f t="shared" si="235"/>
        <v>6799</v>
      </c>
      <c r="J674" s="71">
        <v>5763</v>
      </c>
      <c r="K674" s="72">
        <f t="shared" si="222"/>
        <v>1094.97</v>
      </c>
      <c r="L674" s="49">
        <f t="shared" si="223"/>
        <v>6857.97</v>
      </c>
      <c r="M674" s="73">
        <v>5515</v>
      </c>
      <c r="N674" s="74">
        <f t="shared" si="224"/>
        <v>1047.8499999999999</v>
      </c>
      <c r="O674" s="53">
        <f t="shared" si="225"/>
        <v>6562.85</v>
      </c>
      <c r="P674" s="75">
        <v>6000</v>
      </c>
      <c r="Q674" s="76">
        <f t="shared" si="226"/>
        <v>1140</v>
      </c>
      <c r="R674" s="57">
        <f t="shared" si="227"/>
        <v>7140</v>
      </c>
      <c r="S674" s="77">
        <v>5211</v>
      </c>
      <c r="T674" s="78">
        <f t="shared" si="228"/>
        <v>990.09</v>
      </c>
      <c r="U674" s="67">
        <f t="shared" si="229"/>
        <v>6201.09</v>
      </c>
      <c r="V674" s="79">
        <v>5921</v>
      </c>
      <c r="W674" s="80">
        <f t="shared" si="230"/>
        <v>1124.99</v>
      </c>
      <c r="X674" s="68">
        <f t="shared" si="231"/>
        <v>7045.99</v>
      </c>
      <c r="Y674" s="81">
        <v>6127</v>
      </c>
      <c r="Z674" s="82">
        <f t="shared" si="232"/>
        <v>1164.1300000000001</v>
      </c>
      <c r="AA674" s="69">
        <f t="shared" si="236"/>
        <v>7291.13</v>
      </c>
      <c r="AB674" s="83">
        <v>5459</v>
      </c>
      <c r="AC674" s="84">
        <f t="shared" si="233"/>
        <v>1037.21</v>
      </c>
      <c r="AD674" s="70">
        <f t="shared" si="237"/>
        <v>6496.21</v>
      </c>
      <c r="AE674" s="86">
        <f t="shared" si="238"/>
        <v>7</v>
      </c>
      <c r="AF674" s="85">
        <f t="shared" si="239"/>
        <v>6799</v>
      </c>
      <c r="AG674" s="4">
        <f t="shared" si="240"/>
        <v>364.08372581042397</v>
      </c>
      <c r="AH674" s="5">
        <f t="shared" si="241"/>
        <v>5.3549599324963081E-2</v>
      </c>
      <c r="AI674" s="87" t="str">
        <f t="shared" si="242"/>
        <v>SI</v>
      </c>
      <c r="AK674" s="95"/>
    </row>
    <row r="675" spans="1:37" ht="63.75" x14ac:dyDescent="0.45">
      <c r="A675" s="6">
        <f t="shared" si="234"/>
        <v>672</v>
      </c>
      <c r="B675" s="6" t="s">
        <v>1181</v>
      </c>
      <c r="C675" s="6" t="s">
        <v>245</v>
      </c>
      <c r="D675" s="6" t="s">
        <v>1372</v>
      </c>
      <c r="E675" s="9">
        <v>80141600</v>
      </c>
      <c r="F675" s="13" t="s">
        <v>1373</v>
      </c>
      <c r="G675" s="17" t="s">
        <v>1257</v>
      </c>
      <c r="H675" s="93">
        <f t="shared" si="221"/>
        <v>0.19</v>
      </c>
      <c r="I675" s="29">
        <f t="shared" si="235"/>
        <v>9782139</v>
      </c>
      <c r="J675" s="71">
        <v>8557635</v>
      </c>
      <c r="K675" s="72">
        <f t="shared" si="222"/>
        <v>1625950.65</v>
      </c>
      <c r="L675" s="49">
        <f t="shared" si="223"/>
        <v>10183585.65</v>
      </c>
      <c r="M675" s="73">
        <v>7663216</v>
      </c>
      <c r="N675" s="74">
        <f t="shared" si="224"/>
        <v>1456011.04</v>
      </c>
      <c r="O675" s="53">
        <f t="shared" si="225"/>
        <v>9119227.0399999991</v>
      </c>
      <c r="P675" s="75">
        <v>8418337</v>
      </c>
      <c r="Q675" s="76">
        <f t="shared" si="226"/>
        <v>1599484.03</v>
      </c>
      <c r="R675" s="57">
        <f t="shared" si="227"/>
        <v>10017821.029999999</v>
      </c>
      <c r="S675" s="77">
        <v>8361716</v>
      </c>
      <c r="T675" s="78">
        <f t="shared" si="228"/>
        <v>1588726.04</v>
      </c>
      <c r="U675" s="67">
        <f t="shared" si="229"/>
        <v>9950442.0399999991</v>
      </c>
      <c r="V675" s="79">
        <v>8063112</v>
      </c>
      <c r="W675" s="80">
        <f t="shared" si="230"/>
        <v>1531991.28</v>
      </c>
      <c r="X675" s="68">
        <f t="shared" si="231"/>
        <v>9595103.2799999993</v>
      </c>
      <c r="Y675" s="81">
        <v>7918675</v>
      </c>
      <c r="Z675" s="82">
        <f t="shared" si="232"/>
        <v>1504548.25</v>
      </c>
      <c r="AA675" s="69">
        <f t="shared" si="236"/>
        <v>9423223.25</v>
      </c>
      <c r="AB675" s="83">
        <v>8559305</v>
      </c>
      <c r="AC675" s="84">
        <f t="shared" si="233"/>
        <v>1626267.95</v>
      </c>
      <c r="AD675" s="70">
        <f t="shared" si="237"/>
        <v>10185572.949999999</v>
      </c>
      <c r="AE675" s="86">
        <f t="shared" si="238"/>
        <v>7</v>
      </c>
      <c r="AF675" s="85">
        <f t="shared" si="239"/>
        <v>9782139</v>
      </c>
      <c r="AG675" s="4">
        <f t="shared" si="240"/>
        <v>380046.13257778017</v>
      </c>
      <c r="AH675" s="5">
        <f t="shared" si="241"/>
        <v>3.8851025586303788E-2</v>
      </c>
      <c r="AI675" s="87" t="str">
        <f t="shared" si="242"/>
        <v>SI</v>
      </c>
      <c r="AK675" s="95"/>
    </row>
    <row r="676" spans="1:37" ht="38.25" x14ac:dyDescent="0.45">
      <c r="A676" s="6">
        <f t="shared" si="234"/>
        <v>673</v>
      </c>
      <c r="B676" s="6" t="s">
        <v>1181</v>
      </c>
      <c r="C676" s="6" t="s">
        <v>245</v>
      </c>
      <c r="D676" s="6" t="s">
        <v>1374</v>
      </c>
      <c r="E676" s="9">
        <v>95131700</v>
      </c>
      <c r="F676" s="105" t="s">
        <v>1375</v>
      </c>
      <c r="G676" s="17" t="s">
        <v>38</v>
      </c>
      <c r="H676" s="93">
        <f t="shared" si="221"/>
        <v>0.19</v>
      </c>
      <c r="I676" s="29">
        <f t="shared" si="235"/>
        <v>1750000</v>
      </c>
      <c r="J676" s="71">
        <v>1373731</v>
      </c>
      <c r="K676" s="72">
        <f t="shared" si="222"/>
        <v>261008.89</v>
      </c>
      <c r="L676" s="49">
        <f t="shared" si="223"/>
        <v>1634739.8900000001</v>
      </c>
      <c r="M676" s="73">
        <v>1450847</v>
      </c>
      <c r="N676" s="74">
        <f t="shared" si="224"/>
        <v>275660.93</v>
      </c>
      <c r="O676" s="53">
        <f t="shared" si="225"/>
        <v>1726507.93</v>
      </c>
      <c r="P676" s="75">
        <v>1401837</v>
      </c>
      <c r="Q676" s="76">
        <f t="shared" si="226"/>
        <v>266349.03000000003</v>
      </c>
      <c r="R676" s="57">
        <f t="shared" si="227"/>
        <v>1668186.03</v>
      </c>
      <c r="S676" s="77">
        <v>1508251</v>
      </c>
      <c r="T676" s="78">
        <f t="shared" si="228"/>
        <v>286567.69</v>
      </c>
      <c r="U676" s="67">
        <f t="shared" si="229"/>
        <v>1794818.69</v>
      </c>
      <c r="V676" s="79">
        <v>1382842</v>
      </c>
      <c r="W676" s="80">
        <f t="shared" si="230"/>
        <v>262739.98</v>
      </c>
      <c r="X676" s="68">
        <f t="shared" si="231"/>
        <v>1645581.98</v>
      </c>
      <c r="Y676" s="81">
        <v>1487710</v>
      </c>
      <c r="Z676" s="82">
        <f t="shared" si="232"/>
        <v>282664.90000000002</v>
      </c>
      <c r="AA676" s="69">
        <f t="shared" si="236"/>
        <v>1770374.9</v>
      </c>
      <c r="AB676" s="83">
        <v>1688897</v>
      </c>
      <c r="AC676" s="84">
        <f t="shared" si="233"/>
        <v>320890.43</v>
      </c>
      <c r="AD676" s="70">
        <f t="shared" si="237"/>
        <v>2009787.43</v>
      </c>
      <c r="AE676" s="86">
        <f t="shared" si="238"/>
        <v>7</v>
      </c>
      <c r="AF676" s="85">
        <f t="shared" si="239"/>
        <v>1750000</v>
      </c>
      <c r="AG676" s="4">
        <f t="shared" si="240"/>
        <v>120325.02364482373</v>
      </c>
      <c r="AH676" s="5">
        <f t="shared" si="241"/>
        <v>6.8757156368470698E-2</v>
      </c>
      <c r="AI676" s="87" t="str">
        <f t="shared" si="242"/>
        <v>SI</v>
      </c>
      <c r="AK676" s="95"/>
    </row>
    <row r="677" spans="1:37" ht="51" x14ac:dyDescent="0.45">
      <c r="A677" s="6">
        <f t="shared" si="234"/>
        <v>674</v>
      </c>
      <c r="B677" s="6" t="s">
        <v>1181</v>
      </c>
      <c r="C677" s="6" t="s">
        <v>245</v>
      </c>
      <c r="D677" s="6" t="s">
        <v>1376</v>
      </c>
      <c r="E677" s="9">
        <v>95131700</v>
      </c>
      <c r="F677" s="13" t="s">
        <v>1377</v>
      </c>
      <c r="G677" s="17" t="s">
        <v>38</v>
      </c>
      <c r="H677" s="93">
        <f t="shared" si="221"/>
        <v>0.19</v>
      </c>
      <c r="I677" s="29">
        <f t="shared" si="235"/>
        <v>4499999</v>
      </c>
      <c r="J677" s="71">
        <v>3872061</v>
      </c>
      <c r="K677" s="72">
        <f t="shared" si="222"/>
        <v>735691.59</v>
      </c>
      <c r="L677" s="49">
        <f t="shared" si="223"/>
        <v>4607752.59</v>
      </c>
      <c r="M677" s="73">
        <v>3697926</v>
      </c>
      <c r="N677" s="74">
        <f t="shared" si="224"/>
        <v>702605.94000000006</v>
      </c>
      <c r="O677" s="53">
        <f t="shared" si="225"/>
        <v>4400531.9400000004</v>
      </c>
      <c r="P677" s="75">
        <v>3882454</v>
      </c>
      <c r="Q677" s="76">
        <f t="shared" si="226"/>
        <v>737666.26</v>
      </c>
      <c r="R677" s="57">
        <f t="shared" si="227"/>
        <v>4620120.26</v>
      </c>
      <c r="S677" s="77">
        <v>3811121</v>
      </c>
      <c r="T677" s="78">
        <f t="shared" si="228"/>
        <v>724112.99</v>
      </c>
      <c r="U677" s="67">
        <f t="shared" si="229"/>
        <v>4535233.99</v>
      </c>
      <c r="V677" s="79">
        <v>4141466</v>
      </c>
      <c r="W677" s="80">
        <f t="shared" si="230"/>
        <v>786878.54</v>
      </c>
      <c r="X677" s="68">
        <f t="shared" si="231"/>
        <v>4928344.54</v>
      </c>
      <c r="Y677" s="81">
        <v>3543504</v>
      </c>
      <c r="Z677" s="82">
        <f t="shared" si="232"/>
        <v>673265.76</v>
      </c>
      <c r="AA677" s="69">
        <f t="shared" si="236"/>
        <v>4216769.76</v>
      </c>
      <c r="AB677" s="83">
        <v>3522053</v>
      </c>
      <c r="AC677" s="84">
        <f t="shared" si="233"/>
        <v>669190.07000000007</v>
      </c>
      <c r="AD677" s="70">
        <f t="shared" si="237"/>
        <v>4191243.0700000003</v>
      </c>
      <c r="AE677" s="86">
        <f t="shared" si="238"/>
        <v>7</v>
      </c>
      <c r="AF677" s="85">
        <f t="shared" si="239"/>
        <v>4499999</v>
      </c>
      <c r="AG677" s="4">
        <f t="shared" si="240"/>
        <v>237908.77067386141</v>
      </c>
      <c r="AH677" s="5">
        <f t="shared" si="241"/>
        <v>5.2868627453886416E-2</v>
      </c>
      <c r="AI677" s="87" t="str">
        <f t="shared" si="242"/>
        <v>SI</v>
      </c>
      <c r="AK677" s="95"/>
    </row>
    <row r="678" spans="1:37" ht="38.25" x14ac:dyDescent="0.45">
      <c r="A678" s="6">
        <f t="shared" si="234"/>
        <v>675</v>
      </c>
      <c r="B678" s="6" t="s">
        <v>1181</v>
      </c>
      <c r="C678" s="6" t="s">
        <v>245</v>
      </c>
      <c r="D678" s="6" t="s">
        <v>1378</v>
      </c>
      <c r="E678" s="9">
        <v>95131700</v>
      </c>
      <c r="F678" s="114" t="s">
        <v>1379</v>
      </c>
      <c r="G678" s="17" t="s">
        <v>38</v>
      </c>
      <c r="H678" s="93">
        <f t="shared" si="221"/>
        <v>0.19</v>
      </c>
      <c r="I678" s="29">
        <f t="shared" si="235"/>
        <v>3799999</v>
      </c>
      <c r="J678" s="71">
        <v>3005294</v>
      </c>
      <c r="K678" s="72">
        <f t="shared" si="222"/>
        <v>571005.86</v>
      </c>
      <c r="L678" s="49">
        <f t="shared" si="223"/>
        <v>3576299.86</v>
      </c>
      <c r="M678" s="73">
        <v>3235019</v>
      </c>
      <c r="N678" s="74">
        <f t="shared" si="224"/>
        <v>614653.61</v>
      </c>
      <c r="O678" s="53">
        <f t="shared" si="225"/>
        <v>3849672.61</v>
      </c>
      <c r="P678" s="75">
        <v>3084189</v>
      </c>
      <c r="Q678" s="76">
        <f t="shared" si="226"/>
        <v>585995.91</v>
      </c>
      <c r="R678" s="57">
        <f t="shared" si="227"/>
        <v>3670184.91</v>
      </c>
      <c r="S678" s="77">
        <v>3044603</v>
      </c>
      <c r="T678" s="78">
        <f t="shared" si="228"/>
        <v>578474.56999999995</v>
      </c>
      <c r="U678" s="67">
        <f t="shared" si="229"/>
        <v>3623077.57</v>
      </c>
      <c r="V678" s="79">
        <v>3237473</v>
      </c>
      <c r="W678" s="80">
        <f t="shared" si="230"/>
        <v>615119.87</v>
      </c>
      <c r="X678" s="68">
        <f t="shared" si="231"/>
        <v>3852592.87</v>
      </c>
      <c r="Y678" s="81">
        <v>3057558</v>
      </c>
      <c r="Z678" s="82">
        <f t="shared" si="232"/>
        <v>580936.02</v>
      </c>
      <c r="AA678" s="69">
        <f t="shared" si="236"/>
        <v>3638494.02</v>
      </c>
      <c r="AB678" s="83">
        <v>3688802</v>
      </c>
      <c r="AC678" s="84">
        <f t="shared" si="233"/>
        <v>700872.38</v>
      </c>
      <c r="AD678" s="70">
        <f t="shared" si="237"/>
        <v>4389674.38</v>
      </c>
      <c r="AE678" s="86">
        <f t="shared" si="238"/>
        <v>7</v>
      </c>
      <c r="AF678" s="85">
        <f t="shared" si="239"/>
        <v>3799999</v>
      </c>
      <c r="AG678" s="4">
        <f t="shared" si="240"/>
        <v>261104.43740442939</v>
      </c>
      <c r="AH678" s="5">
        <f t="shared" si="241"/>
        <v>6.8711712135826719E-2</v>
      </c>
      <c r="AI678" s="87" t="str">
        <f t="shared" si="242"/>
        <v>SI</v>
      </c>
      <c r="AK678" s="95"/>
    </row>
    <row r="679" spans="1:37" ht="38.25" x14ac:dyDescent="0.45">
      <c r="A679" s="6">
        <f t="shared" si="234"/>
        <v>676</v>
      </c>
      <c r="B679" s="6" t="s">
        <v>1181</v>
      </c>
      <c r="C679" s="6" t="s">
        <v>245</v>
      </c>
      <c r="D679" s="6" t="s">
        <v>1380</v>
      </c>
      <c r="E679" s="9">
        <v>95131700</v>
      </c>
      <c r="F679" s="37" t="s">
        <v>1381</v>
      </c>
      <c r="G679" s="17" t="s">
        <v>38</v>
      </c>
      <c r="H679" s="93">
        <f t="shared" si="221"/>
        <v>0.19</v>
      </c>
      <c r="I679" s="29">
        <f t="shared" si="235"/>
        <v>1200000</v>
      </c>
      <c r="J679" s="71">
        <v>1065626</v>
      </c>
      <c r="K679" s="72">
        <f t="shared" si="222"/>
        <v>202468.94</v>
      </c>
      <c r="L679" s="49">
        <f t="shared" si="223"/>
        <v>1268094.94</v>
      </c>
      <c r="M679" s="73">
        <v>1062507</v>
      </c>
      <c r="N679" s="74">
        <f t="shared" si="224"/>
        <v>201876.33000000002</v>
      </c>
      <c r="O679" s="53">
        <f t="shared" si="225"/>
        <v>1264383.33</v>
      </c>
      <c r="P679" s="75">
        <v>1094043</v>
      </c>
      <c r="Q679" s="76">
        <f t="shared" si="226"/>
        <v>207868.17</v>
      </c>
      <c r="R679" s="57">
        <f t="shared" si="227"/>
        <v>1301911.17</v>
      </c>
      <c r="S679" s="77">
        <v>943078</v>
      </c>
      <c r="T679" s="78">
        <f t="shared" si="228"/>
        <v>179184.82</v>
      </c>
      <c r="U679" s="67">
        <f t="shared" si="229"/>
        <v>1122262.82</v>
      </c>
      <c r="V679" s="79">
        <v>1089310</v>
      </c>
      <c r="W679" s="80">
        <f t="shared" si="230"/>
        <v>206968.9</v>
      </c>
      <c r="X679" s="68">
        <f t="shared" si="231"/>
        <v>1296278.8999999999</v>
      </c>
      <c r="Y679" s="81">
        <v>1105090</v>
      </c>
      <c r="Z679" s="82">
        <f t="shared" si="232"/>
        <v>209967.1</v>
      </c>
      <c r="AA679" s="69">
        <f t="shared" si="236"/>
        <v>1315057.1000000001</v>
      </c>
      <c r="AB679" s="83">
        <v>699167</v>
      </c>
      <c r="AC679" s="84">
        <f t="shared" si="233"/>
        <v>132841.73000000001</v>
      </c>
      <c r="AD679" s="70">
        <f t="shared" si="237"/>
        <v>832008.73</v>
      </c>
      <c r="AE679" s="86">
        <f t="shared" si="238"/>
        <v>7</v>
      </c>
      <c r="AF679" s="85">
        <f t="shared" si="239"/>
        <v>1200000</v>
      </c>
      <c r="AG679" s="4">
        <f t="shared" si="240"/>
        <v>161747.78753229705</v>
      </c>
      <c r="AH679" s="5">
        <f t="shared" si="241"/>
        <v>0.13478982294358088</v>
      </c>
      <c r="AI679" s="87" t="str">
        <f t="shared" si="242"/>
        <v>SI</v>
      </c>
      <c r="AK679" s="95"/>
    </row>
    <row r="680" spans="1:37" ht="38.25" x14ac:dyDescent="0.45">
      <c r="A680" s="6">
        <f t="shared" si="234"/>
        <v>677</v>
      </c>
      <c r="B680" s="6" t="s">
        <v>1181</v>
      </c>
      <c r="C680" s="6" t="s">
        <v>245</v>
      </c>
      <c r="D680" s="6" t="s">
        <v>1382</v>
      </c>
      <c r="E680" s="9">
        <v>52161500</v>
      </c>
      <c r="F680" s="114" t="s">
        <v>1383</v>
      </c>
      <c r="G680" s="17" t="s">
        <v>276</v>
      </c>
      <c r="H680" s="93">
        <f t="shared" si="221"/>
        <v>0.19</v>
      </c>
      <c r="I680" s="29">
        <f t="shared" si="235"/>
        <v>339999</v>
      </c>
      <c r="J680" s="71">
        <v>297912</v>
      </c>
      <c r="K680" s="72">
        <f t="shared" si="222"/>
        <v>56603.28</v>
      </c>
      <c r="L680" s="49">
        <f t="shared" si="223"/>
        <v>354515.28</v>
      </c>
      <c r="M680" s="73">
        <v>306604</v>
      </c>
      <c r="N680" s="74">
        <f t="shared" si="224"/>
        <v>58254.76</v>
      </c>
      <c r="O680" s="53">
        <f t="shared" si="225"/>
        <v>364858.76</v>
      </c>
      <c r="P680" s="75">
        <v>268178</v>
      </c>
      <c r="Q680" s="76">
        <f t="shared" si="226"/>
        <v>50953.82</v>
      </c>
      <c r="R680" s="57">
        <f t="shared" si="227"/>
        <v>319131.82</v>
      </c>
      <c r="S680" s="77">
        <v>299674</v>
      </c>
      <c r="T680" s="78">
        <f t="shared" si="228"/>
        <v>56938.06</v>
      </c>
      <c r="U680" s="67">
        <f t="shared" si="229"/>
        <v>356612.06</v>
      </c>
      <c r="V680" s="79">
        <v>272017</v>
      </c>
      <c r="W680" s="80">
        <f t="shared" si="230"/>
        <v>51683.23</v>
      </c>
      <c r="X680" s="68">
        <f t="shared" si="231"/>
        <v>323700.23</v>
      </c>
      <c r="Y680" s="81">
        <v>280600</v>
      </c>
      <c r="Z680" s="82">
        <f t="shared" si="232"/>
        <v>53314</v>
      </c>
      <c r="AA680" s="69">
        <f t="shared" si="236"/>
        <v>333914</v>
      </c>
      <c r="AB680" s="83">
        <v>275011</v>
      </c>
      <c r="AC680" s="84">
        <f t="shared" si="233"/>
        <v>52252.090000000004</v>
      </c>
      <c r="AD680" s="70">
        <f t="shared" si="237"/>
        <v>327263.09000000003</v>
      </c>
      <c r="AE680" s="86">
        <f t="shared" si="238"/>
        <v>7</v>
      </c>
      <c r="AF680" s="85">
        <f t="shared" si="239"/>
        <v>339999</v>
      </c>
      <c r="AG680" s="4">
        <f t="shared" si="240"/>
        <v>16924.384552372951</v>
      </c>
      <c r="AH680" s="5">
        <f t="shared" si="241"/>
        <v>4.9777748029767588E-2</v>
      </c>
      <c r="AI680" s="87" t="str">
        <f t="shared" si="242"/>
        <v>SI</v>
      </c>
      <c r="AK680" s="95"/>
    </row>
    <row r="681" spans="1:37" ht="14.25" x14ac:dyDescent="0.45">
      <c r="A681" s="6">
        <f t="shared" si="234"/>
        <v>678</v>
      </c>
      <c r="B681" s="6" t="s">
        <v>1384</v>
      </c>
      <c r="C681" s="6" t="s">
        <v>35</v>
      </c>
      <c r="D681" s="6" t="s">
        <v>1385</v>
      </c>
      <c r="E681" s="9">
        <v>44121600</v>
      </c>
      <c r="F681" s="13" t="s">
        <v>1386</v>
      </c>
      <c r="G681" s="17" t="s">
        <v>38</v>
      </c>
      <c r="H681" s="93">
        <f t="shared" si="221"/>
        <v>0.19</v>
      </c>
      <c r="I681" s="29">
        <f t="shared" si="235"/>
        <v>5829</v>
      </c>
      <c r="J681" s="71">
        <v>4744</v>
      </c>
      <c r="K681" s="72">
        <f t="shared" si="222"/>
        <v>901.36</v>
      </c>
      <c r="L681" s="49">
        <f t="shared" si="223"/>
        <v>5645.36</v>
      </c>
      <c r="M681" s="73">
        <v>5199</v>
      </c>
      <c r="N681" s="74">
        <f t="shared" si="224"/>
        <v>987.81000000000006</v>
      </c>
      <c r="O681" s="53">
        <f t="shared" si="225"/>
        <v>6186.81</v>
      </c>
      <c r="P681" s="75">
        <v>4714</v>
      </c>
      <c r="Q681" s="76">
        <f t="shared" si="226"/>
        <v>895.66</v>
      </c>
      <c r="R681" s="57">
        <f t="shared" si="227"/>
        <v>5609.66</v>
      </c>
      <c r="S681" s="77">
        <v>4797</v>
      </c>
      <c r="T681" s="78">
        <f t="shared" si="228"/>
        <v>911.43000000000006</v>
      </c>
      <c r="U681" s="67">
        <f t="shared" si="229"/>
        <v>5708.43</v>
      </c>
      <c r="V681" s="79">
        <v>4801</v>
      </c>
      <c r="W681" s="80">
        <f t="shared" si="230"/>
        <v>912.19</v>
      </c>
      <c r="X681" s="68">
        <f t="shared" si="231"/>
        <v>5713.1900000000005</v>
      </c>
      <c r="Y681" s="81">
        <v>4489</v>
      </c>
      <c r="Z681" s="82">
        <f t="shared" si="232"/>
        <v>852.91</v>
      </c>
      <c r="AA681" s="69">
        <f t="shared" si="236"/>
        <v>5341.91</v>
      </c>
      <c r="AB681" s="83">
        <v>5547</v>
      </c>
      <c r="AC681" s="84">
        <f t="shared" si="233"/>
        <v>1053.93</v>
      </c>
      <c r="AD681" s="70">
        <f t="shared" si="237"/>
        <v>6600.93</v>
      </c>
      <c r="AE681" s="86">
        <f t="shared" si="238"/>
        <v>7</v>
      </c>
      <c r="AF681" s="85">
        <f t="shared" si="239"/>
        <v>5829</v>
      </c>
      <c r="AG681" s="4">
        <f t="shared" si="240"/>
        <v>391.14151786789409</v>
      </c>
      <c r="AH681" s="5">
        <f t="shared" si="241"/>
        <v>6.7102679339148069E-2</v>
      </c>
      <c r="AI681" s="87" t="str">
        <f t="shared" si="242"/>
        <v>SI</v>
      </c>
      <c r="AK681" s="95"/>
    </row>
    <row r="682" spans="1:37" ht="14.25" x14ac:dyDescent="0.45">
      <c r="A682" s="6">
        <f t="shared" si="234"/>
        <v>679</v>
      </c>
      <c r="B682" s="6" t="s">
        <v>1384</v>
      </c>
      <c r="C682" s="6" t="s">
        <v>35</v>
      </c>
      <c r="D682" s="6" t="s">
        <v>1387</v>
      </c>
      <c r="E682" s="9">
        <v>44121600</v>
      </c>
      <c r="F682" s="105" t="s">
        <v>1388</v>
      </c>
      <c r="G682" s="17" t="s">
        <v>38</v>
      </c>
      <c r="H682" s="93">
        <f t="shared" si="221"/>
        <v>0.19</v>
      </c>
      <c r="I682" s="29">
        <f t="shared" si="235"/>
        <v>1699</v>
      </c>
      <c r="J682" s="71">
        <v>1442</v>
      </c>
      <c r="K682" s="72">
        <f t="shared" si="222"/>
        <v>273.98</v>
      </c>
      <c r="L682" s="49">
        <f t="shared" si="223"/>
        <v>1715.98</v>
      </c>
      <c r="M682" s="73">
        <v>1286</v>
      </c>
      <c r="N682" s="74">
        <f t="shared" si="224"/>
        <v>244.34</v>
      </c>
      <c r="O682" s="53">
        <f t="shared" si="225"/>
        <v>1530.34</v>
      </c>
      <c r="P682" s="75">
        <v>1498</v>
      </c>
      <c r="Q682" s="76">
        <f t="shared" si="226"/>
        <v>284.62</v>
      </c>
      <c r="R682" s="57">
        <f t="shared" si="227"/>
        <v>1782.62</v>
      </c>
      <c r="S682" s="77">
        <v>1316</v>
      </c>
      <c r="T682" s="78">
        <f t="shared" si="228"/>
        <v>250.04</v>
      </c>
      <c r="U682" s="67">
        <f t="shared" si="229"/>
        <v>1566.04</v>
      </c>
      <c r="V682" s="79">
        <v>1484</v>
      </c>
      <c r="W682" s="80">
        <f t="shared" si="230"/>
        <v>281.95999999999998</v>
      </c>
      <c r="X682" s="68">
        <f t="shared" si="231"/>
        <v>1765.96</v>
      </c>
      <c r="Y682" s="81">
        <v>1530</v>
      </c>
      <c r="Z682" s="82">
        <f t="shared" si="232"/>
        <v>290.7</v>
      </c>
      <c r="AA682" s="69">
        <f t="shared" si="236"/>
        <v>1820.7</v>
      </c>
      <c r="AB682" s="83">
        <v>1441</v>
      </c>
      <c r="AC682" s="84">
        <f t="shared" si="233"/>
        <v>273.79000000000002</v>
      </c>
      <c r="AD682" s="70">
        <f t="shared" si="237"/>
        <v>1714.79</v>
      </c>
      <c r="AE682" s="86">
        <f t="shared" si="238"/>
        <v>7</v>
      </c>
      <c r="AF682" s="85">
        <f t="shared" si="239"/>
        <v>1699</v>
      </c>
      <c r="AG682" s="4">
        <f t="shared" si="240"/>
        <v>102.08354911541822</v>
      </c>
      <c r="AH682" s="5">
        <f t="shared" si="241"/>
        <v>6.0084490356337977E-2</v>
      </c>
      <c r="AI682" s="87" t="str">
        <f t="shared" si="242"/>
        <v>SI</v>
      </c>
      <c r="AK682" s="95"/>
    </row>
    <row r="683" spans="1:37" ht="184.5" x14ac:dyDescent="0.45">
      <c r="A683" s="6">
        <f t="shared" si="234"/>
        <v>680</v>
      </c>
      <c r="B683" s="6" t="s">
        <v>1384</v>
      </c>
      <c r="C683" s="6" t="s">
        <v>35</v>
      </c>
      <c r="D683" s="6" t="s">
        <v>1389</v>
      </c>
      <c r="E683" s="9">
        <v>44121600</v>
      </c>
      <c r="F683" s="112" t="s">
        <v>1390</v>
      </c>
      <c r="G683" s="17" t="s">
        <v>38</v>
      </c>
      <c r="H683" s="93">
        <f t="shared" si="221"/>
        <v>0.19</v>
      </c>
      <c r="I683" s="29">
        <f t="shared" si="235"/>
        <v>11000</v>
      </c>
      <c r="J683" s="71">
        <v>8967</v>
      </c>
      <c r="K683" s="72">
        <f t="shared" si="222"/>
        <v>1703.73</v>
      </c>
      <c r="L683" s="49">
        <f t="shared" si="223"/>
        <v>10670.73</v>
      </c>
      <c r="M683" s="73">
        <v>9610</v>
      </c>
      <c r="N683" s="74">
        <f t="shared" si="224"/>
        <v>1825.9</v>
      </c>
      <c r="O683" s="53">
        <f t="shared" si="225"/>
        <v>11435.9</v>
      </c>
      <c r="P683" s="75">
        <v>9600</v>
      </c>
      <c r="Q683" s="76">
        <f t="shared" si="226"/>
        <v>1824</v>
      </c>
      <c r="R683" s="57">
        <f t="shared" si="227"/>
        <v>11424</v>
      </c>
      <c r="S683" s="77">
        <v>9860</v>
      </c>
      <c r="T683" s="78">
        <f t="shared" si="228"/>
        <v>1873.4</v>
      </c>
      <c r="U683" s="67">
        <f t="shared" si="229"/>
        <v>11733.4</v>
      </c>
      <c r="V683" s="79">
        <v>8463</v>
      </c>
      <c r="W683" s="80">
        <f t="shared" si="230"/>
        <v>1607.97</v>
      </c>
      <c r="X683" s="68">
        <f t="shared" si="231"/>
        <v>10070.969999999999</v>
      </c>
      <c r="Y683" s="81">
        <v>9698</v>
      </c>
      <c r="Z683" s="82">
        <f t="shared" si="232"/>
        <v>1842.6200000000001</v>
      </c>
      <c r="AA683" s="69">
        <f t="shared" si="236"/>
        <v>11540.62</v>
      </c>
      <c r="AB683" s="83">
        <v>8505</v>
      </c>
      <c r="AC683" s="84">
        <f t="shared" si="233"/>
        <v>1615.95</v>
      </c>
      <c r="AD683" s="70">
        <f t="shared" si="237"/>
        <v>10120.950000000001</v>
      </c>
      <c r="AE683" s="86">
        <f t="shared" si="238"/>
        <v>7</v>
      </c>
      <c r="AF683" s="85">
        <f t="shared" si="239"/>
        <v>11000</v>
      </c>
      <c r="AG683" s="4">
        <f t="shared" si="240"/>
        <v>648.53384645675976</v>
      </c>
      <c r="AH683" s="5">
        <f t="shared" si="241"/>
        <v>5.8957622405159976E-2</v>
      </c>
      <c r="AI683" s="87" t="str">
        <f t="shared" si="242"/>
        <v>SI</v>
      </c>
      <c r="AK683" s="95"/>
    </row>
    <row r="684" spans="1:37" ht="25.5" x14ac:dyDescent="0.45">
      <c r="A684" s="6">
        <f t="shared" si="234"/>
        <v>681</v>
      </c>
      <c r="B684" s="6" t="s">
        <v>1384</v>
      </c>
      <c r="C684" s="6" t="s">
        <v>35</v>
      </c>
      <c r="D684" s="6" t="s">
        <v>1391</v>
      </c>
      <c r="E684" s="9">
        <v>44121600</v>
      </c>
      <c r="F684" s="105" t="s">
        <v>1392</v>
      </c>
      <c r="G684" s="17" t="s">
        <v>38</v>
      </c>
      <c r="H684" s="93">
        <f t="shared" si="221"/>
        <v>0.19</v>
      </c>
      <c r="I684" s="29">
        <f t="shared" si="235"/>
        <v>3401</v>
      </c>
      <c r="J684" s="71">
        <v>2797</v>
      </c>
      <c r="K684" s="72">
        <f t="shared" si="222"/>
        <v>531.42999999999995</v>
      </c>
      <c r="L684" s="49">
        <f t="shared" si="223"/>
        <v>3328.43</v>
      </c>
      <c r="M684" s="73">
        <v>2942</v>
      </c>
      <c r="N684" s="74">
        <f t="shared" si="224"/>
        <v>558.98</v>
      </c>
      <c r="O684" s="53">
        <f t="shared" si="225"/>
        <v>3500.98</v>
      </c>
      <c r="P684" s="75">
        <v>2857</v>
      </c>
      <c r="Q684" s="76">
        <f t="shared" si="226"/>
        <v>542.83000000000004</v>
      </c>
      <c r="R684" s="57">
        <f t="shared" si="227"/>
        <v>3399.83</v>
      </c>
      <c r="S684" s="77">
        <v>2800</v>
      </c>
      <c r="T684" s="78">
        <f t="shared" si="228"/>
        <v>532</v>
      </c>
      <c r="U684" s="67">
        <f t="shared" si="229"/>
        <v>3332</v>
      </c>
      <c r="V684" s="79">
        <v>2685</v>
      </c>
      <c r="W684" s="80">
        <f t="shared" si="230"/>
        <v>510.15000000000003</v>
      </c>
      <c r="X684" s="68">
        <f t="shared" si="231"/>
        <v>3195.15</v>
      </c>
      <c r="Y684" s="81">
        <v>2906</v>
      </c>
      <c r="Z684" s="82">
        <f t="shared" si="232"/>
        <v>552.14</v>
      </c>
      <c r="AA684" s="69">
        <f t="shared" si="236"/>
        <v>3458.14</v>
      </c>
      <c r="AB684" s="83">
        <v>3021</v>
      </c>
      <c r="AC684" s="84">
        <f t="shared" si="233"/>
        <v>573.99</v>
      </c>
      <c r="AD684" s="70">
        <f t="shared" si="237"/>
        <v>3594.99</v>
      </c>
      <c r="AE684" s="86">
        <f t="shared" si="238"/>
        <v>7</v>
      </c>
      <c r="AF684" s="85">
        <f t="shared" si="239"/>
        <v>3401</v>
      </c>
      <c r="AG684" s="4">
        <f t="shared" si="240"/>
        <v>121.47615239214643</v>
      </c>
      <c r="AH684" s="5">
        <f t="shared" si="241"/>
        <v>3.5717774887429117E-2</v>
      </c>
      <c r="AI684" s="87" t="str">
        <f t="shared" si="242"/>
        <v>SI</v>
      </c>
      <c r="AK684" s="95"/>
    </row>
    <row r="685" spans="1:37" ht="51.75" x14ac:dyDescent="0.45">
      <c r="A685" s="6">
        <f t="shared" si="234"/>
        <v>682</v>
      </c>
      <c r="B685" s="6" t="s">
        <v>1384</v>
      </c>
      <c r="C685" s="6" t="s">
        <v>35</v>
      </c>
      <c r="D685" s="6" t="s">
        <v>1393</v>
      </c>
      <c r="E685" s="9">
        <v>90101603</v>
      </c>
      <c r="F685" s="12" t="s">
        <v>1394</v>
      </c>
      <c r="G685" s="17" t="s">
        <v>38</v>
      </c>
      <c r="H685" s="93">
        <f t="shared" si="221"/>
        <v>0.19</v>
      </c>
      <c r="I685" s="29">
        <f t="shared" si="235"/>
        <v>27799</v>
      </c>
      <c r="J685" s="71">
        <v>21830</v>
      </c>
      <c r="K685" s="72">
        <f t="shared" si="222"/>
        <v>4147.7</v>
      </c>
      <c r="L685" s="49">
        <f t="shared" si="223"/>
        <v>25977.7</v>
      </c>
      <c r="M685" s="73">
        <v>23308</v>
      </c>
      <c r="N685" s="74">
        <f t="shared" si="224"/>
        <v>4428.5200000000004</v>
      </c>
      <c r="O685" s="53">
        <f t="shared" si="225"/>
        <v>27736.52</v>
      </c>
      <c r="P685" s="75">
        <v>21834</v>
      </c>
      <c r="Q685" s="76">
        <f t="shared" si="226"/>
        <v>4148.46</v>
      </c>
      <c r="R685" s="57">
        <f t="shared" si="227"/>
        <v>25982.46</v>
      </c>
      <c r="S685" s="77">
        <v>23159</v>
      </c>
      <c r="T685" s="78">
        <f t="shared" si="228"/>
        <v>4400.21</v>
      </c>
      <c r="U685" s="67">
        <f t="shared" si="229"/>
        <v>27559.21</v>
      </c>
      <c r="V685" s="79">
        <v>21768</v>
      </c>
      <c r="W685" s="80">
        <f t="shared" si="230"/>
        <v>4135.92</v>
      </c>
      <c r="X685" s="68">
        <f t="shared" si="231"/>
        <v>25903.919999999998</v>
      </c>
      <c r="Y685" s="81">
        <v>23645</v>
      </c>
      <c r="Z685" s="82">
        <f t="shared" si="232"/>
        <v>4492.55</v>
      </c>
      <c r="AA685" s="69">
        <f t="shared" si="236"/>
        <v>28137.55</v>
      </c>
      <c r="AB685" s="83">
        <v>27982</v>
      </c>
      <c r="AC685" s="84">
        <f t="shared" si="233"/>
        <v>5316.58</v>
      </c>
      <c r="AD685" s="70">
        <f t="shared" si="237"/>
        <v>33298.58</v>
      </c>
      <c r="AE685" s="86">
        <f t="shared" si="238"/>
        <v>7</v>
      </c>
      <c r="AF685" s="85">
        <f t="shared" si="239"/>
        <v>27799</v>
      </c>
      <c r="AG685" s="4">
        <f t="shared" si="240"/>
        <v>2409.1989630995618</v>
      </c>
      <c r="AH685" s="5">
        <f t="shared" si="241"/>
        <v>8.6664950649288169E-2</v>
      </c>
      <c r="AI685" s="87" t="str">
        <f t="shared" si="242"/>
        <v>SI</v>
      </c>
      <c r="AK685" s="95"/>
    </row>
    <row r="686" spans="1:37" ht="15.4" x14ac:dyDescent="0.45">
      <c r="A686" s="6">
        <f t="shared" si="234"/>
        <v>683</v>
      </c>
      <c r="B686" s="6" t="s">
        <v>1384</v>
      </c>
      <c r="C686" s="6" t="s">
        <v>35</v>
      </c>
      <c r="D686" s="6" t="s">
        <v>1395</v>
      </c>
      <c r="E686" s="9">
        <v>44121600</v>
      </c>
      <c r="F686" s="111" t="s">
        <v>1396</v>
      </c>
      <c r="G686" s="17" t="s">
        <v>38</v>
      </c>
      <c r="H686" s="93">
        <f t="shared" si="221"/>
        <v>0.19</v>
      </c>
      <c r="I686" s="29">
        <f t="shared" si="235"/>
        <v>14999</v>
      </c>
      <c r="J686" s="71">
        <v>12407</v>
      </c>
      <c r="K686" s="72">
        <f t="shared" si="222"/>
        <v>2357.33</v>
      </c>
      <c r="L686" s="49">
        <f t="shared" si="223"/>
        <v>14764.33</v>
      </c>
      <c r="M686" s="73">
        <v>12825</v>
      </c>
      <c r="N686" s="74">
        <f t="shared" si="224"/>
        <v>2436.75</v>
      </c>
      <c r="O686" s="53">
        <f t="shared" si="225"/>
        <v>15261.75</v>
      </c>
      <c r="P686" s="75">
        <v>13353</v>
      </c>
      <c r="Q686" s="76">
        <f t="shared" si="226"/>
        <v>2537.0700000000002</v>
      </c>
      <c r="R686" s="57">
        <f t="shared" si="227"/>
        <v>15890.07</v>
      </c>
      <c r="S686" s="77">
        <v>13710</v>
      </c>
      <c r="T686" s="78">
        <f t="shared" si="228"/>
        <v>2604.9</v>
      </c>
      <c r="U686" s="67">
        <f t="shared" si="229"/>
        <v>16314.9</v>
      </c>
      <c r="V686" s="79">
        <v>13748</v>
      </c>
      <c r="W686" s="80">
        <f t="shared" si="230"/>
        <v>2612.12</v>
      </c>
      <c r="X686" s="68">
        <f t="shared" si="231"/>
        <v>16360.119999999999</v>
      </c>
      <c r="Y686" s="81">
        <v>12352</v>
      </c>
      <c r="Z686" s="82">
        <f t="shared" si="232"/>
        <v>2346.88</v>
      </c>
      <c r="AA686" s="69">
        <f t="shared" si="236"/>
        <v>14698.880000000001</v>
      </c>
      <c r="AB686" s="83">
        <v>9836</v>
      </c>
      <c r="AC686" s="84">
        <f t="shared" si="233"/>
        <v>1868.84</v>
      </c>
      <c r="AD686" s="70">
        <f t="shared" si="237"/>
        <v>11704.84</v>
      </c>
      <c r="AE686" s="86">
        <f t="shared" si="238"/>
        <v>7</v>
      </c>
      <c r="AF686" s="85">
        <f t="shared" si="239"/>
        <v>14999</v>
      </c>
      <c r="AG686" s="4">
        <f t="shared" si="240"/>
        <v>1485.3530311680115</v>
      </c>
      <c r="AH686" s="5">
        <f t="shared" si="241"/>
        <v>9.9030137420362124E-2</v>
      </c>
      <c r="AI686" s="87" t="str">
        <f t="shared" si="242"/>
        <v>SI</v>
      </c>
      <c r="AK686" s="95"/>
    </row>
    <row r="687" spans="1:37" ht="25.5" x14ac:dyDescent="0.45">
      <c r="A687" s="6">
        <f t="shared" si="234"/>
        <v>684</v>
      </c>
      <c r="B687" s="6" t="s">
        <v>1384</v>
      </c>
      <c r="C687" s="6" t="s">
        <v>35</v>
      </c>
      <c r="D687" s="6" t="s">
        <v>1397</v>
      </c>
      <c r="E687" s="9">
        <v>44121600</v>
      </c>
      <c r="F687" s="13" t="s">
        <v>1398</v>
      </c>
      <c r="G687" s="17" t="s">
        <v>38</v>
      </c>
      <c r="H687" s="93">
        <f t="shared" si="221"/>
        <v>0.19</v>
      </c>
      <c r="I687" s="29">
        <f t="shared" si="235"/>
        <v>4264</v>
      </c>
      <c r="J687" s="71">
        <v>3304</v>
      </c>
      <c r="K687" s="72">
        <f t="shared" si="222"/>
        <v>627.76</v>
      </c>
      <c r="L687" s="49">
        <f t="shared" si="223"/>
        <v>3931.76</v>
      </c>
      <c r="M687" s="73">
        <v>3906</v>
      </c>
      <c r="N687" s="74">
        <f t="shared" si="224"/>
        <v>742.14</v>
      </c>
      <c r="O687" s="53">
        <f t="shared" si="225"/>
        <v>4648.1400000000003</v>
      </c>
      <c r="P687" s="75">
        <v>3668</v>
      </c>
      <c r="Q687" s="76">
        <f t="shared" si="226"/>
        <v>696.92</v>
      </c>
      <c r="R687" s="57">
        <f t="shared" si="227"/>
        <v>4364.92</v>
      </c>
      <c r="S687" s="77">
        <v>3365</v>
      </c>
      <c r="T687" s="78">
        <f t="shared" si="228"/>
        <v>639.35</v>
      </c>
      <c r="U687" s="67">
        <f t="shared" si="229"/>
        <v>4004.35</v>
      </c>
      <c r="V687" s="79">
        <v>3452</v>
      </c>
      <c r="W687" s="80">
        <f t="shared" si="230"/>
        <v>655.88</v>
      </c>
      <c r="X687" s="68">
        <f t="shared" si="231"/>
        <v>4107.88</v>
      </c>
      <c r="Y687" s="81">
        <v>3410</v>
      </c>
      <c r="Z687" s="82">
        <f t="shared" si="232"/>
        <v>647.9</v>
      </c>
      <c r="AA687" s="69">
        <f t="shared" si="236"/>
        <v>4057.9</v>
      </c>
      <c r="AB687" s="83">
        <v>3980</v>
      </c>
      <c r="AC687" s="84">
        <f t="shared" si="233"/>
        <v>756.2</v>
      </c>
      <c r="AD687" s="70">
        <f t="shared" si="237"/>
        <v>4736.2</v>
      </c>
      <c r="AE687" s="86">
        <f t="shared" si="238"/>
        <v>7</v>
      </c>
      <c r="AF687" s="85">
        <f t="shared" si="239"/>
        <v>4264</v>
      </c>
      <c r="AG687" s="4">
        <f t="shared" si="240"/>
        <v>298.89606722069794</v>
      </c>
      <c r="AH687" s="5">
        <f t="shared" si="241"/>
        <v>7.0097576740313777E-2</v>
      </c>
      <c r="AI687" s="87" t="str">
        <f t="shared" si="242"/>
        <v>SI</v>
      </c>
      <c r="AK687" s="95"/>
    </row>
    <row r="688" spans="1:37" ht="76.900000000000006" x14ac:dyDescent="0.45">
      <c r="A688" s="6">
        <f t="shared" si="234"/>
        <v>685</v>
      </c>
      <c r="B688" s="6" t="s">
        <v>1384</v>
      </c>
      <c r="C688" s="6" t="s">
        <v>35</v>
      </c>
      <c r="D688" s="6" t="s">
        <v>1399</v>
      </c>
      <c r="E688" s="9">
        <v>44121600</v>
      </c>
      <c r="F688" s="111" t="s">
        <v>1400</v>
      </c>
      <c r="G688" s="17" t="s">
        <v>38</v>
      </c>
      <c r="H688" s="93">
        <f t="shared" si="221"/>
        <v>0.19</v>
      </c>
      <c r="I688" s="29">
        <f t="shared" si="235"/>
        <v>14999</v>
      </c>
      <c r="J688" s="71">
        <v>13078</v>
      </c>
      <c r="K688" s="72">
        <f t="shared" si="222"/>
        <v>2484.8200000000002</v>
      </c>
      <c r="L688" s="49">
        <f t="shared" si="223"/>
        <v>15562.82</v>
      </c>
      <c r="M688" s="73">
        <v>12020</v>
      </c>
      <c r="N688" s="74">
        <f t="shared" si="224"/>
        <v>2283.8000000000002</v>
      </c>
      <c r="O688" s="53">
        <f t="shared" si="225"/>
        <v>14303.8</v>
      </c>
      <c r="P688" s="75">
        <v>13609</v>
      </c>
      <c r="Q688" s="76">
        <f t="shared" si="226"/>
        <v>2585.71</v>
      </c>
      <c r="R688" s="57">
        <f t="shared" si="227"/>
        <v>16194.71</v>
      </c>
      <c r="S688" s="77">
        <v>13143</v>
      </c>
      <c r="T688" s="78">
        <f t="shared" si="228"/>
        <v>2497.17</v>
      </c>
      <c r="U688" s="67">
        <f t="shared" si="229"/>
        <v>15640.17</v>
      </c>
      <c r="V688" s="79">
        <v>11970</v>
      </c>
      <c r="W688" s="80">
        <f t="shared" si="230"/>
        <v>2274.3000000000002</v>
      </c>
      <c r="X688" s="68">
        <f t="shared" si="231"/>
        <v>14244.3</v>
      </c>
      <c r="Y688" s="81">
        <v>13344</v>
      </c>
      <c r="Z688" s="82">
        <f t="shared" si="232"/>
        <v>2535.36</v>
      </c>
      <c r="AA688" s="69">
        <f t="shared" si="236"/>
        <v>15879.36</v>
      </c>
      <c r="AB688" s="83">
        <v>11068</v>
      </c>
      <c r="AC688" s="84">
        <f t="shared" si="233"/>
        <v>2102.92</v>
      </c>
      <c r="AD688" s="70">
        <f t="shared" si="237"/>
        <v>13170.92</v>
      </c>
      <c r="AE688" s="86">
        <f t="shared" si="238"/>
        <v>7</v>
      </c>
      <c r="AF688" s="85">
        <f t="shared" si="239"/>
        <v>14999</v>
      </c>
      <c r="AG688" s="4">
        <f t="shared" si="240"/>
        <v>1023.1951605632231</v>
      </c>
      <c r="AH688" s="5">
        <f t="shared" si="241"/>
        <v>6.8217558541450965E-2</v>
      </c>
      <c r="AI688" s="87" t="str">
        <f t="shared" si="242"/>
        <v>SI</v>
      </c>
      <c r="AK688" s="95"/>
    </row>
    <row r="689" spans="1:37" ht="25.5" x14ac:dyDescent="0.45">
      <c r="A689" s="6">
        <f t="shared" si="234"/>
        <v>686</v>
      </c>
      <c r="B689" s="6" t="s">
        <v>1384</v>
      </c>
      <c r="C689" s="6" t="s">
        <v>35</v>
      </c>
      <c r="D689" s="6" t="s">
        <v>1401</v>
      </c>
      <c r="E689" s="9">
        <v>44121600</v>
      </c>
      <c r="F689" s="13" t="s">
        <v>1402</v>
      </c>
      <c r="G689" s="17" t="s">
        <v>1403</v>
      </c>
      <c r="H689" s="93">
        <f t="shared" si="221"/>
        <v>0.19</v>
      </c>
      <c r="I689" s="29">
        <f t="shared" si="235"/>
        <v>25883</v>
      </c>
      <c r="J689" s="71">
        <v>21389</v>
      </c>
      <c r="K689" s="72">
        <f t="shared" si="222"/>
        <v>4063.91</v>
      </c>
      <c r="L689" s="49">
        <f t="shared" si="223"/>
        <v>25452.91</v>
      </c>
      <c r="M689" s="73">
        <v>20857</v>
      </c>
      <c r="N689" s="74">
        <f t="shared" si="224"/>
        <v>3962.83</v>
      </c>
      <c r="O689" s="53">
        <f t="shared" si="225"/>
        <v>24819.83</v>
      </c>
      <c r="P689" s="75">
        <v>21153</v>
      </c>
      <c r="Q689" s="76">
        <f t="shared" si="226"/>
        <v>4019.07</v>
      </c>
      <c r="R689" s="57">
        <f t="shared" si="227"/>
        <v>25172.07</v>
      </c>
      <c r="S689" s="77">
        <v>21320</v>
      </c>
      <c r="T689" s="78">
        <f t="shared" si="228"/>
        <v>4050.8</v>
      </c>
      <c r="U689" s="67">
        <f t="shared" si="229"/>
        <v>25370.799999999999</v>
      </c>
      <c r="V689" s="79">
        <v>21007</v>
      </c>
      <c r="W689" s="80">
        <f t="shared" si="230"/>
        <v>3991.33</v>
      </c>
      <c r="X689" s="68">
        <f t="shared" si="231"/>
        <v>24998.33</v>
      </c>
      <c r="Y689" s="81">
        <v>23654</v>
      </c>
      <c r="Z689" s="82">
        <f t="shared" si="232"/>
        <v>4494.26</v>
      </c>
      <c r="AA689" s="69">
        <f t="shared" si="236"/>
        <v>28148.260000000002</v>
      </c>
      <c r="AB689" s="83">
        <v>22870</v>
      </c>
      <c r="AC689" s="84">
        <f t="shared" si="233"/>
        <v>4345.3</v>
      </c>
      <c r="AD689" s="70">
        <f t="shared" si="237"/>
        <v>27215.3</v>
      </c>
      <c r="AE689" s="86">
        <f t="shared" si="238"/>
        <v>7</v>
      </c>
      <c r="AF689" s="85">
        <f t="shared" si="239"/>
        <v>25883</v>
      </c>
      <c r="AG689" s="4">
        <f t="shared" si="240"/>
        <v>1181.5331189602771</v>
      </c>
      <c r="AH689" s="5">
        <f t="shared" si="241"/>
        <v>4.5649002007505969E-2</v>
      </c>
      <c r="AI689" s="87" t="str">
        <f t="shared" si="242"/>
        <v>SI</v>
      </c>
      <c r="AK689" s="95"/>
    </row>
    <row r="690" spans="1:37" ht="25.5" x14ac:dyDescent="0.45">
      <c r="A690" s="6">
        <f t="shared" si="234"/>
        <v>687</v>
      </c>
      <c r="B690" s="6" t="s">
        <v>1384</v>
      </c>
      <c r="C690" s="6" t="s">
        <v>35</v>
      </c>
      <c r="D690" s="6" t="s">
        <v>1404</v>
      </c>
      <c r="E690" s="9">
        <v>44121600</v>
      </c>
      <c r="F690" s="105" t="s">
        <v>1405</v>
      </c>
      <c r="G690" s="17" t="s">
        <v>1403</v>
      </c>
      <c r="H690" s="93">
        <f t="shared" si="221"/>
        <v>0.19</v>
      </c>
      <c r="I690" s="29">
        <f t="shared" si="235"/>
        <v>26999</v>
      </c>
      <c r="J690" s="71">
        <v>21852</v>
      </c>
      <c r="K690" s="72">
        <f t="shared" si="222"/>
        <v>4151.88</v>
      </c>
      <c r="L690" s="49">
        <f t="shared" si="223"/>
        <v>26003.88</v>
      </c>
      <c r="M690" s="73">
        <v>24167</v>
      </c>
      <c r="N690" s="74">
        <f t="shared" si="224"/>
        <v>4591.7300000000005</v>
      </c>
      <c r="O690" s="53">
        <f t="shared" si="225"/>
        <v>28758.73</v>
      </c>
      <c r="P690" s="75">
        <v>20965</v>
      </c>
      <c r="Q690" s="76">
        <f t="shared" si="226"/>
        <v>3983.35</v>
      </c>
      <c r="R690" s="57">
        <f t="shared" si="227"/>
        <v>24948.35</v>
      </c>
      <c r="S690" s="77">
        <v>20878</v>
      </c>
      <c r="T690" s="78">
        <f t="shared" si="228"/>
        <v>3966.82</v>
      </c>
      <c r="U690" s="67">
        <f t="shared" si="229"/>
        <v>24844.82</v>
      </c>
      <c r="V690" s="79">
        <v>22684</v>
      </c>
      <c r="W690" s="80">
        <f t="shared" si="230"/>
        <v>4309.96</v>
      </c>
      <c r="X690" s="68">
        <f t="shared" si="231"/>
        <v>26993.96</v>
      </c>
      <c r="Y690" s="81">
        <v>20904</v>
      </c>
      <c r="Z690" s="82">
        <f t="shared" si="232"/>
        <v>3971.76</v>
      </c>
      <c r="AA690" s="69">
        <f t="shared" si="236"/>
        <v>24875.760000000002</v>
      </c>
      <c r="AB690" s="83">
        <v>27369</v>
      </c>
      <c r="AC690" s="84">
        <f t="shared" si="233"/>
        <v>5200.1099999999997</v>
      </c>
      <c r="AD690" s="70">
        <f t="shared" si="237"/>
        <v>32569.11</v>
      </c>
      <c r="AE690" s="86">
        <f t="shared" si="238"/>
        <v>7</v>
      </c>
      <c r="AF690" s="85">
        <f t="shared" si="239"/>
        <v>26999</v>
      </c>
      <c r="AG690" s="4">
        <f t="shared" si="240"/>
        <v>2631.3187601657082</v>
      </c>
      <c r="AH690" s="5">
        <f t="shared" si="241"/>
        <v>9.7459860000952192E-2</v>
      </c>
      <c r="AI690" s="87" t="str">
        <f t="shared" si="242"/>
        <v>SI</v>
      </c>
      <c r="AK690" s="95"/>
    </row>
    <row r="691" spans="1:37" ht="242.25" x14ac:dyDescent="0.45">
      <c r="A691" s="6">
        <f t="shared" si="234"/>
        <v>688</v>
      </c>
      <c r="B691" s="6" t="s">
        <v>1384</v>
      </c>
      <c r="C691" s="6" t="s">
        <v>35</v>
      </c>
      <c r="D691" s="6" t="s">
        <v>1406</v>
      </c>
      <c r="E691" s="9">
        <v>44121600</v>
      </c>
      <c r="F691" s="13" t="s">
        <v>1407</v>
      </c>
      <c r="G691" s="17" t="s">
        <v>38</v>
      </c>
      <c r="H691" s="93">
        <f t="shared" si="221"/>
        <v>0.19</v>
      </c>
      <c r="I691" s="29">
        <f t="shared" si="235"/>
        <v>92999</v>
      </c>
      <c r="J691" s="71">
        <v>71331</v>
      </c>
      <c r="K691" s="72">
        <f t="shared" si="222"/>
        <v>13552.89</v>
      </c>
      <c r="L691" s="49">
        <f t="shared" si="223"/>
        <v>84883.89</v>
      </c>
      <c r="M691" s="73">
        <v>73870</v>
      </c>
      <c r="N691" s="74">
        <f t="shared" si="224"/>
        <v>14035.3</v>
      </c>
      <c r="O691" s="53">
        <f t="shared" si="225"/>
        <v>87905.3</v>
      </c>
      <c r="P691" s="75">
        <v>77412</v>
      </c>
      <c r="Q691" s="76">
        <f t="shared" si="226"/>
        <v>14708.28</v>
      </c>
      <c r="R691" s="57">
        <f t="shared" si="227"/>
        <v>92120.28</v>
      </c>
      <c r="S691" s="77">
        <v>74753</v>
      </c>
      <c r="T691" s="78">
        <f t="shared" si="228"/>
        <v>14203.07</v>
      </c>
      <c r="U691" s="67">
        <f t="shared" si="229"/>
        <v>88956.07</v>
      </c>
      <c r="V691" s="79">
        <v>76371</v>
      </c>
      <c r="W691" s="80">
        <f t="shared" si="230"/>
        <v>14510.49</v>
      </c>
      <c r="X691" s="68">
        <f t="shared" si="231"/>
        <v>90881.49</v>
      </c>
      <c r="Y691" s="81">
        <v>73097</v>
      </c>
      <c r="Z691" s="82">
        <f t="shared" si="232"/>
        <v>13888.43</v>
      </c>
      <c r="AA691" s="69">
        <f t="shared" si="236"/>
        <v>86985.43</v>
      </c>
      <c r="AB691" s="83">
        <v>100221</v>
      </c>
      <c r="AC691" s="84">
        <f t="shared" si="233"/>
        <v>19041.990000000002</v>
      </c>
      <c r="AD691" s="70">
        <f t="shared" si="237"/>
        <v>119262.99</v>
      </c>
      <c r="AE691" s="86">
        <f t="shared" si="238"/>
        <v>7</v>
      </c>
      <c r="AF691" s="85">
        <f t="shared" si="239"/>
        <v>92999</v>
      </c>
      <c r="AG691" s="4">
        <f t="shared" si="240"/>
        <v>10950.292001540478</v>
      </c>
      <c r="AH691" s="5">
        <f t="shared" si="241"/>
        <v>0.11774634137507368</v>
      </c>
      <c r="AI691" s="87" t="str">
        <f t="shared" si="242"/>
        <v>SI</v>
      </c>
      <c r="AK691" s="95"/>
    </row>
    <row r="692" spans="1:37" ht="14.25" x14ac:dyDescent="0.45">
      <c r="A692" s="6">
        <f t="shared" si="234"/>
        <v>689</v>
      </c>
      <c r="B692" s="6" t="s">
        <v>1384</v>
      </c>
      <c r="C692" s="6" t="s">
        <v>35</v>
      </c>
      <c r="D692" s="6" t="s">
        <v>1408</v>
      </c>
      <c r="E692" s="9">
        <v>44121600</v>
      </c>
      <c r="F692" s="105" t="s">
        <v>1409</v>
      </c>
      <c r="G692" s="17" t="s">
        <v>38</v>
      </c>
      <c r="H692" s="93">
        <f t="shared" si="221"/>
        <v>0.19</v>
      </c>
      <c r="I692" s="29">
        <f t="shared" si="235"/>
        <v>51335</v>
      </c>
      <c r="J692" s="71">
        <v>40326</v>
      </c>
      <c r="K692" s="72">
        <f t="shared" si="222"/>
        <v>7661.9400000000005</v>
      </c>
      <c r="L692" s="49">
        <f t="shared" si="223"/>
        <v>47987.94</v>
      </c>
      <c r="M692" s="73">
        <v>41246</v>
      </c>
      <c r="N692" s="74">
        <f t="shared" si="224"/>
        <v>7836.74</v>
      </c>
      <c r="O692" s="53">
        <f t="shared" si="225"/>
        <v>49082.74</v>
      </c>
      <c r="P692" s="75">
        <v>41772</v>
      </c>
      <c r="Q692" s="76">
        <f t="shared" si="226"/>
        <v>7936.68</v>
      </c>
      <c r="R692" s="57">
        <f t="shared" si="227"/>
        <v>49708.68</v>
      </c>
      <c r="S692" s="77">
        <v>43997</v>
      </c>
      <c r="T692" s="78">
        <f t="shared" si="228"/>
        <v>8359.43</v>
      </c>
      <c r="U692" s="67">
        <f t="shared" si="229"/>
        <v>52356.43</v>
      </c>
      <c r="V692" s="79">
        <v>41523</v>
      </c>
      <c r="W692" s="80">
        <f t="shared" si="230"/>
        <v>7889.37</v>
      </c>
      <c r="X692" s="68">
        <f t="shared" si="231"/>
        <v>49412.37</v>
      </c>
      <c r="Y692" s="81">
        <v>40426</v>
      </c>
      <c r="Z692" s="82">
        <f t="shared" si="232"/>
        <v>7680.9400000000005</v>
      </c>
      <c r="AA692" s="69">
        <f t="shared" si="236"/>
        <v>48106.94</v>
      </c>
      <c r="AB692" s="83">
        <v>52678</v>
      </c>
      <c r="AC692" s="84">
        <f t="shared" si="233"/>
        <v>10008.82</v>
      </c>
      <c r="AD692" s="70">
        <f t="shared" si="237"/>
        <v>62686.82</v>
      </c>
      <c r="AE692" s="86">
        <f t="shared" si="238"/>
        <v>7</v>
      </c>
      <c r="AF692" s="85">
        <f t="shared" si="239"/>
        <v>51335</v>
      </c>
      <c r="AG692" s="4">
        <f t="shared" si="240"/>
        <v>4824.7045087341876</v>
      </c>
      <c r="AH692" s="5">
        <f t="shared" si="241"/>
        <v>9.3984698718889398E-2</v>
      </c>
      <c r="AI692" s="87" t="str">
        <f t="shared" si="242"/>
        <v>SI</v>
      </c>
      <c r="AK692" s="95"/>
    </row>
    <row r="693" spans="1:37" ht="25.5" x14ac:dyDescent="0.45">
      <c r="A693" s="6">
        <f t="shared" si="234"/>
        <v>690</v>
      </c>
      <c r="B693" s="6" t="s">
        <v>1384</v>
      </c>
      <c r="C693" s="6" t="s">
        <v>35</v>
      </c>
      <c r="D693" s="6" t="s">
        <v>1410</v>
      </c>
      <c r="E693" s="9">
        <v>44121600</v>
      </c>
      <c r="F693" s="112" t="s">
        <v>1411</v>
      </c>
      <c r="G693" s="17" t="s">
        <v>38</v>
      </c>
      <c r="H693" s="93">
        <f t="shared" si="221"/>
        <v>0.19</v>
      </c>
      <c r="I693" s="29">
        <f t="shared" si="235"/>
        <v>6499</v>
      </c>
      <c r="J693" s="71">
        <v>5897</v>
      </c>
      <c r="K693" s="72">
        <f t="shared" si="222"/>
        <v>1120.43</v>
      </c>
      <c r="L693" s="49">
        <f t="shared" si="223"/>
        <v>7017.43</v>
      </c>
      <c r="M693" s="73">
        <v>5218</v>
      </c>
      <c r="N693" s="74">
        <f t="shared" si="224"/>
        <v>991.42</v>
      </c>
      <c r="O693" s="53">
        <f t="shared" si="225"/>
        <v>6209.42</v>
      </c>
      <c r="P693" s="75">
        <v>5757</v>
      </c>
      <c r="Q693" s="76">
        <f t="shared" si="226"/>
        <v>1093.83</v>
      </c>
      <c r="R693" s="57">
        <f t="shared" si="227"/>
        <v>6850.83</v>
      </c>
      <c r="S693" s="77">
        <v>5808</v>
      </c>
      <c r="T693" s="78">
        <f t="shared" si="228"/>
        <v>1103.52</v>
      </c>
      <c r="U693" s="67">
        <f t="shared" si="229"/>
        <v>6911.52</v>
      </c>
      <c r="V693" s="79">
        <v>5952</v>
      </c>
      <c r="W693" s="80">
        <f t="shared" si="230"/>
        <v>1130.8800000000001</v>
      </c>
      <c r="X693" s="68">
        <f t="shared" si="231"/>
        <v>7082.88</v>
      </c>
      <c r="Y693" s="81">
        <v>5310</v>
      </c>
      <c r="Z693" s="82">
        <f t="shared" si="232"/>
        <v>1008.9</v>
      </c>
      <c r="AA693" s="69">
        <f t="shared" si="236"/>
        <v>6318.9</v>
      </c>
      <c r="AB693" s="83">
        <v>4290</v>
      </c>
      <c r="AC693" s="84">
        <f t="shared" si="233"/>
        <v>815.1</v>
      </c>
      <c r="AD693" s="70">
        <f t="shared" si="237"/>
        <v>5105.1000000000004</v>
      </c>
      <c r="AE693" s="86">
        <f t="shared" si="238"/>
        <v>7</v>
      </c>
      <c r="AF693" s="85">
        <f t="shared" si="239"/>
        <v>6499</v>
      </c>
      <c r="AG693" s="4">
        <f t="shared" si="240"/>
        <v>650.59215442548953</v>
      </c>
      <c r="AH693" s="5">
        <f t="shared" si="241"/>
        <v>0.10010650168110317</v>
      </c>
      <c r="AI693" s="87" t="str">
        <f t="shared" si="242"/>
        <v>SI</v>
      </c>
      <c r="AK693" s="95"/>
    </row>
    <row r="694" spans="1:37" ht="92.25" x14ac:dyDescent="0.45">
      <c r="A694" s="6">
        <f t="shared" si="234"/>
        <v>691</v>
      </c>
      <c r="B694" s="6" t="s">
        <v>1384</v>
      </c>
      <c r="C694" s="6" t="s">
        <v>35</v>
      </c>
      <c r="D694" s="6" t="s">
        <v>1412</v>
      </c>
      <c r="E694" s="9">
        <v>44121600</v>
      </c>
      <c r="F694" s="111" t="s">
        <v>1413</v>
      </c>
      <c r="G694" s="17" t="s">
        <v>38</v>
      </c>
      <c r="H694" s="93">
        <f t="shared" si="221"/>
        <v>0.19</v>
      </c>
      <c r="I694" s="29">
        <f t="shared" si="235"/>
        <v>549999</v>
      </c>
      <c r="J694" s="71">
        <v>429164</v>
      </c>
      <c r="K694" s="72">
        <f t="shared" si="222"/>
        <v>81541.16</v>
      </c>
      <c r="L694" s="49">
        <f t="shared" si="223"/>
        <v>510705.16000000003</v>
      </c>
      <c r="M694" s="73">
        <v>453233</v>
      </c>
      <c r="N694" s="74">
        <f t="shared" si="224"/>
        <v>86114.27</v>
      </c>
      <c r="O694" s="53">
        <f t="shared" si="225"/>
        <v>539347.27</v>
      </c>
      <c r="P694" s="75">
        <v>496540</v>
      </c>
      <c r="Q694" s="76">
        <f t="shared" si="226"/>
        <v>94342.6</v>
      </c>
      <c r="R694" s="57">
        <f t="shared" si="227"/>
        <v>590882.6</v>
      </c>
      <c r="S694" s="77">
        <v>492697</v>
      </c>
      <c r="T694" s="78">
        <f t="shared" si="228"/>
        <v>93612.430000000008</v>
      </c>
      <c r="U694" s="67">
        <f t="shared" si="229"/>
        <v>586309.43000000005</v>
      </c>
      <c r="V694" s="79">
        <v>472570</v>
      </c>
      <c r="W694" s="80">
        <f t="shared" si="230"/>
        <v>89788.3</v>
      </c>
      <c r="X694" s="68">
        <f t="shared" si="231"/>
        <v>562358.30000000005</v>
      </c>
      <c r="Y694" s="81">
        <v>505409</v>
      </c>
      <c r="Z694" s="82">
        <f t="shared" si="232"/>
        <v>96027.71</v>
      </c>
      <c r="AA694" s="69">
        <f t="shared" si="236"/>
        <v>601436.71</v>
      </c>
      <c r="AB694" s="83">
        <v>385678</v>
      </c>
      <c r="AC694" s="84">
        <f t="shared" si="233"/>
        <v>73278.820000000007</v>
      </c>
      <c r="AD694" s="70">
        <f t="shared" si="237"/>
        <v>458956.82</v>
      </c>
      <c r="AE694" s="86">
        <f t="shared" si="238"/>
        <v>7</v>
      </c>
      <c r="AF694" s="85">
        <f t="shared" si="239"/>
        <v>549999</v>
      </c>
      <c r="AG694" s="4">
        <f t="shared" si="240"/>
        <v>47411.044725620624</v>
      </c>
      <c r="AH694" s="5">
        <f t="shared" si="241"/>
        <v>8.6202056232139737E-2</v>
      </c>
      <c r="AI694" s="87" t="str">
        <f t="shared" si="242"/>
        <v>SI</v>
      </c>
      <c r="AK694" s="95"/>
    </row>
    <row r="695" spans="1:37" ht="25.5" x14ac:dyDescent="0.45">
      <c r="A695" s="6">
        <f t="shared" si="234"/>
        <v>692</v>
      </c>
      <c r="B695" s="6" t="s">
        <v>1384</v>
      </c>
      <c r="C695" s="6" t="s">
        <v>35</v>
      </c>
      <c r="D695" s="6" t="s">
        <v>1414</v>
      </c>
      <c r="E695" s="9">
        <v>44121600</v>
      </c>
      <c r="F695" s="8" t="s">
        <v>1415</v>
      </c>
      <c r="G695" s="17" t="s">
        <v>38</v>
      </c>
      <c r="H695" s="93">
        <f t="shared" si="221"/>
        <v>0.19</v>
      </c>
      <c r="I695" s="29">
        <f t="shared" si="235"/>
        <v>2628</v>
      </c>
      <c r="J695" s="71">
        <v>2250</v>
      </c>
      <c r="K695" s="72">
        <f t="shared" si="222"/>
        <v>427.5</v>
      </c>
      <c r="L695" s="49">
        <f t="shared" si="223"/>
        <v>2677.5</v>
      </c>
      <c r="M695" s="73">
        <v>2151</v>
      </c>
      <c r="N695" s="74">
        <f t="shared" si="224"/>
        <v>408.69</v>
      </c>
      <c r="O695" s="53">
        <f t="shared" si="225"/>
        <v>2559.69</v>
      </c>
      <c r="P695" s="75">
        <v>2000</v>
      </c>
      <c r="Q695" s="76">
        <f t="shared" si="226"/>
        <v>380</v>
      </c>
      <c r="R695" s="57">
        <f t="shared" si="227"/>
        <v>2380</v>
      </c>
      <c r="S695" s="77">
        <v>2009</v>
      </c>
      <c r="T695" s="78">
        <f t="shared" si="228"/>
        <v>381.71</v>
      </c>
      <c r="U695" s="67">
        <f t="shared" si="229"/>
        <v>2390.71</v>
      </c>
      <c r="V695" s="79">
        <v>2083</v>
      </c>
      <c r="W695" s="80">
        <f t="shared" si="230"/>
        <v>395.77</v>
      </c>
      <c r="X695" s="68">
        <f t="shared" si="231"/>
        <v>2478.77</v>
      </c>
      <c r="Y695" s="81">
        <v>2199</v>
      </c>
      <c r="Z695" s="82">
        <f t="shared" si="232"/>
        <v>417.81</v>
      </c>
      <c r="AA695" s="69">
        <f t="shared" si="236"/>
        <v>2616.81</v>
      </c>
      <c r="AB695" s="83">
        <v>2765</v>
      </c>
      <c r="AC695" s="84">
        <f t="shared" si="233"/>
        <v>525.35</v>
      </c>
      <c r="AD695" s="70">
        <f t="shared" si="237"/>
        <v>3290.35</v>
      </c>
      <c r="AE695" s="86">
        <f t="shared" si="238"/>
        <v>7</v>
      </c>
      <c r="AF695" s="85">
        <f t="shared" si="239"/>
        <v>2628</v>
      </c>
      <c r="AG695" s="4">
        <f t="shared" si="240"/>
        <v>289.34129846946973</v>
      </c>
      <c r="AH695" s="5">
        <f t="shared" si="241"/>
        <v>0.11009942864135074</v>
      </c>
      <c r="AI695" s="87" t="str">
        <f t="shared" si="242"/>
        <v>SI</v>
      </c>
      <c r="AK695" s="95"/>
    </row>
    <row r="696" spans="1:37" ht="14.25" x14ac:dyDescent="0.45">
      <c r="A696" s="6">
        <f t="shared" si="234"/>
        <v>693</v>
      </c>
      <c r="B696" s="6" t="s">
        <v>1384</v>
      </c>
      <c r="C696" s="6" t="s">
        <v>35</v>
      </c>
      <c r="D696" s="6" t="s">
        <v>1416</v>
      </c>
      <c r="E696" s="9">
        <v>44121600</v>
      </c>
      <c r="F696" s="115" t="s">
        <v>1417</v>
      </c>
      <c r="G696" s="17" t="s">
        <v>1418</v>
      </c>
      <c r="H696" s="93">
        <f t="shared" si="221"/>
        <v>0.19</v>
      </c>
      <c r="I696" s="29">
        <f t="shared" si="235"/>
        <v>8835</v>
      </c>
      <c r="J696" s="71">
        <v>7626</v>
      </c>
      <c r="K696" s="72">
        <f t="shared" si="222"/>
        <v>1448.94</v>
      </c>
      <c r="L696" s="49">
        <f t="shared" si="223"/>
        <v>9074.94</v>
      </c>
      <c r="M696" s="73">
        <v>7002</v>
      </c>
      <c r="N696" s="74">
        <f t="shared" si="224"/>
        <v>1330.38</v>
      </c>
      <c r="O696" s="53">
        <f t="shared" si="225"/>
        <v>8332.380000000001</v>
      </c>
      <c r="P696" s="75">
        <v>7183</v>
      </c>
      <c r="Q696" s="76">
        <f t="shared" si="226"/>
        <v>1364.77</v>
      </c>
      <c r="R696" s="57">
        <f t="shared" si="227"/>
        <v>8547.77</v>
      </c>
      <c r="S696" s="77">
        <v>6784</v>
      </c>
      <c r="T696" s="78">
        <f t="shared" si="228"/>
        <v>1288.96</v>
      </c>
      <c r="U696" s="67">
        <f t="shared" si="229"/>
        <v>8072.96</v>
      </c>
      <c r="V696" s="79">
        <v>7932</v>
      </c>
      <c r="W696" s="80">
        <f t="shared" si="230"/>
        <v>1507.08</v>
      </c>
      <c r="X696" s="68">
        <f t="shared" si="231"/>
        <v>9439.08</v>
      </c>
      <c r="Y696" s="81">
        <v>7327</v>
      </c>
      <c r="Z696" s="82">
        <f t="shared" si="232"/>
        <v>1392.13</v>
      </c>
      <c r="AA696" s="69">
        <f t="shared" si="236"/>
        <v>8719.130000000001</v>
      </c>
      <c r="AB696" s="83">
        <v>8118</v>
      </c>
      <c r="AC696" s="84">
        <f t="shared" si="233"/>
        <v>1542.42</v>
      </c>
      <c r="AD696" s="70">
        <f t="shared" si="237"/>
        <v>9660.42</v>
      </c>
      <c r="AE696" s="86">
        <f t="shared" si="238"/>
        <v>7</v>
      </c>
      <c r="AF696" s="85">
        <f t="shared" si="239"/>
        <v>8835</v>
      </c>
      <c r="AG696" s="4">
        <f t="shared" si="240"/>
        <v>538.92225506096872</v>
      </c>
      <c r="AH696" s="5">
        <f t="shared" si="241"/>
        <v>6.0998557448892897E-2</v>
      </c>
      <c r="AI696" s="87" t="str">
        <f t="shared" si="242"/>
        <v>SI</v>
      </c>
      <c r="AK696" s="95"/>
    </row>
    <row r="697" spans="1:37" ht="14.25" x14ac:dyDescent="0.45">
      <c r="A697" s="6">
        <f t="shared" si="234"/>
        <v>694</v>
      </c>
      <c r="B697" s="6" t="s">
        <v>1384</v>
      </c>
      <c r="C697" s="6" t="s">
        <v>35</v>
      </c>
      <c r="D697" s="6" t="s">
        <v>1419</v>
      </c>
      <c r="E697" s="9">
        <v>44121600</v>
      </c>
      <c r="F697" s="116" t="s">
        <v>1420</v>
      </c>
      <c r="G697" s="17" t="s">
        <v>38</v>
      </c>
      <c r="H697" s="93">
        <f t="shared" si="221"/>
        <v>0.19</v>
      </c>
      <c r="I697" s="29">
        <f t="shared" si="235"/>
        <v>2152</v>
      </c>
      <c r="J697" s="71">
        <v>1901</v>
      </c>
      <c r="K697" s="72">
        <f t="shared" si="222"/>
        <v>361.19</v>
      </c>
      <c r="L697" s="49">
        <f t="shared" si="223"/>
        <v>2262.19</v>
      </c>
      <c r="M697" s="73">
        <v>1705</v>
      </c>
      <c r="N697" s="74">
        <f t="shared" si="224"/>
        <v>323.95</v>
      </c>
      <c r="O697" s="53">
        <f t="shared" si="225"/>
        <v>2028.95</v>
      </c>
      <c r="P697" s="75">
        <v>1838</v>
      </c>
      <c r="Q697" s="76">
        <f t="shared" si="226"/>
        <v>349.22</v>
      </c>
      <c r="R697" s="57">
        <f t="shared" si="227"/>
        <v>2187.2200000000003</v>
      </c>
      <c r="S697" s="77">
        <v>1775</v>
      </c>
      <c r="T697" s="78">
        <f t="shared" si="228"/>
        <v>337.25</v>
      </c>
      <c r="U697" s="67">
        <f t="shared" si="229"/>
        <v>2112.25</v>
      </c>
      <c r="V697" s="79">
        <v>1726</v>
      </c>
      <c r="W697" s="80">
        <f t="shared" si="230"/>
        <v>327.94</v>
      </c>
      <c r="X697" s="68">
        <f t="shared" si="231"/>
        <v>2053.94</v>
      </c>
      <c r="Y697" s="81">
        <v>1776</v>
      </c>
      <c r="Z697" s="82">
        <f t="shared" si="232"/>
        <v>337.44</v>
      </c>
      <c r="AA697" s="69">
        <f t="shared" si="236"/>
        <v>2113.44</v>
      </c>
      <c r="AB697" s="83">
        <v>1940</v>
      </c>
      <c r="AC697" s="84">
        <f t="shared" si="233"/>
        <v>368.6</v>
      </c>
      <c r="AD697" s="70">
        <f t="shared" si="237"/>
        <v>2308.6</v>
      </c>
      <c r="AE697" s="86">
        <f t="shared" si="238"/>
        <v>7</v>
      </c>
      <c r="AF697" s="85">
        <f t="shared" si="239"/>
        <v>2152</v>
      </c>
      <c r="AG697" s="4">
        <f t="shared" si="240"/>
        <v>96.901192975112522</v>
      </c>
      <c r="AH697" s="5">
        <f t="shared" si="241"/>
        <v>4.5028435397357118E-2</v>
      </c>
      <c r="AI697" s="87" t="str">
        <f t="shared" si="242"/>
        <v>SI</v>
      </c>
      <c r="AK697" s="95"/>
    </row>
    <row r="698" spans="1:37" ht="25.5" x14ac:dyDescent="0.45">
      <c r="A698" s="6">
        <f t="shared" si="234"/>
        <v>695</v>
      </c>
      <c r="B698" s="6" t="s">
        <v>1384</v>
      </c>
      <c r="C698" s="6" t="s">
        <v>35</v>
      </c>
      <c r="D698" s="6" t="s">
        <v>1421</v>
      </c>
      <c r="E698" s="9">
        <v>44121600</v>
      </c>
      <c r="F698" s="111" t="s">
        <v>1422</v>
      </c>
      <c r="G698" s="17" t="s">
        <v>38</v>
      </c>
      <c r="H698" s="93">
        <f t="shared" si="221"/>
        <v>0.19</v>
      </c>
      <c r="I698" s="29">
        <f t="shared" si="235"/>
        <v>29999</v>
      </c>
      <c r="J698" s="71">
        <v>26423</v>
      </c>
      <c r="K698" s="72">
        <f t="shared" si="222"/>
        <v>5020.37</v>
      </c>
      <c r="L698" s="49">
        <f t="shared" si="223"/>
        <v>31443.37</v>
      </c>
      <c r="M698" s="73">
        <v>23505</v>
      </c>
      <c r="N698" s="74">
        <f t="shared" si="224"/>
        <v>4465.95</v>
      </c>
      <c r="O698" s="53">
        <f t="shared" si="225"/>
        <v>27970.95</v>
      </c>
      <c r="P698" s="75">
        <v>23400</v>
      </c>
      <c r="Q698" s="76">
        <f t="shared" si="226"/>
        <v>4446</v>
      </c>
      <c r="R698" s="57">
        <f t="shared" si="227"/>
        <v>27846</v>
      </c>
      <c r="S698" s="77">
        <v>23770</v>
      </c>
      <c r="T698" s="78">
        <f t="shared" si="228"/>
        <v>4516.3</v>
      </c>
      <c r="U698" s="67">
        <f t="shared" si="229"/>
        <v>28286.3</v>
      </c>
      <c r="V698" s="79">
        <v>24792</v>
      </c>
      <c r="W698" s="80">
        <f t="shared" si="230"/>
        <v>4710.4800000000005</v>
      </c>
      <c r="X698" s="68">
        <f t="shared" si="231"/>
        <v>29502.48</v>
      </c>
      <c r="Y698" s="81">
        <v>22806</v>
      </c>
      <c r="Z698" s="82">
        <f t="shared" si="232"/>
        <v>4333.1400000000003</v>
      </c>
      <c r="AA698" s="69">
        <f t="shared" si="236"/>
        <v>27139.14</v>
      </c>
      <c r="AB698" s="83">
        <v>31771</v>
      </c>
      <c r="AC698" s="84">
        <f t="shared" si="233"/>
        <v>6036.49</v>
      </c>
      <c r="AD698" s="70">
        <f t="shared" si="237"/>
        <v>37807.49</v>
      </c>
      <c r="AE698" s="86">
        <f t="shared" si="238"/>
        <v>7</v>
      </c>
      <c r="AF698" s="85">
        <f t="shared" si="239"/>
        <v>29999</v>
      </c>
      <c r="AG698" s="4">
        <f t="shared" si="240"/>
        <v>3446.857536423563</v>
      </c>
      <c r="AH698" s="5">
        <f t="shared" si="241"/>
        <v>0.11489908118349156</v>
      </c>
      <c r="AI698" s="87" t="str">
        <f t="shared" si="242"/>
        <v>SI</v>
      </c>
      <c r="AK698" s="95"/>
    </row>
    <row r="699" spans="1:37" ht="14.25" x14ac:dyDescent="0.45">
      <c r="A699" s="6">
        <f t="shared" si="234"/>
        <v>696</v>
      </c>
      <c r="B699" s="6" t="s">
        <v>1384</v>
      </c>
      <c r="C699" s="6" t="s">
        <v>35</v>
      </c>
      <c r="D699" s="6" t="s">
        <v>1423</v>
      </c>
      <c r="E699" s="9">
        <v>44121600</v>
      </c>
      <c r="F699" s="13" t="s">
        <v>1424</v>
      </c>
      <c r="G699" s="17" t="s">
        <v>38</v>
      </c>
      <c r="H699" s="93">
        <f t="shared" si="221"/>
        <v>0.19</v>
      </c>
      <c r="I699" s="29">
        <f t="shared" si="235"/>
        <v>5698</v>
      </c>
      <c r="J699" s="71">
        <v>4943</v>
      </c>
      <c r="K699" s="72">
        <f t="shared" si="222"/>
        <v>939.17</v>
      </c>
      <c r="L699" s="49">
        <f t="shared" si="223"/>
        <v>5882.17</v>
      </c>
      <c r="M699" s="73">
        <v>4633</v>
      </c>
      <c r="N699" s="74">
        <f t="shared" si="224"/>
        <v>880.27</v>
      </c>
      <c r="O699" s="53">
        <f t="shared" si="225"/>
        <v>5513.27</v>
      </c>
      <c r="P699" s="75">
        <v>4934</v>
      </c>
      <c r="Q699" s="76">
        <f t="shared" si="226"/>
        <v>937.46</v>
      </c>
      <c r="R699" s="57">
        <f t="shared" si="227"/>
        <v>5871.46</v>
      </c>
      <c r="S699" s="77">
        <v>5107</v>
      </c>
      <c r="T699" s="78">
        <f t="shared" si="228"/>
        <v>970.33</v>
      </c>
      <c r="U699" s="67">
        <f t="shared" si="229"/>
        <v>6077.33</v>
      </c>
      <c r="V699" s="79">
        <v>4611</v>
      </c>
      <c r="W699" s="80">
        <f t="shared" si="230"/>
        <v>876.09</v>
      </c>
      <c r="X699" s="68">
        <f t="shared" si="231"/>
        <v>5487.09</v>
      </c>
      <c r="Y699" s="81">
        <v>4695</v>
      </c>
      <c r="Z699" s="82">
        <f t="shared" si="232"/>
        <v>892.05</v>
      </c>
      <c r="AA699" s="69">
        <f t="shared" si="236"/>
        <v>5587.05</v>
      </c>
      <c r="AB699" s="83">
        <v>4596</v>
      </c>
      <c r="AC699" s="84">
        <f t="shared" si="233"/>
        <v>873.24</v>
      </c>
      <c r="AD699" s="70">
        <f t="shared" si="237"/>
        <v>5469.24</v>
      </c>
      <c r="AE699" s="86">
        <f t="shared" si="238"/>
        <v>7</v>
      </c>
      <c r="AF699" s="85">
        <f t="shared" si="239"/>
        <v>5698</v>
      </c>
      <c r="AG699" s="4">
        <f t="shared" si="240"/>
        <v>223.97291934517438</v>
      </c>
      <c r="AH699" s="5">
        <f t="shared" si="241"/>
        <v>3.9307286652364756E-2</v>
      </c>
      <c r="AI699" s="87" t="str">
        <f t="shared" si="242"/>
        <v>SI</v>
      </c>
      <c r="AK699" s="95"/>
    </row>
    <row r="700" spans="1:37" ht="14.25" x14ac:dyDescent="0.45">
      <c r="A700" s="6">
        <f t="shared" si="234"/>
        <v>697</v>
      </c>
      <c r="B700" s="6" t="s">
        <v>1384</v>
      </c>
      <c r="C700" s="6" t="s">
        <v>35</v>
      </c>
      <c r="D700" s="6" t="s">
        <v>1425</v>
      </c>
      <c r="E700" s="9">
        <v>44121600</v>
      </c>
      <c r="F700" s="105" t="s">
        <v>758</v>
      </c>
      <c r="G700" s="17" t="s">
        <v>38</v>
      </c>
      <c r="H700" s="93">
        <f t="shared" si="221"/>
        <v>0.19</v>
      </c>
      <c r="I700" s="29">
        <f t="shared" si="235"/>
        <v>13199</v>
      </c>
      <c r="J700" s="71">
        <v>11121</v>
      </c>
      <c r="K700" s="72">
        <f t="shared" si="222"/>
        <v>2112.9900000000002</v>
      </c>
      <c r="L700" s="49">
        <f t="shared" si="223"/>
        <v>13233.99</v>
      </c>
      <c r="M700" s="73">
        <v>11971</v>
      </c>
      <c r="N700" s="74">
        <f t="shared" si="224"/>
        <v>2274.4900000000002</v>
      </c>
      <c r="O700" s="53">
        <f t="shared" si="225"/>
        <v>14245.49</v>
      </c>
      <c r="P700" s="75">
        <v>11513</v>
      </c>
      <c r="Q700" s="76">
        <f t="shared" si="226"/>
        <v>2187.4699999999998</v>
      </c>
      <c r="R700" s="57">
        <f t="shared" si="227"/>
        <v>13700.47</v>
      </c>
      <c r="S700" s="77">
        <v>10101</v>
      </c>
      <c r="T700" s="78">
        <f t="shared" si="228"/>
        <v>1919.19</v>
      </c>
      <c r="U700" s="67">
        <f t="shared" si="229"/>
        <v>12020.19</v>
      </c>
      <c r="V700" s="79">
        <v>11147</v>
      </c>
      <c r="W700" s="80">
        <f t="shared" si="230"/>
        <v>2117.9299999999998</v>
      </c>
      <c r="X700" s="68">
        <f t="shared" si="231"/>
        <v>13264.93</v>
      </c>
      <c r="Y700" s="81">
        <v>10644</v>
      </c>
      <c r="Z700" s="82">
        <f t="shared" si="232"/>
        <v>2022.3600000000001</v>
      </c>
      <c r="AA700" s="69">
        <f t="shared" si="236"/>
        <v>12666.36</v>
      </c>
      <c r="AB700" s="83">
        <v>11147</v>
      </c>
      <c r="AC700" s="84">
        <f t="shared" si="233"/>
        <v>2117.9299999999998</v>
      </c>
      <c r="AD700" s="70">
        <f t="shared" si="237"/>
        <v>13264.93</v>
      </c>
      <c r="AE700" s="86">
        <f t="shared" si="238"/>
        <v>7</v>
      </c>
      <c r="AF700" s="85">
        <f t="shared" si="239"/>
        <v>13199</v>
      </c>
      <c r="AG700" s="4">
        <f t="shared" si="240"/>
        <v>657.90013178293214</v>
      </c>
      <c r="AH700" s="5">
        <f t="shared" si="241"/>
        <v>4.9844695187736356E-2</v>
      </c>
      <c r="AI700" s="87" t="str">
        <f t="shared" si="242"/>
        <v>SI</v>
      </c>
      <c r="AK700" s="95"/>
    </row>
    <row r="701" spans="1:37" ht="14.25" x14ac:dyDescent="0.45">
      <c r="A701" s="6">
        <f t="shared" si="234"/>
        <v>698</v>
      </c>
      <c r="B701" s="6" t="s">
        <v>1384</v>
      </c>
      <c r="C701" s="6" t="s">
        <v>35</v>
      </c>
      <c r="D701" s="6" t="s">
        <v>1426</v>
      </c>
      <c r="E701" s="9">
        <v>44121600</v>
      </c>
      <c r="F701" s="13" t="s">
        <v>1427</v>
      </c>
      <c r="G701" s="17" t="s">
        <v>38</v>
      </c>
      <c r="H701" s="93">
        <f t="shared" si="221"/>
        <v>0.19</v>
      </c>
      <c r="I701" s="29">
        <f t="shared" si="235"/>
        <v>2690</v>
      </c>
      <c r="J701" s="71">
        <v>2181</v>
      </c>
      <c r="K701" s="72">
        <f t="shared" si="222"/>
        <v>414.39</v>
      </c>
      <c r="L701" s="49">
        <f t="shared" si="223"/>
        <v>2595.39</v>
      </c>
      <c r="M701" s="73">
        <v>2272</v>
      </c>
      <c r="N701" s="74">
        <f t="shared" si="224"/>
        <v>431.68</v>
      </c>
      <c r="O701" s="53">
        <f t="shared" si="225"/>
        <v>2703.68</v>
      </c>
      <c r="P701" s="75">
        <v>2313</v>
      </c>
      <c r="Q701" s="76">
        <f t="shared" si="226"/>
        <v>439.47</v>
      </c>
      <c r="R701" s="57">
        <f t="shared" si="227"/>
        <v>2752.4700000000003</v>
      </c>
      <c r="S701" s="77">
        <v>2240</v>
      </c>
      <c r="T701" s="78">
        <f t="shared" si="228"/>
        <v>425.6</v>
      </c>
      <c r="U701" s="67">
        <f t="shared" si="229"/>
        <v>2665.6</v>
      </c>
      <c r="V701" s="79">
        <v>2055</v>
      </c>
      <c r="W701" s="80">
        <f t="shared" si="230"/>
        <v>390.45</v>
      </c>
      <c r="X701" s="68">
        <f t="shared" si="231"/>
        <v>2445.4499999999998</v>
      </c>
      <c r="Y701" s="81">
        <v>2361</v>
      </c>
      <c r="Z701" s="82">
        <f t="shared" si="232"/>
        <v>448.59000000000003</v>
      </c>
      <c r="AA701" s="69">
        <f t="shared" si="236"/>
        <v>2809.59</v>
      </c>
      <c r="AB701" s="83">
        <v>2399</v>
      </c>
      <c r="AC701" s="84">
        <f t="shared" si="233"/>
        <v>455.81</v>
      </c>
      <c r="AD701" s="70">
        <f t="shared" si="237"/>
        <v>2854.81</v>
      </c>
      <c r="AE701" s="86">
        <f t="shared" si="238"/>
        <v>7</v>
      </c>
      <c r="AF701" s="85">
        <f t="shared" si="239"/>
        <v>2690</v>
      </c>
      <c r="AG701" s="4">
        <f t="shared" si="240"/>
        <v>128.12023805784946</v>
      </c>
      <c r="AH701" s="5">
        <f t="shared" si="241"/>
        <v>4.7628341285445894E-2</v>
      </c>
      <c r="AI701" s="87" t="str">
        <f t="shared" si="242"/>
        <v>SI</v>
      </c>
      <c r="AK701" s="95"/>
    </row>
    <row r="702" spans="1:37" ht="14.25" x14ac:dyDescent="0.45">
      <c r="A702" s="6">
        <f t="shared" si="234"/>
        <v>699</v>
      </c>
      <c r="B702" s="6" t="s">
        <v>1384</v>
      </c>
      <c r="C702" s="6" t="s">
        <v>35</v>
      </c>
      <c r="D702" s="6" t="s">
        <v>1428</v>
      </c>
      <c r="E702" s="9">
        <v>44121600</v>
      </c>
      <c r="F702" s="105" t="s">
        <v>1429</v>
      </c>
      <c r="G702" s="17" t="s">
        <v>38</v>
      </c>
      <c r="H702" s="93">
        <f t="shared" si="221"/>
        <v>0.19</v>
      </c>
      <c r="I702" s="29">
        <f t="shared" si="235"/>
        <v>48339</v>
      </c>
      <c r="J702" s="71">
        <v>44100</v>
      </c>
      <c r="K702" s="72">
        <f t="shared" si="222"/>
        <v>8379</v>
      </c>
      <c r="L702" s="49">
        <f t="shared" si="223"/>
        <v>52479</v>
      </c>
      <c r="M702" s="73">
        <v>44437</v>
      </c>
      <c r="N702" s="74">
        <f t="shared" si="224"/>
        <v>8443.0300000000007</v>
      </c>
      <c r="O702" s="53">
        <f t="shared" si="225"/>
        <v>52880.03</v>
      </c>
      <c r="P702" s="75">
        <v>44428</v>
      </c>
      <c r="Q702" s="76">
        <f t="shared" si="226"/>
        <v>8441.32</v>
      </c>
      <c r="R702" s="57">
        <f t="shared" si="227"/>
        <v>52869.32</v>
      </c>
      <c r="S702" s="77">
        <v>40910</v>
      </c>
      <c r="T702" s="78">
        <f t="shared" si="228"/>
        <v>7772.9</v>
      </c>
      <c r="U702" s="67">
        <f t="shared" si="229"/>
        <v>48682.9</v>
      </c>
      <c r="V702" s="79">
        <v>42532</v>
      </c>
      <c r="W702" s="80">
        <f t="shared" si="230"/>
        <v>8081.08</v>
      </c>
      <c r="X702" s="68">
        <f t="shared" si="231"/>
        <v>50613.08</v>
      </c>
      <c r="Y702" s="81">
        <v>42666</v>
      </c>
      <c r="Z702" s="82">
        <f t="shared" si="232"/>
        <v>8106.54</v>
      </c>
      <c r="AA702" s="69">
        <f t="shared" si="236"/>
        <v>50772.54</v>
      </c>
      <c r="AB702" s="83">
        <v>25276</v>
      </c>
      <c r="AC702" s="84">
        <f t="shared" si="233"/>
        <v>4802.4400000000005</v>
      </c>
      <c r="AD702" s="70">
        <f t="shared" si="237"/>
        <v>30078.440000000002</v>
      </c>
      <c r="AE702" s="86">
        <f t="shared" si="238"/>
        <v>7</v>
      </c>
      <c r="AF702" s="85">
        <f t="shared" si="239"/>
        <v>48339</v>
      </c>
      <c r="AG702" s="4">
        <f t="shared" si="240"/>
        <v>7587.0587892674248</v>
      </c>
      <c r="AH702" s="5">
        <f t="shared" si="241"/>
        <v>0.15695522847529789</v>
      </c>
      <c r="AI702" s="87" t="str">
        <f t="shared" si="242"/>
        <v>SI</v>
      </c>
      <c r="AK702" s="95"/>
    </row>
    <row r="703" spans="1:37" ht="14.25" x14ac:dyDescent="0.45">
      <c r="A703" s="6">
        <f t="shared" si="234"/>
        <v>700</v>
      </c>
      <c r="B703" s="6" t="s">
        <v>1384</v>
      </c>
      <c r="C703" s="6" t="s">
        <v>35</v>
      </c>
      <c r="D703" s="6" t="s">
        <v>1430</v>
      </c>
      <c r="E703" s="9">
        <v>44121600</v>
      </c>
      <c r="F703" s="13" t="s">
        <v>1431</v>
      </c>
      <c r="G703" s="17" t="s">
        <v>38</v>
      </c>
      <c r="H703" s="93">
        <f t="shared" si="221"/>
        <v>0.19</v>
      </c>
      <c r="I703" s="29">
        <f t="shared" si="235"/>
        <v>4500</v>
      </c>
      <c r="J703" s="71">
        <v>3965</v>
      </c>
      <c r="K703" s="72">
        <f t="shared" si="222"/>
        <v>753.35</v>
      </c>
      <c r="L703" s="49">
        <f t="shared" si="223"/>
        <v>4718.3500000000004</v>
      </c>
      <c r="M703" s="73">
        <v>4078</v>
      </c>
      <c r="N703" s="74">
        <f t="shared" si="224"/>
        <v>774.82</v>
      </c>
      <c r="O703" s="53">
        <f t="shared" si="225"/>
        <v>4852.82</v>
      </c>
      <c r="P703" s="75">
        <v>3473</v>
      </c>
      <c r="Q703" s="76">
        <f t="shared" si="226"/>
        <v>659.87</v>
      </c>
      <c r="R703" s="57">
        <f t="shared" si="227"/>
        <v>4132.87</v>
      </c>
      <c r="S703" s="77">
        <v>3803</v>
      </c>
      <c r="T703" s="78">
        <f t="shared" si="228"/>
        <v>722.57</v>
      </c>
      <c r="U703" s="67">
        <f t="shared" si="229"/>
        <v>4525.57</v>
      </c>
      <c r="V703" s="79">
        <v>3536</v>
      </c>
      <c r="W703" s="80">
        <f t="shared" si="230"/>
        <v>671.84</v>
      </c>
      <c r="X703" s="68">
        <f t="shared" si="231"/>
        <v>4207.84</v>
      </c>
      <c r="Y703" s="81">
        <v>3809</v>
      </c>
      <c r="Z703" s="82">
        <f t="shared" si="232"/>
        <v>723.71</v>
      </c>
      <c r="AA703" s="69">
        <f t="shared" si="236"/>
        <v>4532.71</v>
      </c>
      <c r="AB703" s="83">
        <v>3804</v>
      </c>
      <c r="AC703" s="84">
        <f t="shared" si="233"/>
        <v>722.76</v>
      </c>
      <c r="AD703" s="70">
        <f t="shared" si="237"/>
        <v>4526.76</v>
      </c>
      <c r="AE703" s="86">
        <f t="shared" si="238"/>
        <v>7</v>
      </c>
      <c r="AF703" s="85">
        <f t="shared" si="239"/>
        <v>4500</v>
      </c>
      <c r="AG703" s="4">
        <f t="shared" si="240"/>
        <v>237.46852086118696</v>
      </c>
      <c r="AH703" s="5">
        <f t="shared" si="241"/>
        <v>5.2770782413597103E-2</v>
      </c>
      <c r="AI703" s="87" t="str">
        <f t="shared" si="242"/>
        <v>SI</v>
      </c>
      <c r="AK703" s="95"/>
    </row>
    <row r="704" spans="1:37" ht="128.25" x14ac:dyDescent="0.45">
      <c r="A704" s="6">
        <f t="shared" si="234"/>
        <v>701</v>
      </c>
      <c r="B704" s="6" t="s">
        <v>1432</v>
      </c>
      <c r="C704" s="6" t="s">
        <v>35</v>
      </c>
      <c r="D704" s="6" t="s">
        <v>1433</v>
      </c>
      <c r="E704" s="9">
        <v>90101603</v>
      </c>
      <c r="F704" s="103" t="s">
        <v>1434</v>
      </c>
      <c r="G704" s="17" t="s">
        <v>38</v>
      </c>
      <c r="H704" s="93">
        <f t="shared" si="221"/>
        <v>0.19</v>
      </c>
      <c r="I704" s="29">
        <f t="shared" si="235"/>
        <v>34799</v>
      </c>
      <c r="J704" s="71">
        <v>30066</v>
      </c>
      <c r="K704" s="72">
        <f t="shared" si="222"/>
        <v>5712.54</v>
      </c>
      <c r="L704" s="49">
        <f t="shared" si="223"/>
        <v>35778.54</v>
      </c>
      <c r="M704" s="73">
        <v>31850</v>
      </c>
      <c r="N704" s="74">
        <f t="shared" si="224"/>
        <v>6051.5</v>
      </c>
      <c r="O704" s="53">
        <f t="shared" si="225"/>
        <v>37901.5</v>
      </c>
      <c r="P704" s="75">
        <v>28837</v>
      </c>
      <c r="Q704" s="76">
        <f t="shared" si="226"/>
        <v>5479.03</v>
      </c>
      <c r="R704" s="57">
        <f t="shared" si="227"/>
        <v>34316.03</v>
      </c>
      <c r="S704" s="77">
        <v>30870</v>
      </c>
      <c r="T704" s="78">
        <f t="shared" si="228"/>
        <v>5865.3</v>
      </c>
      <c r="U704" s="67">
        <f t="shared" si="229"/>
        <v>36735.300000000003</v>
      </c>
      <c r="V704" s="79">
        <v>31226</v>
      </c>
      <c r="W704" s="80">
        <f t="shared" si="230"/>
        <v>5932.9400000000005</v>
      </c>
      <c r="X704" s="68">
        <f t="shared" si="231"/>
        <v>37158.94</v>
      </c>
      <c r="Y704" s="81">
        <v>28253</v>
      </c>
      <c r="Z704" s="82">
        <f t="shared" si="232"/>
        <v>5368.07</v>
      </c>
      <c r="AA704" s="69">
        <f t="shared" si="236"/>
        <v>33621.07</v>
      </c>
      <c r="AB704" s="83">
        <v>23600</v>
      </c>
      <c r="AC704" s="84">
        <f t="shared" si="233"/>
        <v>4484</v>
      </c>
      <c r="AD704" s="70">
        <f t="shared" si="237"/>
        <v>28084</v>
      </c>
      <c r="AE704" s="86">
        <f t="shared" si="238"/>
        <v>7</v>
      </c>
      <c r="AF704" s="85">
        <f t="shared" si="239"/>
        <v>34799</v>
      </c>
      <c r="AG704" s="4">
        <f t="shared" si="240"/>
        <v>3084.8844074616482</v>
      </c>
      <c r="AH704" s="5">
        <f t="shared" si="241"/>
        <v>8.8648651037720863E-2</v>
      </c>
      <c r="AI704" s="87" t="str">
        <f t="shared" si="242"/>
        <v>SI</v>
      </c>
      <c r="AK704" s="95"/>
    </row>
    <row r="705" spans="1:37" ht="64.5" x14ac:dyDescent="0.45">
      <c r="A705" s="6">
        <f t="shared" si="234"/>
        <v>702</v>
      </c>
      <c r="B705" s="6" t="s">
        <v>1432</v>
      </c>
      <c r="C705" s="6" t="s">
        <v>35</v>
      </c>
      <c r="D705" s="6" t="s">
        <v>1435</v>
      </c>
      <c r="E705" s="9">
        <v>90101603</v>
      </c>
      <c r="F705" s="12" t="s">
        <v>1436</v>
      </c>
      <c r="G705" s="17" t="s">
        <v>38</v>
      </c>
      <c r="H705" s="93">
        <f t="shared" si="221"/>
        <v>0.19</v>
      </c>
      <c r="I705" s="29">
        <f t="shared" si="235"/>
        <v>133999</v>
      </c>
      <c r="J705" s="71">
        <v>111114</v>
      </c>
      <c r="K705" s="72">
        <f t="shared" si="222"/>
        <v>21111.66</v>
      </c>
      <c r="L705" s="49">
        <f t="shared" si="223"/>
        <v>132225.66</v>
      </c>
      <c r="M705" s="73">
        <v>122096</v>
      </c>
      <c r="N705" s="74">
        <f t="shared" si="224"/>
        <v>23198.240000000002</v>
      </c>
      <c r="O705" s="53">
        <f t="shared" si="225"/>
        <v>145294.24</v>
      </c>
      <c r="P705" s="75">
        <v>118348</v>
      </c>
      <c r="Q705" s="76">
        <f t="shared" si="226"/>
        <v>22486.12</v>
      </c>
      <c r="R705" s="57">
        <f t="shared" si="227"/>
        <v>140834.12</v>
      </c>
      <c r="S705" s="77">
        <v>111529</v>
      </c>
      <c r="T705" s="78">
        <f t="shared" si="228"/>
        <v>21190.510000000002</v>
      </c>
      <c r="U705" s="67">
        <f t="shared" si="229"/>
        <v>132719.51</v>
      </c>
      <c r="V705" s="79">
        <v>110090</v>
      </c>
      <c r="W705" s="80">
        <f t="shared" si="230"/>
        <v>20917.099999999999</v>
      </c>
      <c r="X705" s="68">
        <f t="shared" si="231"/>
        <v>131007.1</v>
      </c>
      <c r="Y705" s="81">
        <v>107656</v>
      </c>
      <c r="Z705" s="82">
        <f t="shared" si="232"/>
        <v>20454.64</v>
      </c>
      <c r="AA705" s="69">
        <f t="shared" si="236"/>
        <v>128110.64</v>
      </c>
      <c r="AB705" s="83">
        <v>107399</v>
      </c>
      <c r="AC705" s="84">
        <f t="shared" si="233"/>
        <v>20405.810000000001</v>
      </c>
      <c r="AD705" s="70">
        <f t="shared" si="237"/>
        <v>127804.81</v>
      </c>
      <c r="AE705" s="86">
        <f t="shared" si="238"/>
        <v>7</v>
      </c>
      <c r="AF705" s="85">
        <f t="shared" si="239"/>
        <v>133999</v>
      </c>
      <c r="AG705" s="4">
        <f t="shared" si="240"/>
        <v>6107.0846328342259</v>
      </c>
      <c r="AH705" s="5">
        <f t="shared" si="241"/>
        <v>4.5575598570394005E-2</v>
      </c>
      <c r="AI705" s="87" t="str">
        <f t="shared" si="242"/>
        <v>SI</v>
      </c>
      <c r="AK705" s="95"/>
    </row>
    <row r="706" spans="1:37" ht="230.25" x14ac:dyDescent="0.45">
      <c r="A706" s="6">
        <f t="shared" si="234"/>
        <v>703</v>
      </c>
      <c r="B706" s="6" t="s">
        <v>1432</v>
      </c>
      <c r="C706" s="6" t="s">
        <v>35</v>
      </c>
      <c r="D706" s="6" t="s">
        <v>1437</v>
      </c>
      <c r="E706" s="9">
        <v>90101603</v>
      </c>
      <c r="F706" s="103" t="s">
        <v>1438</v>
      </c>
      <c r="G706" s="17" t="s">
        <v>38</v>
      </c>
      <c r="H706" s="93">
        <f t="shared" si="221"/>
        <v>0.19</v>
      </c>
      <c r="I706" s="29">
        <f t="shared" si="235"/>
        <v>198499</v>
      </c>
      <c r="J706" s="71">
        <v>165470</v>
      </c>
      <c r="K706" s="72">
        <f t="shared" si="222"/>
        <v>31439.3</v>
      </c>
      <c r="L706" s="49">
        <f t="shared" si="223"/>
        <v>196909.3</v>
      </c>
      <c r="M706" s="73">
        <v>169606</v>
      </c>
      <c r="N706" s="74">
        <f t="shared" si="224"/>
        <v>32225.14</v>
      </c>
      <c r="O706" s="53">
        <f t="shared" si="225"/>
        <v>201831.14</v>
      </c>
      <c r="P706" s="75">
        <v>177630</v>
      </c>
      <c r="Q706" s="76">
        <f t="shared" si="226"/>
        <v>33749.699999999997</v>
      </c>
      <c r="R706" s="57">
        <f t="shared" si="227"/>
        <v>211379.7</v>
      </c>
      <c r="S706" s="77">
        <v>152768</v>
      </c>
      <c r="T706" s="78">
        <f t="shared" si="228"/>
        <v>29025.920000000002</v>
      </c>
      <c r="U706" s="67">
        <f t="shared" si="229"/>
        <v>181793.92000000001</v>
      </c>
      <c r="V706" s="79">
        <v>157994</v>
      </c>
      <c r="W706" s="80">
        <f t="shared" si="230"/>
        <v>30018.86</v>
      </c>
      <c r="X706" s="68">
        <f t="shared" si="231"/>
        <v>188012.86</v>
      </c>
      <c r="Y706" s="81">
        <v>168343</v>
      </c>
      <c r="Z706" s="82">
        <f t="shared" si="232"/>
        <v>31985.170000000002</v>
      </c>
      <c r="AA706" s="69">
        <f t="shared" si="236"/>
        <v>200328.17</v>
      </c>
      <c r="AB706" s="83">
        <v>175832</v>
      </c>
      <c r="AC706" s="84">
        <f t="shared" si="233"/>
        <v>33408.080000000002</v>
      </c>
      <c r="AD706" s="70">
        <f t="shared" si="237"/>
        <v>209240.08000000002</v>
      </c>
      <c r="AE706" s="86">
        <f t="shared" si="238"/>
        <v>7</v>
      </c>
      <c r="AF706" s="85">
        <f t="shared" si="239"/>
        <v>198499</v>
      </c>
      <c r="AG706" s="4">
        <f t="shared" si="240"/>
        <v>9908.7135336833762</v>
      </c>
      <c r="AH706" s="5">
        <f t="shared" si="241"/>
        <v>4.9918203787844652E-2</v>
      </c>
      <c r="AI706" s="87" t="str">
        <f t="shared" si="242"/>
        <v>SI</v>
      </c>
      <c r="AK706" s="95"/>
    </row>
    <row r="707" spans="1:37" ht="63.75" x14ac:dyDescent="0.45">
      <c r="A707" s="6">
        <f t="shared" si="234"/>
        <v>704</v>
      </c>
      <c r="B707" s="6" t="s">
        <v>1439</v>
      </c>
      <c r="C707" s="6" t="s">
        <v>245</v>
      </c>
      <c r="D707" s="6" t="s">
        <v>1440</v>
      </c>
      <c r="E707" s="9">
        <v>42251500</v>
      </c>
      <c r="F707" s="13" t="s">
        <v>1441</v>
      </c>
      <c r="G707" s="17" t="s">
        <v>1010</v>
      </c>
      <c r="H707" s="93">
        <f t="shared" si="221"/>
        <v>0.19</v>
      </c>
      <c r="I707" s="29">
        <f t="shared" si="235"/>
        <v>2300000</v>
      </c>
      <c r="J707" s="71">
        <v>1840317</v>
      </c>
      <c r="K707" s="72">
        <f t="shared" si="222"/>
        <v>349660.23</v>
      </c>
      <c r="L707" s="49">
        <f t="shared" si="223"/>
        <v>2189977.23</v>
      </c>
      <c r="M707" s="73">
        <v>1904521</v>
      </c>
      <c r="N707" s="74">
        <f t="shared" si="224"/>
        <v>361858.99</v>
      </c>
      <c r="O707" s="53">
        <f t="shared" si="225"/>
        <v>2266379.9900000002</v>
      </c>
      <c r="P707" s="75">
        <v>2092059</v>
      </c>
      <c r="Q707" s="76">
        <f t="shared" si="226"/>
        <v>397491.21</v>
      </c>
      <c r="R707" s="57">
        <f t="shared" si="227"/>
        <v>2489550.21</v>
      </c>
      <c r="S707" s="77">
        <v>2019744</v>
      </c>
      <c r="T707" s="78">
        <f t="shared" si="228"/>
        <v>383751.36</v>
      </c>
      <c r="U707" s="67">
        <f t="shared" si="229"/>
        <v>2403495.36</v>
      </c>
      <c r="V707" s="79">
        <v>1925617</v>
      </c>
      <c r="W707" s="80">
        <f t="shared" si="230"/>
        <v>365867.23</v>
      </c>
      <c r="X707" s="68">
        <f t="shared" si="231"/>
        <v>2291484.23</v>
      </c>
      <c r="Y707" s="81">
        <v>1841036</v>
      </c>
      <c r="Z707" s="82">
        <f t="shared" si="232"/>
        <v>349796.84</v>
      </c>
      <c r="AA707" s="69">
        <f t="shared" si="236"/>
        <v>2190832.84</v>
      </c>
      <c r="AB707" s="83">
        <v>1906115</v>
      </c>
      <c r="AC707" s="84">
        <f t="shared" si="233"/>
        <v>362161.85</v>
      </c>
      <c r="AD707" s="70">
        <f t="shared" si="237"/>
        <v>2268276.85</v>
      </c>
      <c r="AE707" s="86">
        <f t="shared" si="238"/>
        <v>7</v>
      </c>
      <c r="AF707" s="85">
        <f t="shared" si="239"/>
        <v>2300000</v>
      </c>
      <c r="AG707" s="4">
        <f t="shared" si="240"/>
        <v>102030.97012250837</v>
      </c>
      <c r="AH707" s="5">
        <f t="shared" si="241"/>
        <v>4.4361291357612333E-2</v>
      </c>
      <c r="AI707" s="87" t="str">
        <f t="shared" si="242"/>
        <v>SI</v>
      </c>
      <c r="AK707" s="95"/>
    </row>
    <row r="708" spans="1:37" ht="51" x14ac:dyDescent="0.45">
      <c r="A708" s="6">
        <f t="shared" si="234"/>
        <v>705</v>
      </c>
      <c r="B708" s="6" t="s">
        <v>1439</v>
      </c>
      <c r="C708" s="6" t="s">
        <v>245</v>
      </c>
      <c r="D708" s="6" t="s">
        <v>1442</v>
      </c>
      <c r="E708" s="9">
        <v>42251500</v>
      </c>
      <c r="F708" s="105" t="s">
        <v>1443</v>
      </c>
      <c r="G708" s="17" t="s">
        <v>1010</v>
      </c>
      <c r="H708" s="93">
        <f t="shared" ref="H708:H771" si="243">IF(OR(ISNUMBER(SEARCH("ALIMENTACIÓN",B708)),ISNUMBER(SEARCH("ALIMENTACION",B708))),0,IF(AND(ISNUMBER(SEARCH("AMBIENTE",B708)),OR(ISNUMBER(SEARCH("Semilla",D708)),ISNUMBER(SEARCH("ESPECIE VEGETAL",D708)),ISNUMBER(SEARCH("Fertilizante",D708)),ISNUMBER(SEARCH("Humus",D708)),ISNUMBER(SEARCH("Micorrizas",D708)),ISNUMBER(SEARCH("Cascarilla",D708)),ISNUMBER(SEARCH("Turba",D708)))),0,IF(AND(ISNUMBER(SEARCH("ANIMALES",B708)),OR(ISNUMBER(SEARCH("ALIMENTO",D708)),ISNUMBER(SEARCH("Alimento",D708)))),0.05,IF(ISNUMBER(SEARCH("ANIMALES",B708)),0.19,IF(ISNUMBER(SEARCH("AMBIENTE",B708)),0.19,IF(ISNUMBER(SEARCH("CULTURA",B708)),0.19,IF(ISNUMBER(SEARCH("DEPORTE",B708)),0.19,IF(ISNUMBER(SEARCH("Bioseguridad",B708)),0.19,IF(ISNUMBER(SEARCH("DOTACIÓN",B708)),0.19,IF(ISNUMBER(SEARCH("SERVICIO",C708)),0.19,0.19))))))))))</f>
        <v>0.19</v>
      </c>
      <c r="I708" s="29">
        <f t="shared" si="235"/>
        <v>29999</v>
      </c>
      <c r="J708" s="71">
        <v>26816</v>
      </c>
      <c r="K708" s="72">
        <f t="shared" ref="K708:K771" si="244">+J708*H708</f>
        <v>5095.04</v>
      </c>
      <c r="L708" s="49">
        <f t="shared" ref="L708:L734" si="245">+J708+K708</f>
        <v>31911.040000000001</v>
      </c>
      <c r="M708" s="73">
        <v>23330</v>
      </c>
      <c r="N708" s="74">
        <f t="shared" ref="N708:N771" si="246">+M708*H708</f>
        <v>4432.7</v>
      </c>
      <c r="O708" s="53">
        <f t="shared" ref="O708:O734" si="247">+M708+N708</f>
        <v>27762.7</v>
      </c>
      <c r="P708" s="75">
        <v>26204</v>
      </c>
      <c r="Q708" s="76">
        <f t="shared" ref="Q708:Q771" si="248">+P708*H708</f>
        <v>4978.76</v>
      </c>
      <c r="R708" s="57">
        <f t="shared" ref="R708:R734" si="249">+P708+Q708</f>
        <v>31182.760000000002</v>
      </c>
      <c r="S708" s="77">
        <v>23852</v>
      </c>
      <c r="T708" s="78">
        <f t="shared" ref="T708:T771" si="250">+S708*H708</f>
        <v>4531.88</v>
      </c>
      <c r="U708" s="67">
        <f t="shared" ref="U708:U734" si="251">+T708+S708</f>
        <v>28383.88</v>
      </c>
      <c r="V708" s="79">
        <v>25121</v>
      </c>
      <c r="W708" s="80">
        <f t="shared" ref="W708:W771" si="252">+V708*H708</f>
        <v>4772.99</v>
      </c>
      <c r="X708" s="68">
        <f t="shared" ref="X708:X734" si="253">+W708+V708</f>
        <v>29893.989999999998</v>
      </c>
      <c r="Y708" s="81">
        <v>23931</v>
      </c>
      <c r="Z708" s="82">
        <f t="shared" ref="Z708:Z771" si="254">+Y708*H708</f>
        <v>4546.8900000000003</v>
      </c>
      <c r="AA708" s="69">
        <f t="shared" si="236"/>
        <v>28477.89</v>
      </c>
      <c r="AB708" s="83">
        <v>27213</v>
      </c>
      <c r="AC708" s="84">
        <f t="shared" ref="AC708:AC771" si="255">+AB708*H708</f>
        <v>5170.47</v>
      </c>
      <c r="AD708" s="70">
        <f t="shared" si="237"/>
        <v>32383.47</v>
      </c>
      <c r="AE708" s="86">
        <f t="shared" si="238"/>
        <v>7</v>
      </c>
      <c r="AF708" s="85">
        <f t="shared" si="239"/>
        <v>29999</v>
      </c>
      <c r="AG708" s="4">
        <f t="shared" si="240"/>
        <v>1718.6927695199051</v>
      </c>
      <c r="AH708" s="5">
        <f t="shared" si="241"/>
        <v>5.7291668706287047E-2</v>
      </c>
      <c r="AI708" s="87" t="str">
        <f t="shared" si="242"/>
        <v>SI</v>
      </c>
      <c r="AK708" s="95"/>
    </row>
    <row r="709" spans="1:37" ht="51" x14ac:dyDescent="0.45">
      <c r="A709" s="6">
        <f t="shared" ref="A709:A772" si="256">1+A708</f>
        <v>706</v>
      </c>
      <c r="B709" s="6" t="s">
        <v>1439</v>
      </c>
      <c r="C709" s="6" t="s">
        <v>245</v>
      </c>
      <c r="D709" s="6" t="s">
        <v>1442</v>
      </c>
      <c r="E709" s="9">
        <v>42251500</v>
      </c>
      <c r="F709" s="13" t="s">
        <v>1444</v>
      </c>
      <c r="G709" s="17" t="s">
        <v>1010</v>
      </c>
      <c r="H709" s="93">
        <f t="shared" si="243"/>
        <v>0.19</v>
      </c>
      <c r="I709" s="29">
        <f t="shared" ref="I709:I772" si="257">+AF709</f>
        <v>132000</v>
      </c>
      <c r="J709" s="71">
        <v>121489</v>
      </c>
      <c r="K709" s="72">
        <f t="shared" si="244"/>
        <v>23082.91</v>
      </c>
      <c r="L709" s="49">
        <f t="shared" si="245"/>
        <v>144571.91</v>
      </c>
      <c r="M709" s="73">
        <v>115772</v>
      </c>
      <c r="N709" s="74">
        <f t="shared" si="246"/>
        <v>21996.68</v>
      </c>
      <c r="O709" s="53">
        <f t="shared" si="247"/>
        <v>137768.68</v>
      </c>
      <c r="P709" s="75">
        <v>110673</v>
      </c>
      <c r="Q709" s="76">
        <f t="shared" si="248"/>
        <v>21027.87</v>
      </c>
      <c r="R709" s="57">
        <f t="shared" si="249"/>
        <v>131700.87</v>
      </c>
      <c r="S709" s="77">
        <v>104605</v>
      </c>
      <c r="T709" s="78">
        <f t="shared" si="250"/>
        <v>19874.95</v>
      </c>
      <c r="U709" s="67">
        <f t="shared" si="251"/>
        <v>124479.95</v>
      </c>
      <c r="V709" s="79">
        <v>115283</v>
      </c>
      <c r="W709" s="80">
        <f t="shared" si="252"/>
        <v>21903.77</v>
      </c>
      <c r="X709" s="68">
        <f t="shared" si="253"/>
        <v>137186.76999999999</v>
      </c>
      <c r="Y709" s="81">
        <v>109336</v>
      </c>
      <c r="Z709" s="82">
        <f t="shared" si="254"/>
        <v>20773.84</v>
      </c>
      <c r="AA709" s="69">
        <f t="shared" ref="AA709:AA772" si="258">+Z709+Y709</f>
        <v>130109.84</v>
      </c>
      <c r="AB709" s="83">
        <v>99310</v>
      </c>
      <c r="AC709" s="84">
        <f t="shared" si="255"/>
        <v>18868.900000000001</v>
      </c>
      <c r="AD709" s="70">
        <f t="shared" ref="AD709:AD772" si="259">+AC709+AB709</f>
        <v>118178.9</v>
      </c>
      <c r="AE709" s="86">
        <f t="shared" ref="AE709:AE734" si="260">COUNT(L709,O709,R709,U709,X709,AA709,AD709)</f>
        <v>7</v>
      </c>
      <c r="AF709" s="85">
        <f t="shared" ref="AF709:AF734" si="261">ROUND(AVERAGE(L709,O709,R709,U709,X709,AA709,AD709),0)</f>
        <v>132000</v>
      </c>
      <c r="AG709" s="4">
        <f t="shared" ref="AG709:AG734" si="262">_xlfn.STDEV.P(L709,O709,R709,U709,X709,AA709,AD709)</f>
        <v>8189.4471509131808</v>
      </c>
      <c r="AH709" s="5">
        <f t="shared" ref="AH709:AH734" si="263">AG709/AF709</f>
        <v>6.2041266294796824E-2</v>
      </c>
      <c r="AI709" s="87" t="str">
        <f t="shared" ref="AI709:AI734" si="264">IF(AE709&lt;2,"NO",IF(AH709&gt;0.35,"NO","SI"))</f>
        <v>SI</v>
      </c>
      <c r="AK709" s="95"/>
    </row>
    <row r="710" spans="1:37" ht="51" x14ac:dyDescent="0.45">
      <c r="A710" s="6">
        <f t="shared" si="256"/>
        <v>707</v>
      </c>
      <c r="B710" s="6" t="s">
        <v>1439</v>
      </c>
      <c r="C710" s="6" t="s">
        <v>245</v>
      </c>
      <c r="D710" s="6" t="s">
        <v>1442</v>
      </c>
      <c r="E710" s="9">
        <v>42251500</v>
      </c>
      <c r="F710" s="105" t="s">
        <v>1445</v>
      </c>
      <c r="G710" s="17" t="s">
        <v>1010</v>
      </c>
      <c r="H710" s="93">
        <f t="shared" si="243"/>
        <v>0.19</v>
      </c>
      <c r="I710" s="29">
        <f t="shared" si="257"/>
        <v>29999</v>
      </c>
      <c r="J710" s="71">
        <v>25072</v>
      </c>
      <c r="K710" s="72">
        <f t="shared" si="244"/>
        <v>4763.68</v>
      </c>
      <c r="L710" s="49">
        <f t="shared" si="245"/>
        <v>29835.68</v>
      </c>
      <c r="M710" s="73">
        <v>27684</v>
      </c>
      <c r="N710" s="74">
        <f t="shared" si="246"/>
        <v>5259.96</v>
      </c>
      <c r="O710" s="53">
        <f t="shared" si="247"/>
        <v>32943.96</v>
      </c>
      <c r="P710" s="75">
        <v>27468</v>
      </c>
      <c r="Q710" s="76">
        <f t="shared" si="248"/>
        <v>5218.92</v>
      </c>
      <c r="R710" s="57">
        <f t="shared" si="249"/>
        <v>32686.92</v>
      </c>
      <c r="S710" s="77">
        <v>23180</v>
      </c>
      <c r="T710" s="78">
        <f t="shared" si="250"/>
        <v>4404.2</v>
      </c>
      <c r="U710" s="67">
        <f t="shared" si="251"/>
        <v>27584.2</v>
      </c>
      <c r="V710" s="79">
        <v>25537</v>
      </c>
      <c r="W710" s="80">
        <f t="shared" si="252"/>
        <v>4852.03</v>
      </c>
      <c r="X710" s="68">
        <f t="shared" si="253"/>
        <v>30389.03</v>
      </c>
      <c r="Y710" s="81">
        <v>25370</v>
      </c>
      <c r="Z710" s="82">
        <f t="shared" si="254"/>
        <v>4820.3</v>
      </c>
      <c r="AA710" s="69">
        <f t="shared" si="258"/>
        <v>30190.3</v>
      </c>
      <c r="AB710" s="83">
        <v>22156</v>
      </c>
      <c r="AC710" s="84">
        <f t="shared" si="255"/>
        <v>4209.6400000000003</v>
      </c>
      <c r="AD710" s="70">
        <f t="shared" si="259"/>
        <v>26365.64</v>
      </c>
      <c r="AE710" s="86">
        <f t="shared" si="260"/>
        <v>7</v>
      </c>
      <c r="AF710" s="85">
        <f t="shared" si="261"/>
        <v>29999</v>
      </c>
      <c r="AG710" s="4">
        <f t="shared" si="262"/>
        <v>2240.7160432772371</v>
      </c>
      <c r="AH710" s="5">
        <f t="shared" si="263"/>
        <v>7.4693024543392689E-2</v>
      </c>
      <c r="AI710" s="87" t="str">
        <f t="shared" si="264"/>
        <v>SI</v>
      </c>
      <c r="AK710" s="95"/>
    </row>
    <row r="711" spans="1:37" ht="25.5" x14ac:dyDescent="0.45">
      <c r="A711" s="6">
        <f t="shared" si="256"/>
        <v>708</v>
      </c>
      <c r="B711" s="6" t="s">
        <v>1439</v>
      </c>
      <c r="C711" s="6" t="s">
        <v>245</v>
      </c>
      <c r="D711" s="6" t="s">
        <v>1446</v>
      </c>
      <c r="E711" s="9">
        <v>42251500</v>
      </c>
      <c r="F711" s="13" t="s">
        <v>1444</v>
      </c>
      <c r="G711" s="17" t="s">
        <v>1010</v>
      </c>
      <c r="H711" s="93">
        <f t="shared" si="243"/>
        <v>0.19</v>
      </c>
      <c r="I711" s="29">
        <f t="shared" si="257"/>
        <v>131999</v>
      </c>
      <c r="J711" s="71">
        <v>116515</v>
      </c>
      <c r="K711" s="72">
        <f t="shared" si="244"/>
        <v>22137.85</v>
      </c>
      <c r="L711" s="49">
        <f t="shared" si="245"/>
        <v>138652.85</v>
      </c>
      <c r="M711" s="73">
        <v>119600</v>
      </c>
      <c r="N711" s="74">
        <f t="shared" si="246"/>
        <v>22724</v>
      </c>
      <c r="O711" s="53">
        <f t="shared" si="247"/>
        <v>142324</v>
      </c>
      <c r="P711" s="75">
        <v>118115</v>
      </c>
      <c r="Q711" s="76">
        <f t="shared" si="248"/>
        <v>22441.85</v>
      </c>
      <c r="R711" s="57">
        <f t="shared" si="249"/>
        <v>140556.85</v>
      </c>
      <c r="S711" s="77">
        <v>107686</v>
      </c>
      <c r="T711" s="78">
        <f t="shared" si="250"/>
        <v>20460.34</v>
      </c>
      <c r="U711" s="67">
        <f t="shared" si="251"/>
        <v>128146.34</v>
      </c>
      <c r="V711" s="79">
        <v>111206</v>
      </c>
      <c r="W711" s="80">
        <f t="shared" si="252"/>
        <v>21129.14</v>
      </c>
      <c r="X711" s="68">
        <f t="shared" si="253"/>
        <v>132335.14000000001</v>
      </c>
      <c r="Y711" s="81">
        <v>107901</v>
      </c>
      <c r="Z711" s="82">
        <f t="shared" si="254"/>
        <v>20501.189999999999</v>
      </c>
      <c r="AA711" s="69">
        <f t="shared" si="258"/>
        <v>128402.19</v>
      </c>
      <c r="AB711" s="83">
        <v>95443</v>
      </c>
      <c r="AC711" s="84">
        <f t="shared" si="255"/>
        <v>18134.170000000002</v>
      </c>
      <c r="AD711" s="70">
        <f t="shared" si="259"/>
        <v>113577.17</v>
      </c>
      <c r="AE711" s="86">
        <f t="shared" si="260"/>
        <v>7</v>
      </c>
      <c r="AF711" s="85">
        <f t="shared" si="261"/>
        <v>131999</v>
      </c>
      <c r="AG711" s="4">
        <f t="shared" si="262"/>
        <v>9191.4011290553535</v>
      </c>
      <c r="AH711" s="5">
        <f t="shared" si="263"/>
        <v>6.9632354253103074E-2</v>
      </c>
      <c r="AI711" s="87" t="str">
        <f t="shared" si="264"/>
        <v>SI</v>
      </c>
      <c r="AK711" s="95"/>
    </row>
    <row r="712" spans="1:37" ht="24.75" x14ac:dyDescent="0.45">
      <c r="A712" s="6">
        <f t="shared" si="256"/>
        <v>709</v>
      </c>
      <c r="B712" s="6" t="s">
        <v>1447</v>
      </c>
      <c r="C712" s="6" t="s">
        <v>403</v>
      </c>
      <c r="D712" s="6" t="s">
        <v>1448</v>
      </c>
      <c r="E712" s="9">
        <v>81112306</v>
      </c>
      <c r="F712" s="117" t="s">
        <v>1449</v>
      </c>
      <c r="G712" s="17" t="s">
        <v>1450</v>
      </c>
      <c r="H712" s="93">
        <f t="shared" si="243"/>
        <v>0.19</v>
      </c>
      <c r="I712" s="29">
        <f t="shared" si="257"/>
        <v>379999</v>
      </c>
      <c r="J712" s="71">
        <v>344788</v>
      </c>
      <c r="K712" s="72">
        <f t="shared" si="244"/>
        <v>65509.72</v>
      </c>
      <c r="L712" s="49">
        <f t="shared" si="245"/>
        <v>410297.72</v>
      </c>
      <c r="M712" s="73">
        <v>347389</v>
      </c>
      <c r="N712" s="74">
        <f t="shared" si="246"/>
        <v>66003.91</v>
      </c>
      <c r="O712" s="53">
        <f t="shared" si="247"/>
        <v>413392.91000000003</v>
      </c>
      <c r="P712" s="75">
        <v>347410</v>
      </c>
      <c r="Q712" s="76">
        <f t="shared" si="248"/>
        <v>66007.899999999994</v>
      </c>
      <c r="R712" s="57">
        <f t="shared" si="249"/>
        <v>413417.9</v>
      </c>
      <c r="S712" s="77">
        <v>296730</v>
      </c>
      <c r="T712" s="78">
        <f t="shared" si="250"/>
        <v>56378.7</v>
      </c>
      <c r="U712" s="67">
        <f t="shared" si="251"/>
        <v>353108.7</v>
      </c>
      <c r="V712" s="79">
        <v>333301</v>
      </c>
      <c r="W712" s="80">
        <f t="shared" si="252"/>
        <v>63327.19</v>
      </c>
      <c r="X712" s="68">
        <f t="shared" si="253"/>
        <v>396628.19</v>
      </c>
      <c r="Y712" s="81">
        <v>319294</v>
      </c>
      <c r="Z712" s="82">
        <f t="shared" si="254"/>
        <v>60665.86</v>
      </c>
      <c r="AA712" s="69">
        <f t="shared" si="258"/>
        <v>379959.86</v>
      </c>
      <c r="AB712" s="83">
        <v>246378</v>
      </c>
      <c r="AC712" s="84">
        <f t="shared" si="255"/>
        <v>46811.82</v>
      </c>
      <c r="AD712" s="70">
        <f t="shared" si="259"/>
        <v>293189.82</v>
      </c>
      <c r="AE712" s="86">
        <f t="shared" si="260"/>
        <v>7</v>
      </c>
      <c r="AF712" s="85">
        <f t="shared" si="261"/>
        <v>379999</v>
      </c>
      <c r="AG712" s="4">
        <f t="shared" si="262"/>
        <v>40857.665819743823</v>
      </c>
      <c r="AH712" s="5">
        <f t="shared" si="263"/>
        <v>0.107520456158421</v>
      </c>
      <c r="AI712" s="87" t="str">
        <f t="shared" si="264"/>
        <v>SI</v>
      </c>
      <c r="AK712" s="95"/>
    </row>
    <row r="713" spans="1:37" ht="198" x14ac:dyDescent="0.45">
      <c r="A713" s="6">
        <f t="shared" si="256"/>
        <v>710</v>
      </c>
      <c r="B713" s="6" t="s">
        <v>1447</v>
      </c>
      <c r="C713" s="6" t="s">
        <v>403</v>
      </c>
      <c r="D713" s="6" t="s">
        <v>1451</v>
      </c>
      <c r="E713" s="9">
        <v>82121500</v>
      </c>
      <c r="F713" s="118" t="s">
        <v>1452</v>
      </c>
      <c r="G713" s="17" t="s">
        <v>38</v>
      </c>
      <c r="H713" s="93">
        <f t="shared" si="243"/>
        <v>0.19</v>
      </c>
      <c r="I713" s="29">
        <f t="shared" si="257"/>
        <v>229999</v>
      </c>
      <c r="J713" s="71">
        <v>188668</v>
      </c>
      <c r="K713" s="72">
        <f t="shared" si="244"/>
        <v>35846.92</v>
      </c>
      <c r="L713" s="49">
        <f t="shared" si="245"/>
        <v>224514.91999999998</v>
      </c>
      <c r="M713" s="73">
        <v>183043</v>
      </c>
      <c r="N713" s="74">
        <f t="shared" si="246"/>
        <v>34778.17</v>
      </c>
      <c r="O713" s="53">
        <f t="shared" si="247"/>
        <v>217821.16999999998</v>
      </c>
      <c r="P713" s="75">
        <v>195605</v>
      </c>
      <c r="Q713" s="76">
        <f t="shared" si="248"/>
        <v>37164.949999999997</v>
      </c>
      <c r="R713" s="57">
        <f t="shared" si="249"/>
        <v>232769.95</v>
      </c>
      <c r="S713" s="77">
        <v>188319</v>
      </c>
      <c r="T713" s="78">
        <f t="shared" si="250"/>
        <v>35780.61</v>
      </c>
      <c r="U713" s="67">
        <f t="shared" si="251"/>
        <v>224099.61</v>
      </c>
      <c r="V713" s="79">
        <v>199626</v>
      </c>
      <c r="W713" s="80">
        <f t="shared" si="252"/>
        <v>37928.94</v>
      </c>
      <c r="X713" s="68">
        <f t="shared" si="253"/>
        <v>237554.94</v>
      </c>
      <c r="Y713" s="81">
        <v>184844</v>
      </c>
      <c r="Z713" s="82">
        <f t="shared" si="254"/>
        <v>35120.36</v>
      </c>
      <c r="AA713" s="69">
        <f t="shared" si="258"/>
        <v>219964.36</v>
      </c>
      <c r="AB713" s="83">
        <v>212831</v>
      </c>
      <c r="AC713" s="84">
        <f t="shared" si="255"/>
        <v>40437.89</v>
      </c>
      <c r="AD713" s="70">
        <f t="shared" si="259"/>
        <v>253268.89</v>
      </c>
      <c r="AE713" s="86">
        <f t="shared" si="260"/>
        <v>7</v>
      </c>
      <c r="AF713" s="85">
        <f t="shared" si="261"/>
        <v>229999</v>
      </c>
      <c r="AG713" s="4">
        <f t="shared" si="262"/>
        <v>11465.03786645296</v>
      </c>
      <c r="AH713" s="5">
        <f t="shared" si="263"/>
        <v>4.9848207455045285E-2</v>
      </c>
      <c r="AI713" s="87" t="str">
        <f t="shared" si="264"/>
        <v>SI</v>
      </c>
      <c r="AK713" s="95"/>
    </row>
    <row r="714" spans="1:37" ht="210.75" thickBot="1" x14ac:dyDescent="0.5">
      <c r="A714" s="6">
        <f t="shared" si="256"/>
        <v>711</v>
      </c>
      <c r="B714" s="6" t="s">
        <v>1447</v>
      </c>
      <c r="C714" s="6" t="s">
        <v>403</v>
      </c>
      <c r="D714" s="6" t="s">
        <v>1453</v>
      </c>
      <c r="E714" s="9">
        <v>81112306</v>
      </c>
      <c r="F714" s="119" t="s">
        <v>1454</v>
      </c>
      <c r="G714" s="17" t="s">
        <v>38</v>
      </c>
      <c r="H714" s="93">
        <f t="shared" si="243"/>
        <v>0.19</v>
      </c>
      <c r="I714" s="29">
        <f t="shared" si="257"/>
        <v>299999</v>
      </c>
      <c r="J714" s="71">
        <v>253031</v>
      </c>
      <c r="K714" s="72">
        <f t="shared" si="244"/>
        <v>48075.89</v>
      </c>
      <c r="L714" s="49">
        <f t="shared" si="245"/>
        <v>301106.89</v>
      </c>
      <c r="M714" s="73">
        <v>246621</v>
      </c>
      <c r="N714" s="74">
        <f t="shared" si="246"/>
        <v>46857.99</v>
      </c>
      <c r="O714" s="53">
        <f t="shared" si="247"/>
        <v>293478.99</v>
      </c>
      <c r="P714" s="75">
        <v>245097</v>
      </c>
      <c r="Q714" s="76">
        <f t="shared" si="248"/>
        <v>46568.43</v>
      </c>
      <c r="R714" s="57">
        <f t="shared" si="249"/>
        <v>291665.43</v>
      </c>
      <c r="S714" s="77">
        <v>237294</v>
      </c>
      <c r="T714" s="78">
        <f t="shared" si="250"/>
        <v>45085.86</v>
      </c>
      <c r="U714" s="67">
        <f t="shared" si="251"/>
        <v>282379.86</v>
      </c>
      <c r="V714" s="79">
        <v>265426</v>
      </c>
      <c r="W714" s="80">
        <f t="shared" si="252"/>
        <v>50430.94</v>
      </c>
      <c r="X714" s="68">
        <f t="shared" si="253"/>
        <v>315856.94</v>
      </c>
      <c r="Y714" s="81">
        <v>242368</v>
      </c>
      <c r="Z714" s="82">
        <f t="shared" si="254"/>
        <v>46049.919999999998</v>
      </c>
      <c r="AA714" s="69">
        <f t="shared" si="258"/>
        <v>288417.91999999998</v>
      </c>
      <c r="AB714" s="83">
        <v>274864</v>
      </c>
      <c r="AC714" s="84">
        <f t="shared" si="255"/>
        <v>52224.160000000003</v>
      </c>
      <c r="AD714" s="70">
        <f t="shared" si="259"/>
        <v>327088.16000000003</v>
      </c>
      <c r="AE714" s="86">
        <f t="shared" si="260"/>
        <v>7</v>
      </c>
      <c r="AF714" s="85">
        <f t="shared" si="261"/>
        <v>299999</v>
      </c>
      <c r="AG714" s="4">
        <f t="shared" si="262"/>
        <v>14847.023262256998</v>
      </c>
      <c r="AH714" s="5">
        <f t="shared" si="263"/>
        <v>4.9490242508331686E-2</v>
      </c>
      <c r="AI714" s="87" t="str">
        <f t="shared" si="264"/>
        <v>SI</v>
      </c>
      <c r="AK714" s="95"/>
    </row>
    <row r="715" spans="1:37" ht="191.25" x14ac:dyDescent="0.45">
      <c r="A715" s="6">
        <f t="shared" si="256"/>
        <v>712</v>
      </c>
      <c r="B715" s="6" t="s">
        <v>1447</v>
      </c>
      <c r="C715" s="6" t="s">
        <v>35</v>
      </c>
      <c r="D715" s="6" t="s">
        <v>1455</v>
      </c>
      <c r="E715" s="9">
        <v>45121500</v>
      </c>
      <c r="F715" s="39" t="s">
        <v>1456</v>
      </c>
      <c r="G715" s="17" t="s">
        <v>38</v>
      </c>
      <c r="H715" s="93">
        <f t="shared" si="243"/>
        <v>0.19</v>
      </c>
      <c r="I715" s="29">
        <f t="shared" si="257"/>
        <v>699900</v>
      </c>
      <c r="J715" s="71">
        <v>631710</v>
      </c>
      <c r="K715" s="72">
        <f t="shared" si="244"/>
        <v>120024.9</v>
      </c>
      <c r="L715" s="49">
        <f t="shared" si="245"/>
        <v>751734.9</v>
      </c>
      <c r="M715" s="73">
        <v>608563</v>
      </c>
      <c r="N715" s="74">
        <f t="shared" si="246"/>
        <v>115626.97</v>
      </c>
      <c r="O715" s="53">
        <f t="shared" si="247"/>
        <v>724189.97</v>
      </c>
      <c r="P715" s="75">
        <v>620768</v>
      </c>
      <c r="Q715" s="76">
        <f t="shared" si="248"/>
        <v>117945.92</v>
      </c>
      <c r="R715" s="57">
        <f t="shared" si="249"/>
        <v>738713.92</v>
      </c>
      <c r="S715" s="77">
        <v>556408</v>
      </c>
      <c r="T715" s="78">
        <f t="shared" si="250"/>
        <v>105717.52</v>
      </c>
      <c r="U715" s="67">
        <f t="shared" si="251"/>
        <v>662125.52</v>
      </c>
      <c r="V715" s="79">
        <v>600730</v>
      </c>
      <c r="W715" s="80">
        <f t="shared" si="252"/>
        <v>114138.7</v>
      </c>
      <c r="X715" s="68">
        <f t="shared" si="253"/>
        <v>714868.7</v>
      </c>
      <c r="Y715" s="81">
        <v>633554</v>
      </c>
      <c r="Z715" s="82">
        <f t="shared" si="254"/>
        <v>120375.26</v>
      </c>
      <c r="AA715" s="69">
        <f t="shared" si="258"/>
        <v>753929.26</v>
      </c>
      <c r="AB715" s="83">
        <v>465323</v>
      </c>
      <c r="AC715" s="84">
        <f t="shared" si="255"/>
        <v>88411.37</v>
      </c>
      <c r="AD715" s="70">
        <f t="shared" si="259"/>
        <v>553734.37</v>
      </c>
      <c r="AE715" s="86">
        <f t="shared" si="260"/>
        <v>7</v>
      </c>
      <c r="AF715" s="85">
        <f t="shared" si="261"/>
        <v>699900</v>
      </c>
      <c r="AG715" s="4">
        <f t="shared" si="262"/>
        <v>66244.035346770659</v>
      </c>
      <c r="AH715" s="5">
        <f t="shared" si="263"/>
        <v>9.4647857332148394E-2</v>
      </c>
      <c r="AI715" s="87" t="str">
        <f t="shared" si="264"/>
        <v>SI</v>
      </c>
      <c r="AK715" s="95"/>
    </row>
    <row r="716" spans="1:37" ht="25.5" x14ac:dyDescent="0.45">
      <c r="A716" s="6">
        <f t="shared" si="256"/>
        <v>713</v>
      </c>
      <c r="B716" s="6" t="s">
        <v>1447</v>
      </c>
      <c r="C716" s="6" t="s">
        <v>35</v>
      </c>
      <c r="D716" s="6" t="s">
        <v>1457</v>
      </c>
      <c r="E716" s="9">
        <v>90101603</v>
      </c>
      <c r="F716" s="105" t="s">
        <v>1458</v>
      </c>
      <c r="G716" s="17" t="s">
        <v>38</v>
      </c>
      <c r="H716" s="93">
        <f t="shared" si="243"/>
        <v>0.19</v>
      </c>
      <c r="I716" s="29">
        <f t="shared" si="257"/>
        <v>289999</v>
      </c>
      <c r="J716" s="71">
        <v>263771</v>
      </c>
      <c r="K716" s="72">
        <f t="shared" si="244"/>
        <v>50116.49</v>
      </c>
      <c r="L716" s="49">
        <f t="shared" si="245"/>
        <v>313887.49</v>
      </c>
      <c r="M716" s="73">
        <v>261703</v>
      </c>
      <c r="N716" s="74">
        <f t="shared" si="246"/>
        <v>49723.57</v>
      </c>
      <c r="O716" s="53">
        <f t="shared" si="247"/>
        <v>311426.57</v>
      </c>
      <c r="P716" s="75">
        <v>230086</v>
      </c>
      <c r="Q716" s="76">
        <f t="shared" si="248"/>
        <v>43716.340000000004</v>
      </c>
      <c r="R716" s="57">
        <f t="shared" si="249"/>
        <v>273802.34000000003</v>
      </c>
      <c r="S716" s="77">
        <v>239848</v>
      </c>
      <c r="T716" s="78">
        <f t="shared" si="250"/>
        <v>45571.12</v>
      </c>
      <c r="U716" s="67">
        <f t="shared" si="251"/>
        <v>285419.12</v>
      </c>
      <c r="V716" s="79">
        <v>256405</v>
      </c>
      <c r="W716" s="80">
        <f t="shared" si="252"/>
        <v>48716.95</v>
      </c>
      <c r="X716" s="68">
        <f t="shared" si="253"/>
        <v>305121.95</v>
      </c>
      <c r="Y716" s="81">
        <v>238068</v>
      </c>
      <c r="Z716" s="82">
        <f t="shared" si="254"/>
        <v>45232.92</v>
      </c>
      <c r="AA716" s="69">
        <f t="shared" si="258"/>
        <v>283300.92</v>
      </c>
      <c r="AB716" s="83">
        <v>215998</v>
      </c>
      <c r="AC716" s="84">
        <f t="shared" si="255"/>
        <v>41039.620000000003</v>
      </c>
      <c r="AD716" s="70">
        <f t="shared" si="259"/>
        <v>257037.62</v>
      </c>
      <c r="AE716" s="86">
        <f t="shared" si="260"/>
        <v>7</v>
      </c>
      <c r="AF716" s="85">
        <f t="shared" si="261"/>
        <v>289999</v>
      </c>
      <c r="AG716" s="4">
        <f t="shared" si="262"/>
        <v>19541.634195276503</v>
      </c>
      <c r="AH716" s="5">
        <f t="shared" si="263"/>
        <v>6.7385177863635751E-2</v>
      </c>
      <c r="AI716" s="87" t="str">
        <f t="shared" si="264"/>
        <v>SI</v>
      </c>
      <c r="AK716" s="95"/>
    </row>
    <row r="717" spans="1:37" ht="63.75" x14ac:dyDescent="0.45">
      <c r="A717" s="6">
        <f t="shared" si="256"/>
        <v>714</v>
      </c>
      <c r="B717" s="6" t="s">
        <v>1447</v>
      </c>
      <c r="C717" s="6" t="s">
        <v>35</v>
      </c>
      <c r="D717" s="6" t="s">
        <v>1459</v>
      </c>
      <c r="E717" s="9">
        <v>32101514</v>
      </c>
      <c r="F717" s="13" t="s">
        <v>1460</v>
      </c>
      <c r="G717" s="17" t="s">
        <v>38</v>
      </c>
      <c r="H717" s="93">
        <f t="shared" si="243"/>
        <v>0.19</v>
      </c>
      <c r="I717" s="29">
        <f t="shared" si="257"/>
        <v>458645</v>
      </c>
      <c r="J717" s="71">
        <v>349410</v>
      </c>
      <c r="K717" s="72">
        <f t="shared" si="244"/>
        <v>66387.899999999994</v>
      </c>
      <c r="L717" s="49">
        <f t="shared" si="245"/>
        <v>415797.9</v>
      </c>
      <c r="M717" s="73">
        <v>405327</v>
      </c>
      <c r="N717" s="74">
        <f t="shared" si="246"/>
        <v>77012.13</v>
      </c>
      <c r="O717" s="53">
        <f t="shared" si="247"/>
        <v>482339.13</v>
      </c>
      <c r="P717" s="75">
        <v>366281</v>
      </c>
      <c r="Q717" s="76">
        <f t="shared" si="248"/>
        <v>69593.39</v>
      </c>
      <c r="R717" s="57">
        <f t="shared" si="249"/>
        <v>435874.39</v>
      </c>
      <c r="S717" s="77">
        <v>355257</v>
      </c>
      <c r="T717" s="78">
        <f t="shared" si="250"/>
        <v>67498.83</v>
      </c>
      <c r="U717" s="67">
        <f t="shared" si="251"/>
        <v>422755.83</v>
      </c>
      <c r="V717" s="79">
        <v>406546</v>
      </c>
      <c r="W717" s="80">
        <f t="shared" si="252"/>
        <v>77243.740000000005</v>
      </c>
      <c r="X717" s="68">
        <f t="shared" si="253"/>
        <v>483789.74</v>
      </c>
      <c r="Y717" s="81">
        <v>418099</v>
      </c>
      <c r="Z717" s="82">
        <f t="shared" si="254"/>
        <v>79438.81</v>
      </c>
      <c r="AA717" s="69">
        <f t="shared" si="258"/>
        <v>497537.81</v>
      </c>
      <c r="AB717" s="83">
        <v>396994</v>
      </c>
      <c r="AC717" s="84">
        <f t="shared" si="255"/>
        <v>75428.86</v>
      </c>
      <c r="AD717" s="70">
        <f t="shared" si="259"/>
        <v>472422.86</v>
      </c>
      <c r="AE717" s="86">
        <f t="shared" si="260"/>
        <v>7</v>
      </c>
      <c r="AF717" s="85">
        <f t="shared" si="261"/>
        <v>458645</v>
      </c>
      <c r="AG717" s="4">
        <f t="shared" si="262"/>
        <v>30562.715432978122</v>
      </c>
      <c r="AH717" s="5">
        <f t="shared" si="263"/>
        <v>6.6636975074356244E-2</v>
      </c>
      <c r="AI717" s="87" t="str">
        <f t="shared" si="264"/>
        <v>SI</v>
      </c>
      <c r="AK717" s="95"/>
    </row>
    <row r="718" spans="1:37" ht="38.25" x14ac:dyDescent="0.45">
      <c r="A718" s="6">
        <f t="shared" si="256"/>
        <v>715</v>
      </c>
      <c r="B718" s="6" t="s">
        <v>1447</v>
      </c>
      <c r="C718" s="6" t="s">
        <v>35</v>
      </c>
      <c r="D718" s="6" t="s">
        <v>1461</v>
      </c>
      <c r="E718" s="9">
        <v>43211507</v>
      </c>
      <c r="F718" s="105" t="s">
        <v>1462</v>
      </c>
      <c r="G718" s="17" t="s">
        <v>38</v>
      </c>
      <c r="H718" s="93">
        <f t="shared" si="243"/>
        <v>0.19</v>
      </c>
      <c r="I718" s="29">
        <f t="shared" si="257"/>
        <v>176648</v>
      </c>
      <c r="J718" s="71">
        <v>134661</v>
      </c>
      <c r="K718" s="72">
        <f t="shared" si="244"/>
        <v>25585.59</v>
      </c>
      <c r="L718" s="49">
        <f t="shared" si="245"/>
        <v>160246.59</v>
      </c>
      <c r="M718" s="73">
        <v>136066</v>
      </c>
      <c r="N718" s="74">
        <f t="shared" si="246"/>
        <v>25852.54</v>
      </c>
      <c r="O718" s="53">
        <f t="shared" si="247"/>
        <v>161918.54</v>
      </c>
      <c r="P718" s="75">
        <v>160655</v>
      </c>
      <c r="Q718" s="76">
        <f t="shared" si="248"/>
        <v>30524.45</v>
      </c>
      <c r="R718" s="57">
        <f t="shared" si="249"/>
        <v>191179.45</v>
      </c>
      <c r="S718" s="77">
        <v>147630</v>
      </c>
      <c r="T718" s="78">
        <f t="shared" si="250"/>
        <v>28049.7</v>
      </c>
      <c r="U718" s="67">
        <f t="shared" si="251"/>
        <v>175679.7</v>
      </c>
      <c r="V718" s="79">
        <v>162075</v>
      </c>
      <c r="W718" s="80">
        <f t="shared" si="252"/>
        <v>30794.25</v>
      </c>
      <c r="X718" s="68">
        <f t="shared" si="253"/>
        <v>192869.25</v>
      </c>
      <c r="Y718" s="81">
        <v>142710</v>
      </c>
      <c r="Z718" s="82">
        <f t="shared" si="254"/>
        <v>27114.9</v>
      </c>
      <c r="AA718" s="69">
        <f t="shared" si="258"/>
        <v>169824.9</v>
      </c>
      <c r="AB718" s="83">
        <v>155306</v>
      </c>
      <c r="AC718" s="84">
        <f t="shared" si="255"/>
        <v>29508.14</v>
      </c>
      <c r="AD718" s="70">
        <f t="shared" si="259"/>
        <v>184814.14</v>
      </c>
      <c r="AE718" s="86">
        <f t="shared" si="260"/>
        <v>7</v>
      </c>
      <c r="AF718" s="85">
        <f t="shared" si="261"/>
        <v>176648</v>
      </c>
      <c r="AG718" s="4">
        <f t="shared" si="262"/>
        <v>12389.127559872813</v>
      </c>
      <c r="AH718" s="5">
        <f t="shared" si="263"/>
        <v>7.0134547574118092E-2</v>
      </c>
      <c r="AI718" s="87" t="str">
        <f t="shared" si="264"/>
        <v>SI</v>
      </c>
      <c r="AK718" s="95"/>
    </row>
    <row r="719" spans="1:37" ht="114.75" x14ac:dyDescent="0.45">
      <c r="A719" s="6">
        <f t="shared" si="256"/>
        <v>716</v>
      </c>
      <c r="B719" s="6" t="s">
        <v>1447</v>
      </c>
      <c r="C719" s="6" t="s">
        <v>35</v>
      </c>
      <c r="D719" s="6" t="s">
        <v>1463</v>
      </c>
      <c r="E719" s="9">
        <v>52141500</v>
      </c>
      <c r="F719" s="120" t="s">
        <v>1464</v>
      </c>
      <c r="G719" s="17" t="s">
        <v>38</v>
      </c>
      <c r="H719" s="93">
        <f t="shared" si="243"/>
        <v>0.19</v>
      </c>
      <c r="I719" s="29">
        <f t="shared" si="257"/>
        <v>149999</v>
      </c>
      <c r="J719" s="71">
        <v>123183</v>
      </c>
      <c r="K719" s="72">
        <f t="shared" si="244"/>
        <v>23404.77</v>
      </c>
      <c r="L719" s="49">
        <f t="shared" si="245"/>
        <v>146587.76999999999</v>
      </c>
      <c r="M719" s="73">
        <v>134695</v>
      </c>
      <c r="N719" s="74">
        <f t="shared" si="246"/>
        <v>25592.05</v>
      </c>
      <c r="O719" s="53">
        <f t="shared" si="247"/>
        <v>160287.04999999999</v>
      </c>
      <c r="P719" s="75">
        <v>125371</v>
      </c>
      <c r="Q719" s="76">
        <f t="shared" si="248"/>
        <v>23820.49</v>
      </c>
      <c r="R719" s="57">
        <f t="shared" si="249"/>
        <v>149191.49</v>
      </c>
      <c r="S719" s="77">
        <v>121105</v>
      </c>
      <c r="T719" s="78">
        <f t="shared" si="250"/>
        <v>23009.95</v>
      </c>
      <c r="U719" s="67">
        <f t="shared" si="251"/>
        <v>144114.95000000001</v>
      </c>
      <c r="V719" s="79">
        <v>121715</v>
      </c>
      <c r="W719" s="80">
        <f t="shared" si="252"/>
        <v>23125.85</v>
      </c>
      <c r="X719" s="68">
        <f t="shared" si="253"/>
        <v>144840.85</v>
      </c>
      <c r="Y719" s="81">
        <v>119349</v>
      </c>
      <c r="Z719" s="82">
        <f t="shared" si="254"/>
        <v>22676.31</v>
      </c>
      <c r="AA719" s="69">
        <f t="shared" si="258"/>
        <v>142025.31</v>
      </c>
      <c r="AB719" s="83">
        <v>136931</v>
      </c>
      <c r="AC719" s="84">
        <f t="shared" si="255"/>
        <v>26016.89</v>
      </c>
      <c r="AD719" s="70">
        <f t="shared" si="259"/>
        <v>162947.89000000001</v>
      </c>
      <c r="AE719" s="86">
        <f t="shared" si="260"/>
        <v>7</v>
      </c>
      <c r="AF719" s="85">
        <f t="shared" si="261"/>
        <v>149999</v>
      </c>
      <c r="AG719" s="4">
        <f t="shared" si="262"/>
        <v>7658.9310595669949</v>
      </c>
      <c r="AH719" s="5">
        <f t="shared" si="263"/>
        <v>5.105988079631861E-2</v>
      </c>
      <c r="AI719" s="87" t="str">
        <f t="shared" si="264"/>
        <v>SI</v>
      </c>
      <c r="AK719" s="95"/>
    </row>
    <row r="720" spans="1:37" ht="26.25" x14ac:dyDescent="0.45">
      <c r="A720" s="6">
        <f t="shared" si="256"/>
        <v>717</v>
      </c>
      <c r="B720" s="6" t="s">
        <v>1447</v>
      </c>
      <c r="C720" s="6" t="s">
        <v>35</v>
      </c>
      <c r="D720" s="6" t="s">
        <v>1465</v>
      </c>
      <c r="E720" s="9">
        <v>52141505</v>
      </c>
      <c r="F720" s="121" t="s">
        <v>1466</v>
      </c>
      <c r="G720" s="17" t="s">
        <v>38</v>
      </c>
      <c r="H720" s="93">
        <f t="shared" si="243"/>
        <v>0.19</v>
      </c>
      <c r="I720" s="29">
        <f t="shared" si="257"/>
        <v>84999</v>
      </c>
      <c r="J720" s="71">
        <v>72889</v>
      </c>
      <c r="K720" s="72">
        <f t="shared" si="244"/>
        <v>13848.91</v>
      </c>
      <c r="L720" s="49">
        <f t="shared" si="245"/>
        <v>86737.91</v>
      </c>
      <c r="M720" s="73">
        <v>69711</v>
      </c>
      <c r="N720" s="74">
        <f t="shared" si="246"/>
        <v>13245.09</v>
      </c>
      <c r="O720" s="53">
        <f t="shared" si="247"/>
        <v>82956.09</v>
      </c>
      <c r="P720" s="75">
        <v>75459</v>
      </c>
      <c r="Q720" s="76">
        <f t="shared" si="248"/>
        <v>14337.210000000001</v>
      </c>
      <c r="R720" s="57">
        <f t="shared" si="249"/>
        <v>89796.21</v>
      </c>
      <c r="S720" s="77">
        <v>77747</v>
      </c>
      <c r="T720" s="78">
        <f t="shared" si="250"/>
        <v>14771.93</v>
      </c>
      <c r="U720" s="67">
        <f t="shared" si="251"/>
        <v>92518.93</v>
      </c>
      <c r="V720" s="79">
        <v>74068</v>
      </c>
      <c r="W720" s="80">
        <f t="shared" si="252"/>
        <v>14072.92</v>
      </c>
      <c r="X720" s="68">
        <f t="shared" si="253"/>
        <v>88140.92</v>
      </c>
      <c r="Y720" s="81">
        <v>76149</v>
      </c>
      <c r="Z720" s="82">
        <f t="shared" si="254"/>
        <v>14468.31</v>
      </c>
      <c r="AA720" s="69">
        <f t="shared" si="258"/>
        <v>90617.31</v>
      </c>
      <c r="AB720" s="83">
        <v>53973</v>
      </c>
      <c r="AC720" s="84">
        <f t="shared" si="255"/>
        <v>10254.870000000001</v>
      </c>
      <c r="AD720" s="70">
        <f t="shared" si="259"/>
        <v>64227.87</v>
      </c>
      <c r="AE720" s="86">
        <f t="shared" si="260"/>
        <v>7</v>
      </c>
      <c r="AF720" s="85">
        <f t="shared" si="261"/>
        <v>84999</v>
      </c>
      <c r="AG720" s="4">
        <f t="shared" si="262"/>
        <v>8941.3706966773207</v>
      </c>
      <c r="AH720" s="5">
        <f t="shared" si="263"/>
        <v>0.1051938340060156</v>
      </c>
      <c r="AI720" s="87" t="str">
        <f t="shared" si="264"/>
        <v>SI</v>
      </c>
      <c r="AK720" s="95"/>
    </row>
    <row r="721" spans="1:37" ht="38.25" x14ac:dyDescent="0.45">
      <c r="A721" s="6">
        <f t="shared" si="256"/>
        <v>718</v>
      </c>
      <c r="B721" s="6" t="s">
        <v>1447</v>
      </c>
      <c r="C721" s="6" t="s">
        <v>35</v>
      </c>
      <c r="D721" s="6" t="s">
        <v>1467</v>
      </c>
      <c r="E721" s="9">
        <v>52141500</v>
      </c>
      <c r="F721" s="13" t="s">
        <v>1468</v>
      </c>
      <c r="G721" s="17" t="s">
        <v>38</v>
      </c>
      <c r="H721" s="93">
        <f t="shared" si="243"/>
        <v>0.19</v>
      </c>
      <c r="I721" s="29">
        <f t="shared" si="257"/>
        <v>349999</v>
      </c>
      <c r="J721" s="71">
        <v>271279</v>
      </c>
      <c r="K721" s="72">
        <f t="shared" si="244"/>
        <v>51543.01</v>
      </c>
      <c r="L721" s="49">
        <f t="shared" si="245"/>
        <v>322822.01</v>
      </c>
      <c r="M721" s="73">
        <v>304556</v>
      </c>
      <c r="N721" s="74">
        <f t="shared" si="246"/>
        <v>57865.64</v>
      </c>
      <c r="O721" s="53">
        <f t="shared" si="247"/>
        <v>362421.64</v>
      </c>
      <c r="P721" s="75">
        <v>288670</v>
      </c>
      <c r="Q721" s="76">
        <f t="shared" si="248"/>
        <v>54847.3</v>
      </c>
      <c r="R721" s="57">
        <f t="shared" si="249"/>
        <v>343517.3</v>
      </c>
      <c r="S721" s="77">
        <v>289021</v>
      </c>
      <c r="T721" s="78">
        <f t="shared" si="250"/>
        <v>54913.99</v>
      </c>
      <c r="U721" s="67">
        <f t="shared" si="251"/>
        <v>343934.99</v>
      </c>
      <c r="V721" s="79">
        <v>292080</v>
      </c>
      <c r="W721" s="80">
        <f t="shared" si="252"/>
        <v>55495.199999999997</v>
      </c>
      <c r="X721" s="68">
        <f t="shared" si="253"/>
        <v>347575.2</v>
      </c>
      <c r="Y721" s="81">
        <v>281245</v>
      </c>
      <c r="Z721" s="82">
        <f t="shared" si="254"/>
        <v>53436.55</v>
      </c>
      <c r="AA721" s="69">
        <f t="shared" si="258"/>
        <v>334681.55</v>
      </c>
      <c r="AB721" s="83">
        <v>331968</v>
      </c>
      <c r="AC721" s="84">
        <f t="shared" si="255"/>
        <v>63073.919999999998</v>
      </c>
      <c r="AD721" s="70">
        <f t="shared" si="259"/>
        <v>395041.92</v>
      </c>
      <c r="AE721" s="86">
        <f t="shared" si="260"/>
        <v>7</v>
      </c>
      <c r="AF721" s="85">
        <f t="shared" si="261"/>
        <v>349999</v>
      </c>
      <c r="AG721" s="4">
        <f t="shared" si="262"/>
        <v>21517.6311259209</v>
      </c>
      <c r="AH721" s="5">
        <f t="shared" si="263"/>
        <v>6.1479121728693222E-2</v>
      </c>
      <c r="AI721" s="87" t="str">
        <f t="shared" si="264"/>
        <v>SI</v>
      </c>
      <c r="AK721" s="95"/>
    </row>
    <row r="722" spans="1:37" ht="89.25" x14ac:dyDescent="0.45">
      <c r="A722" s="6">
        <f t="shared" si="256"/>
        <v>719</v>
      </c>
      <c r="B722" s="6" t="s">
        <v>1447</v>
      </c>
      <c r="C722" s="6" t="s">
        <v>35</v>
      </c>
      <c r="D722" s="6" t="s">
        <v>1469</v>
      </c>
      <c r="E722" s="9">
        <v>52161500</v>
      </c>
      <c r="F722" s="105" t="s">
        <v>1470</v>
      </c>
      <c r="G722" s="17" t="s">
        <v>38</v>
      </c>
      <c r="H722" s="93">
        <f t="shared" si="243"/>
        <v>0.19</v>
      </c>
      <c r="I722" s="29">
        <f t="shared" si="257"/>
        <v>1350000</v>
      </c>
      <c r="J722" s="71">
        <v>1131045</v>
      </c>
      <c r="K722" s="72">
        <f t="shared" si="244"/>
        <v>214898.55</v>
      </c>
      <c r="L722" s="49">
        <f t="shared" si="245"/>
        <v>1345943.55</v>
      </c>
      <c r="M722" s="73">
        <v>1140015</v>
      </c>
      <c r="N722" s="74">
        <f t="shared" si="246"/>
        <v>216602.85</v>
      </c>
      <c r="O722" s="53">
        <f t="shared" si="247"/>
        <v>1356617.85</v>
      </c>
      <c r="P722" s="75">
        <v>1211604</v>
      </c>
      <c r="Q722" s="76">
        <f t="shared" si="248"/>
        <v>230204.76</v>
      </c>
      <c r="R722" s="57">
        <f t="shared" si="249"/>
        <v>1441808.76</v>
      </c>
      <c r="S722" s="77">
        <v>1210249</v>
      </c>
      <c r="T722" s="78">
        <f t="shared" si="250"/>
        <v>229947.31</v>
      </c>
      <c r="U722" s="67">
        <f t="shared" si="251"/>
        <v>1440196.31</v>
      </c>
      <c r="V722" s="79">
        <v>1064643</v>
      </c>
      <c r="W722" s="80">
        <f t="shared" si="252"/>
        <v>202282.17</v>
      </c>
      <c r="X722" s="68">
        <f t="shared" si="253"/>
        <v>1266925.17</v>
      </c>
      <c r="Y722" s="81">
        <v>1156141</v>
      </c>
      <c r="Z722" s="82">
        <f t="shared" si="254"/>
        <v>219666.79</v>
      </c>
      <c r="AA722" s="69">
        <f t="shared" si="258"/>
        <v>1375807.79</v>
      </c>
      <c r="AB722" s="83">
        <v>1027477</v>
      </c>
      <c r="AC722" s="84">
        <f t="shared" si="255"/>
        <v>195220.63</v>
      </c>
      <c r="AD722" s="70">
        <f t="shared" si="259"/>
        <v>1222697.6299999999</v>
      </c>
      <c r="AE722" s="86">
        <f t="shared" si="260"/>
        <v>7</v>
      </c>
      <c r="AF722" s="85">
        <f t="shared" si="261"/>
        <v>1350000</v>
      </c>
      <c r="AG722" s="4">
        <f t="shared" si="262"/>
        <v>75967.884460825997</v>
      </c>
      <c r="AH722" s="5">
        <f t="shared" si="263"/>
        <v>5.6272507008019258E-2</v>
      </c>
      <c r="AI722" s="87" t="str">
        <f t="shared" si="264"/>
        <v>SI</v>
      </c>
      <c r="AK722" s="95"/>
    </row>
    <row r="723" spans="1:37" ht="51" x14ac:dyDescent="0.45">
      <c r="A723" s="6">
        <f t="shared" si="256"/>
        <v>720</v>
      </c>
      <c r="B723" s="6" t="s">
        <v>1447</v>
      </c>
      <c r="C723" s="6" t="s">
        <v>35</v>
      </c>
      <c r="D723" s="6" t="s">
        <v>1471</v>
      </c>
      <c r="E723" s="9">
        <v>45111800</v>
      </c>
      <c r="F723" s="13" t="s">
        <v>1472</v>
      </c>
      <c r="G723" s="17" t="s">
        <v>38</v>
      </c>
      <c r="H723" s="93">
        <f t="shared" si="243"/>
        <v>0.19</v>
      </c>
      <c r="I723" s="29">
        <f t="shared" si="257"/>
        <v>979999</v>
      </c>
      <c r="J723" s="71">
        <v>757887</v>
      </c>
      <c r="K723" s="72">
        <f t="shared" si="244"/>
        <v>143998.53</v>
      </c>
      <c r="L723" s="49">
        <f t="shared" si="245"/>
        <v>901885.53</v>
      </c>
      <c r="M723" s="73">
        <v>856206</v>
      </c>
      <c r="N723" s="74">
        <f t="shared" si="246"/>
        <v>162679.14000000001</v>
      </c>
      <c r="O723" s="53">
        <f t="shared" si="247"/>
        <v>1018885.14</v>
      </c>
      <c r="P723" s="75">
        <v>872127</v>
      </c>
      <c r="Q723" s="76">
        <f t="shared" si="248"/>
        <v>165704.13</v>
      </c>
      <c r="R723" s="57">
        <f t="shared" si="249"/>
        <v>1037831.13</v>
      </c>
      <c r="S723" s="77">
        <v>766057</v>
      </c>
      <c r="T723" s="78">
        <f t="shared" si="250"/>
        <v>145550.82999999999</v>
      </c>
      <c r="U723" s="67">
        <f t="shared" si="251"/>
        <v>911607.83</v>
      </c>
      <c r="V723" s="79">
        <v>770744</v>
      </c>
      <c r="W723" s="80">
        <f t="shared" si="252"/>
        <v>146441.36000000002</v>
      </c>
      <c r="X723" s="68">
        <f t="shared" si="253"/>
        <v>917185.36</v>
      </c>
      <c r="Y723" s="81">
        <v>786501</v>
      </c>
      <c r="Z723" s="82">
        <f t="shared" si="254"/>
        <v>149435.19</v>
      </c>
      <c r="AA723" s="69">
        <f t="shared" si="258"/>
        <v>935936.19</v>
      </c>
      <c r="AB723" s="83">
        <v>955179</v>
      </c>
      <c r="AC723" s="84">
        <f t="shared" si="255"/>
        <v>181484.01</v>
      </c>
      <c r="AD723" s="70">
        <f t="shared" si="259"/>
        <v>1136663.01</v>
      </c>
      <c r="AE723" s="86">
        <f t="shared" si="260"/>
        <v>7</v>
      </c>
      <c r="AF723" s="85">
        <f t="shared" si="261"/>
        <v>979999</v>
      </c>
      <c r="AG723" s="4">
        <f t="shared" si="262"/>
        <v>81122.878663059062</v>
      </c>
      <c r="AH723" s="5">
        <f t="shared" si="263"/>
        <v>8.2778532083256265E-2</v>
      </c>
      <c r="AI723" s="87" t="str">
        <f t="shared" si="264"/>
        <v>SI</v>
      </c>
      <c r="AK723" s="95"/>
    </row>
    <row r="724" spans="1:37" ht="51" x14ac:dyDescent="0.45">
      <c r="A724" s="6">
        <f t="shared" si="256"/>
        <v>721</v>
      </c>
      <c r="B724" s="6" t="s">
        <v>1447</v>
      </c>
      <c r="C724" s="6" t="s">
        <v>35</v>
      </c>
      <c r="D724" s="6" t="s">
        <v>1473</v>
      </c>
      <c r="E724" s="9">
        <v>52141500</v>
      </c>
      <c r="F724" s="105" t="s">
        <v>1474</v>
      </c>
      <c r="G724" s="17" t="s">
        <v>38</v>
      </c>
      <c r="H724" s="93">
        <f t="shared" si="243"/>
        <v>0.19</v>
      </c>
      <c r="I724" s="29">
        <f t="shared" si="257"/>
        <v>130000</v>
      </c>
      <c r="J724" s="71">
        <v>119124</v>
      </c>
      <c r="K724" s="72">
        <f t="shared" si="244"/>
        <v>22633.56</v>
      </c>
      <c r="L724" s="49">
        <f t="shared" si="245"/>
        <v>141757.56</v>
      </c>
      <c r="M724" s="73">
        <v>100336</v>
      </c>
      <c r="N724" s="74">
        <f t="shared" si="246"/>
        <v>19063.84</v>
      </c>
      <c r="O724" s="53">
        <f t="shared" si="247"/>
        <v>119399.84</v>
      </c>
      <c r="P724" s="75">
        <v>107630</v>
      </c>
      <c r="Q724" s="76">
        <f t="shared" si="248"/>
        <v>20449.7</v>
      </c>
      <c r="R724" s="57">
        <f t="shared" si="249"/>
        <v>128079.7</v>
      </c>
      <c r="S724" s="77">
        <v>119725</v>
      </c>
      <c r="T724" s="78">
        <f t="shared" si="250"/>
        <v>22747.75</v>
      </c>
      <c r="U724" s="67">
        <f t="shared" si="251"/>
        <v>142472.75</v>
      </c>
      <c r="V724" s="79">
        <v>110470</v>
      </c>
      <c r="W724" s="80">
        <f t="shared" si="252"/>
        <v>20989.3</v>
      </c>
      <c r="X724" s="68">
        <f t="shared" si="253"/>
        <v>131459.29999999999</v>
      </c>
      <c r="Y724" s="81">
        <v>117882</v>
      </c>
      <c r="Z724" s="82">
        <f t="shared" si="254"/>
        <v>22397.58</v>
      </c>
      <c r="AA724" s="69">
        <f t="shared" si="258"/>
        <v>140279.58000000002</v>
      </c>
      <c r="AB724" s="83">
        <v>89536</v>
      </c>
      <c r="AC724" s="84">
        <f t="shared" si="255"/>
        <v>17011.84</v>
      </c>
      <c r="AD724" s="70">
        <f t="shared" si="259"/>
        <v>106547.84</v>
      </c>
      <c r="AE724" s="86">
        <f t="shared" si="260"/>
        <v>7</v>
      </c>
      <c r="AF724" s="85">
        <f t="shared" si="261"/>
        <v>130000</v>
      </c>
      <c r="AG724" s="4">
        <f t="shared" si="262"/>
        <v>12350.036334723882</v>
      </c>
      <c r="AH724" s="5">
        <f t="shared" si="263"/>
        <v>9.5000279497876011E-2</v>
      </c>
      <c r="AI724" s="87" t="str">
        <f t="shared" si="264"/>
        <v>SI</v>
      </c>
      <c r="AK724" s="95"/>
    </row>
    <row r="725" spans="1:37" ht="25.5" x14ac:dyDescent="0.45">
      <c r="A725" s="6">
        <f t="shared" si="256"/>
        <v>722</v>
      </c>
      <c r="B725" s="6" t="s">
        <v>1447</v>
      </c>
      <c r="C725" s="6" t="s">
        <v>35</v>
      </c>
      <c r="D725" s="6" t="s">
        <v>1475</v>
      </c>
      <c r="E725" s="9">
        <v>45121500</v>
      </c>
      <c r="F725" s="13" t="s">
        <v>1476</v>
      </c>
      <c r="G725" s="17" t="s">
        <v>38</v>
      </c>
      <c r="H725" s="93">
        <f t="shared" si="243"/>
        <v>0.19</v>
      </c>
      <c r="I725" s="29">
        <f t="shared" si="257"/>
        <v>2137499</v>
      </c>
      <c r="J725" s="71">
        <v>1709861</v>
      </c>
      <c r="K725" s="72">
        <f t="shared" si="244"/>
        <v>324873.59000000003</v>
      </c>
      <c r="L725" s="49">
        <f t="shared" si="245"/>
        <v>2034734.59</v>
      </c>
      <c r="M725" s="73">
        <v>1781968</v>
      </c>
      <c r="N725" s="74">
        <f t="shared" si="246"/>
        <v>338573.92</v>
      </c>
      <c r="O725" s="53">
        <f t="shared" si="247"/>
        <v>2120541.92</v>
      </c>
      <c r="P725" s="75">
        <v>1885918</v>
      </c>
      <c r="Q725" s="76">
        <f t="shared" si="248"/>
        <v>358324.42</v>
      </c>
      <c r="R725" s="57">
        <f t="shared" si="249"/>
        <v>2244242.42</v>
      </c>
      <c r="S725" s="77">
        <v>1650757</v>
      </c>
      <c r="T725" s="78">
        <f t="shared" si="250"/>
        <v>313643.83</v>
      </c>
      <c r="U725" s="67">
        <f t="shared" si="251"/>
        <v>1964400.83</v>
      </c>
      <c r="V725" s="79">
        <v>1963688</v>
      </c>
      <c r="W725" s="80">
        <f t="shared" si="252"/>
        <v>373100.72000000003</v>
      </c>
      <c r="X725" s="68">
        <f t="shared" si="253"/>
        <v>2336788.7200000002</v>
      </c>
      <c r="Y725" s="81">
        <v>1722438</v>
      </c>
      <c r="Z725" s="82">
        <f t="shared" si="254"/>
        <v>327263.22000000003</v>
      </c>
      <c r="AA725" s="69">
        <f t="shared" si="258"/>
        <v>2049701.22</v>
      </c>
      <c r="AB725" s="83">
        <v>1858895</v>
      </c>
      <c r="AC725" s="84">
        <f t="shared" si="255"/>
        <v>353190.05</v>
      </c>
      <c r="AD725" s="70">
        <f t="shared" si="259"/>
        <v>2212085.0499999998</v>
      </c>
      <c r="AE725" s="86">
        <f t="shared" si="260"/>
        <v>7</v>
      </c>
      <c r="AF725" s="85">
        <f t="shared" si="261"/>
        <v>2137499</v>
      </c>
      <c r="AG725" s="4">
        <f t="shared" si="262"/>
        <v>122587.06656331573</v>
      </c>
      <c r="AH725" s="5">
        <f t="shared" si="263"/>
        <v>5.7350701246323736E-2</v>
      </c>
      <c r="AI725" s="87" t="str">
        <f t="shared" si="264"/>
        <v>SI</v>
      </c>
      <c r="AK725" s="95"/>
    </row>
    <row r="726" spans="1:37" ht="25.9" thickBot="1" x14ac:dyDescent="0.5">
      <c r="A726" s="6">
        <f t="shared" si="256"/>
        <v>723</v>
      </c>
      <c r="B726" s="6" t="s">
        <v>1447</v>
      </c>
      <c r="C726" s="6" t="s">
        <v>35</v>
      </c>
      <c r="D726" s="6" t="s">
        <v>1477</v>
      </c>
      <c r="E726" s="9">
        <v>43191600</v>
      </c>
      <c r="F726" s="105" t="s">
        <v>1478</v>
      </c>
      <c r="G726" s="17" t="s">
        <v>38</v>
      </c>
      <c r="H726" s="93">
        <f t="shared" si="243"/>
        <v>0.19</v>
      </c>
      <c r="I726" s="29">
        <f t="shared" si="257"/>
        <v>43399</v>
      </c>
      <c r="J726" s="71">
        <v>39631</v>
      </c>
      <c r="K726" s="72">
        <f t="shared" si="244"/>
        <v>7529.89</v>
      </c>
      <c r="L726" s="49">
        <f t="shared" si="245"/>
        <v>47160.89</v>
      </c>
      <c r="M726" s="73">
        <v>36321</v>
      </c>
      <c r="N726" s="74">
        <f t="shared" si="246"/>
        <v>6900.99</v>
      </c>
      <c r="O726" s="53">
        <f t="shared" si="247"/>
        <v>43221.99</v>
      </c>
      <c r="P726" s="75">
        <v>33226</v>
      </c>
      <c r="Q726" s="76">
        <f t="shared" si="248"/>
        <v>6312.9400000000005</v>
      </c>
      <c r="R726" s="57">
        <f t="shared" si="249"/>
        <v>39538.94</v>
      </c>
      <c r="S726" s="77">
        <v>34022</v>
      </c>
      <c r="T726" s="78">
        <f t="shared" si="250"/>
        <v>6464.18</v>
      </c>
      <c r="U726" s="67">
        <f t="shared" si="251"/>
        <v>40486.18</v>
      </c>
      <c r="V726" s="79">
        <v>35292</v>
      </c>
      <c r="W726" s="80">
        <f t="shared" si="252"/>
        <v>6705.4800000000005</v>
      </c>
      <c r="X726" s="68">
        <f t="shared" si="253"/>
        <v>41997.48</v>
      </c>
      <c r="Y726" s="81">
        <v>37000</v>
      </c>
      <c r="Z726" s="82">
        <f t="shared" si="254"/>
        <v>7030</v>
      </c>
      <c r="AA726" s="69">
        <f t="shared" si="258"/>
        <v>44030</v>
      </c>
      <c r="AB726" s="83">
        <v>39799</v>
      </c>
      <c r="AC726" s="84">
        <f t="shared" si="255"/>
        <v>7561.81</v>
      </c>
      <c r="AD726" s="70">
        <f t="shared" si="259"/>
        <v>47360.81</v>
      </c>
      <c r="AE726" s="86">
        <f t="shared" si="260"/>
        <v>7</v>
      </c>
      <c r="AF726" s="85">
        <f t="shared" si="261"/>
        <v>43399</v>
      </c>
      <c r="AG726" s="4">
        <f t="shared" si="262"/>
        <v>2818.9686236636253</v>
      </c>
      <c r="AH726" s="5">
        <f t="shared" si="263"/>
        <v>6.4954690745492413E-2</v>
      </c>
      <c r="AI726" s="87" t="str">
        <f t="shared" si="264"/>
        <v>SI</v>
      </c>
      <c r="AK726" s="95"/>
    </row>
    <row r="727" spans="1:37" ht="229.9" thickBot="1" x14ac:dyDescent="0.5">
      <c r="A727" s="6">
        <f t="shared" si="256"/>
        <v>724</v>
      </c>
      <c r="B727" s="6" t="s">
        <v>1447</v>
      </c>
      <c r="C727" s="6" t="s">
        <v>35</v>
      </c>
      <c r="D727" s="6" t="s">
        <v>1479</v>
      </c>
      <c r="E727" s="9">
        <v>43211700</v>
      </c>
      <c r="F727" s="122" t="s">
        <v>1480</v>
      </c>
      <c r="G727" s="17" t="s">
        <v>38</v>
      </c>
      <c r="H727" s="93">
        <f t="shared" si="243"/>
        <v>0.19</v>
      </c>
      <c r="I727" s="29">
        <f t="shared" si="257"/>
        <v>1799999</v>
      </c>
      <c r="J727" s="71">
        <v>1551334</v>
      </c>
      <c r="K727" s="72">
        <f t="shared" si="244"/>
        <v>294753.46000000002</v>
      </c>
      <c r="L727" s="49">
        <f t="shared" si="245"/>
        <v>1846087.46</v>
      </c>
      <c r="M727" s="73">
        <v>1626978</v>
      </c>
      <c r="N727" s="74">
        <f t="shared" si="246"/>
        <v>309125.82</v>
      </c>
      <c r="O727" s="53">
        <f t="shared" si="247"/>
        <v>1936103.82</v>
      </c>
      <c r="P727" s="75">
        <v>1630764</v>
      </c>
      <c r="Q727" s="76">
        <f t="shared" si="248"/>
        <v>309845.16000000003</v>
      </c>
      <c r="R727" s="57">
        <f t="shared" si="249"/>
        <v>1940609.1600000001</v>
      </c>
      <c r="S727" s="77">
        <v>1384345</v>
      </c>
      <c r="T727" s="78">
        <f t="shared" si="250"/>
        <v>263025.55</v>
      </c>
      <c r="U727" s="67">
        <f t="shared" si="251"/>
        <v>1647370.55</v>
      </c>
      <c r="V727" s="79">
        <v>1367596</v>
      </c>
      <c r="W727" s="80">
        <f t="shared" si="252"/>
        <v>259843.24</v>
      </c>
      <c r="X727" s="68">
        <f t="shared" si="253"/>
        <v>1627439.24</v>
      </c>
      <c r="Y727" s="81">
        <v>1589251</v>
      </c>
      <c r="Z727" s="82">
        <f t="shared" si="254"/>
        <v>301957.69</v>
      </c>
      <c r="AA727" s="69">
        <f t="shared" si="258"/>
        <v>1891208.69</v>
      </c>
      <c r="AB727" s="83">
        <v>1437964</v>
      </c>
      <c r="AC727" s="84">
        <f t="shared" si="255"/>
        <v>273213.15999999997</v>
      </c>
      <c r="AD727" s="70">
        <f t="shared" si="259"/>
        <v>1711177.16</v>
      </c>
      <c r="AE727" s="86">
        <f t="shared" si="260"/>
        <v>7</v>
      </c>
      <c r="AF727" s="85">
        <f t="shared" si="261"/>
        <v>1799999</v>
      </c>
      <c r="AG727" s="4">
        <f t="shared" si="262"/>
        <v>125185.99111368894</v>
      </c>
      <c r="AH727" s="5">
        <f t="shared" si="263"/>
        <v>6.9547811478611346E-2</v>
      </c>
      <c r="AI727" s="87" t="str">
        <f t="shared" si="264"/>
        <v>SI</v>
      </c>
      <c r="AK727" s="95"/>
    </row>
    <row r="728" spans="1:37" ht="25.5" x14ac:dyDescent="0.45">
      <c r="A728" s="6">
        <f t="shared" si="256"/>
        <v>725</v>
      </c>
      <c r="B728" s="6" t="s">
        <v>1447</v>
      </c>
      <c r="C728" s="6" t="s">
        <v>35</v>
      </c>
      <c r="D728" s="6" t="s">
        <v>1481</v>
      </c>
      <c r="E728" s="9">
        <v>83111600</v>
      </c>
      <c r="F728" s="123" t="s">
        <v>1482</v>
      </c>
      <c r="G728" s="17" t="s">
        <v>38</v>
      </c>
      <c r="H728" s="93">
        <f t="shared" si="243"/>
        <v>0.19</v>
      </c>
      <c r="I728" s="29">
        <f t="shared" si="257"/>
        <v>817674</v>
      </c>
      <c r="J728" s="71">
        <v>738645</v>
      </c>
      <c r="K728" s="72">
        <f t="shared" si="244"/>
        <v>140342.54999999999</v>
      </c>
      <c r="L728" s="49">
        <f t="shared" si="245"/>
        <v>878987.55</v>
      </c>
      <c r="M728" s="73">
        <v>731780</v>
      </c>
      <c r="N728" s="74">
        <f t="shared" si="246"/>
        <v>139038.20000000001</v>
      </c>
      <c r="O728" s="53">
        <f t="shared" si="247"/>
        <v>870818.2</v>
      </c>
      <c r="P728" s="75">
        <v>695873</v>
      </c>
      <c r="Q728" s="76">
        <f t="shared" si="248"/>
        <v>132215.87</v>
      </c>
      <c r="R728" s="57">
        <f t="shared" si="249"/>
        <v>828088.87</v>
      </c>
      <c r="S728" s="77">
        <v>729206</v>
      </c>
      <c r="T728" s="78">
        <f t="shared" si="250"/>
        <v>138549.14000000001</v>
      </c>
      <c r="U728" s="67">
        <f t="shared" si="251"/>
        <v>867755.14</v>
      </c>
      <c r="V728" s="79">
        <v>653685</v>
      </c>
      <c r="W728" s="80">
        <f t="shared" si="252"/>
        <v>124200.15</v>
      </c>
      <c r="X728" s="68">
        <f t="shared" si="253"/>
        <v>777885.15</v>
      </c>
      <c r="Y728" s="81">
        <v>719693</v>
      </c>
      <c r="Z728" s="82">
        <f t="shared" si="254"/>
        <v>136741.67000000001</v>
      </c>
      <c r="AA728" s="69">
        <f t="shared" si="258"/>
        <v>856434.67</v>
      </c>
      <c r="AB728" s="83">
        <v>540967</v>
      </c>
      <c r="AC728" s="84">
        <f t="shared" si="255"/>
        <v>102783.73</v>
      </c>
      <c r="AD728" s="70">
        <f t="shared" si="259"/>
        <v>643750.73</v>
      </c>
      <c r="AE728" s="86">
        <f t="shared" si="260"/>
        <v>7</v>
      </c>
      <c r="AF728" s="85">
        <f t="shared" si="261"/>
        <v>817674</v>
      </c>
      <c r="AG728" s="4">
        <f t="shared" si="262"/>
        <v>77951.535747687507</v>
      </c>
      <c r="AH728" s="5">
        <f t="shared" si="263"/>
        <v>9.5333269429733011E-2</v>
      </c>
      <c r="AI728" s="87" t="str">
        <f t="shared" si="264"/>
        <v>SI</v>
      </c>
      <c r="AK728" s="95"/>
    </row>
    <row r="729" spans="1:37" ht="127.5" x14ac:dyDescent="0.45">
      <c r="A729" s="6">
        <f t="shared" si="256"/>
        <v>726</v>
      </c>
      <c r="B729" s="6" t="s">
        <v>1447</v>
      </c>
      <c r="C729" s="6" t="s">
        <v>35</v>
      </c>
      <c r="D729" s="6" t="s">
        <v>1483</v>
      </c>
      <c r="E729" s="9">
        <v>43212100</v>
      </c>
      <c r="F729" s="37" t="s">
        <v>1484</v>
      </c>
      <c r="G729" s="17" t="s">
        <v>38</v>
      </c>
      <c r="H729" s="93">
        <f t="shared" si="243"/>
        <v>0.19</v>
      </c>
      <c r="I729" s="29">
        <f t="shared" si="257"/>
        <v>2031508</v>
      </c>
      <c r="J729" s="71">
        <v>1624151</v>
      </c>
      <c r="K729" s="72">
        <f t="shared" si="244"/>
        <v>308588.69</v>
      </c>
      <c r="L729" s="49">
        <f t="shared" si="245"/>
        <v>1932739.69</v>
      </c>
      <c r="M729" s="73">
        <v>1543447</v>
      </c>
      <c r="N729" s="74">
        <f t="shared" si="246"/>
        <v>293254.93</v>
      </c>
      <c r="O729" s="53">
        <f t="shared" si="247"/>
        <v>1836701.93</v>
      </c>
      <c r="P729" s="75">
        <v>1541433</v>
      </c>
      <c r="Q729" s="76">
        <f t="shared" si="248"/>
        <v>292872.27</v>
      </c>
      <c r="R729" s="57">
        <f t="shared" si="249"/>
        <v>1834305.27</v>
      </c>
      <c r="S729" s="77">
        <v>1670258</v>
      </c>
      <c r="T729" s="78">
        <f t="shared" si="250"/>
        <v>317349.02</v>
      </c>
      <c r="U729" s="67">
        <f t="shared" si="251"/>
        <v>1987607.02</v>
      </c>
      <c r="V729" s="79">
        <v>1770331</v>
      </c>
      <c r="W729" s="80">
        <f t="shared" si="252"/>
        <v>336362.89</v>
      </c>
      <c r="X729" s="68">
        <f t="shared" si="253"/>
        <v>2106693.89</v>
      </c>
      <c r="Y729" s="81">
        <v>1715611</v>
      </c>
      <c r="Z729" s="82">
        <f t="shared" si="254"/>
        <v>325966.09000000003</v>
      </c>
      <c r="AA729" s="69">
        <f t="shared" si="258"/>
        <v>2041577.09</v>
      </c>
      <c r="AB729" s="83">
        <v>2084818</v>
      </c>
      <c r="AC729" s="84">
        <f t="shared" si="255"/>
        <v>396115.42</v>
      </c>
      <c r="AD729" s="70">
        <f t="shared" si="259"/>
        <v>2480933.42</v>
      </c>
      <c r="AE729" s="86">
        <f t="shared" si="260"/>
        <v>7</v>
      </c>
      <c r="AF729" s="85">
        <f t="shared" si="261"/>
        <v>2031508</v>
      </c>
      <c r="AG729" s="4">
        <f t="shared" si="262"/>
        <v>205724.61117559436</v>
      </c>
      <c r="AH729" s="5">
        <f t="shared" si="263"/>
        <v>0.10126694611864406</v>
      </c>
      <c r="AI729" s="87" t="str">
        <f t="shared" si="264"/>
        <v>SI</v>
      </c>
      <c r="AK729" s="95"/>
    </row>
    <row r="730" spans="1:37" ht="25.5" x14ac:dyDescent="0.45">
      <c r="A730" s="6">
        <f t="shared" si="256"/>
        <v>727</v>
      </c>
      <c r="B730" s="6" t="s">
        <v>1447</v>
      </c>
      <c r="C730" s="6" t="s">
        <v>35</v>
      </c>
      <c r="D730" s="6" t="s">
        <v>1485</v>
      </c>
      <c r="E730" s="9">
        <v>52141500</v>
      </c>
      <c r="F730" s="114" t="s">
        <v>1486</v>
      </c>
      <c r="G730" s="17" t="s">
        <v>38</v>
      </c>
      <c r="H730" s="93">
        <f t="shared" si="243"/>
        <v>0.19</v>
      </c>
      <c r="I730" s="29">
        <f t="shared" si="257"/>
        <v>249999</v>
      </c>
      <c r="J730" s="71">
        <v>214675</v>
      </c>
      <c r="K730" s="72">
        <f t="shared" si="244"/>
        <v>40788.25</v>
      </c>
      <c r="L730" s="49">
        <f t="shared" si="245"/>
        <v>255463.25</v>
      </c>
      <c r="M730" s="73">
        <v>214794</v>
      </c>
      <c r="N730" s="74">
        <f t="shared" si="246"/>
        <v>40810.86</v>
      </c>
      <c r="O730" s="53">
        <f t="shared" si="247"/>
        <v>255604.86</v>
      </c>
      <c r="P730" s="75">
        <v>198021</v>
      </c>
      <c r="Q730" s="76">
        <f t="shared" si="248"/>
        <v>37623.99</v>
      </c>
      <c r="R730" s="57">
        <f t="shared" si="249"/>
        <v>235644.99</v>
      </c>
      <c r="S730" s="77">
        <v>212253</v>
      </c>
      <c r="T730" s="78">
        <f t="shared" si="250"/>
        <v>40328.07</v>
      </c>
      <c r="U730" s="67">
        <f t="shared" si="251"/>
        <v>252581.07</v>
      </c>
      <c r="V730" s="79">
        <v>195508</v>
      </c>
      <c r="W730" s="80">
        <f t="shared" si="252"/>
        <v>37146.519999999997</v>
      </c>
      <c r="X730" s="68">
        <f t="shared" si="253"/>
        <v>232654.52</v>
      </c>
      <c r="Y730" s="81">
        <v>203263</v>
      </c>
      <c r="Z730" s="82">
        <f t="shared" si="254"/>
        <v>38619.97</v>
      </c>
      <c r="AA730" s="69">
        <f t="shared" si="258"/>
        <v>241882.97</v>
      </c>
      <c r="AB730" s="83">
        <v>232071</v>
      </c>
      <c r="AC730" s="84">
        <f t="shared" si="255"/>
        <v>44093.49</v>
      </c>
      <c r="AD730" s="70">
        <f t="shared" si="259"/>
        <v>276164.49</v>
      </c>
      <c r="AE730" s="86">
        <f t="shared" si="260"/>
        <v>7</v>
      </c>
      <c r="AF730" s="85">
        <f t="shared" si="261"/>
        <v>249999</v>
      </c>
      <c r="AG730" s="4">
        <f t="shared" si="262"/>
        <v>13759.787051513553</v>
      </c>
      <c r="AH730" s="5">
        <f t="shared" si="263"/>
        <v>5.5039368363527665E-2</v>
      </c>
      <c r="AI730" s="87" t="str">
        <f t="shared" si="264"/>
        <v>SI</v>
      </c>
      <c r="AK730" s="95"/>
    </row>
    <row r="731" spans="1:37" ht="51" x14ac:dyDescent="0.45">
      <c r="A731" s="6">
        <f t="shared" si="256"/>
        <v>728</v>
      </c>
      <c r="B731" s="6" t="s">
        <v>1447</v>
      </c>
      <c r="C731" s="6" t="s">
        <v>35</v>
      </c>
      <c r="D731" s="6" t="s">
        <v>1487</v>
      </c>
      <c r="E731" s="9">
        <v>52161502</v>
      </c>
      <c r="F731" s="37" t="s">
        <v>1488</v>
      </c>
      <c r="G731" s="17" t="s">
        <v>38</v>
      </c>
      <c r="H731" s="93">
        <f t="shared" si="243"/>
        <v>0.19</v>
      </c>
      <c r="I731" s="29">
        <f t="shared" si="257"/>
        <v>422375</v>
      </c>
      <c r="J731" s="71">
        <v>352815</v>
      </c>
      <c r="K731" s="72">
        <f t="shared" si="244"/>
        <v>67034.850000000006</v>
      </c>
      <c r="L731" s="49">
        <f t="shared" si="245"/>
        <v>419849.85</v>
      </c>
      <c r="M731" s="73">
        <v>382555</v>
      </c>
      <c r="N731" s="74">
        <f t="shared" si="246"/>
        <v>72685.45</v>
      </c>
      <c r="O731" s="53">
        <f t="shared" si="247"/>
        <v>455240.45</v>
      </c>
      <c r="P731" s="75">
        <v>377257</v>
      </c>
      <c r="Q731" s="76">
        <f t="shared" si="248"/>
        <v>71678.83</v>
      </c>
      <c r="R731" s="57">
        <f t="shared" si="249"/>
        <v>448935.83</v>
      </c>
      <c r="S731" s="77">
        <v>320646</v>
      </c>
      <c r="T731" s="78">
        <f t="shared" si="250"/>
        <v>60922.74</v>
      </c>
      <c r="U731" s="67">
        <f t="shared" si="251"/>
        <v>381568.74</v>
      </c>
      <c r="V731" s="79">
        <v>350984</v>
      </c>
      <c r="W731" s="80">
        <f t="shared" si="252"/>
        <v>66686.960000000006</v>
      </c>
      <c r="X731" s="68">
        <f t="shared" si="253"/>
        <v>417670.96</v>
      </c>
      <c r="Y731" s="81">
        <v>379593</v>
      </c>
      <c r="Z731" s="82">
        <f t="shared" si="254"/>
        <v>72122.67</v>
      </c>
      <c r="AA731" s="69">
        <f t="shared" si="258"/>
        <v>451715.67</v>
      </c>
      <c r="AB731" s="83">
        <v>320710</v>
      </c>
      <c r="AC731" s="84">
        <f t="shared" si="255"/>
        <v>60934.9</v>
      </c>
      <c r="AD731" s="70">
        <f t="shared" si="259"/>
        <v>381644.9</v>
      </c>
      <c r="AE731" s="86">
        <f t="shared" si="260"/>
        <v>7</v>
      </c>
      <c r="AF731" s="85">
        <f t="shared" si="261"/>
        <v>422375</v>
      </c>
      <c r="AG731" s="4">
        <f t="shared" si="262"/>
        <v>29274.773845172571</v>
      </c>
      <c r="AH731" s="5">
        <f t="shared" si="263"/>
        <v>6.9309911441663388E-2</v>
      </c>
      <c r="AI731" s="87" t="str">
        <f t="shared" si="264"/>
        <v>SI</v>
      </c>
      <c r="AK731" s="95"/>
    </row>
    <row r="732" spans="1:37" ht="51" x14ac:dyDescent="0.45">
      <c r="A732" s="6">
        <f t="shared" si="256"/>
        <v>729</v>
      </c>
      <c r="B732" s="6" t="s">
        <v>1447</v>
      </c>
      <c r="C732" s="6" t="s">
        <v>35</v>
      </c>
      <c r="D732" s="6" t="s">
        <v>1489</v>
      </c>
      <c r="E732" s="9">
        <v>52161548</v>
      </c>
      <c r="F732" s="114" t="s">
        <v>1490</v>
      </c>
      <c r="G732" s="17" t="s">
        <v>38</v>
      </c>
      <c r="H732" s="93">
        <f t="shared" si="243"/>
        <v>0.19</v>
      </c>
      <c r="I732" s="29">
        <f t="shared" si="257"/>
        <v>29069</v>
      </c>
      <c r="J732" s="71">
        <v>24689</v>
      </c>
      <c r="K732" s="72">
        <f t="shared" si="244"/>
        <v>4690.91</v>
      </c>
      <c r="L732" s="49">
        <f t="shared" si="245"/>
        <v>29379.91</v>
      </c>
      <c r="M732" s="73">
        <v>24459</v>
      </c>
      <c r="N732" s="74">
        <f t="shared" si="246"/>
        <v>4647.21</v>
      </c>
      <c r="O732" s="53">
        <f t="shared" si="247"/>
        <v>29106.21</v>
      </c>
      <c r="P732" s="75">
        <v>25341</v>
      </c>
      <c r="Q732" s="76">
        <f t="shared" si="248"/>
        <v>4814.79</v>
      </c>
      <c r="R732" s="57">
        <f t="shared" si="249"/>
        <v>30155.79</v>
      </c>
      <c r="S732" s="77">
        <v>23295</v>
      </c>
      <c r="T732" s="78">
        <f t="shared" si="250"/>
        <v>4426.05</v>
      </c>
      <c r="U732" s="67">
        <f t="shared" si="251"/>
        <v>27721.05</v>
      </c>
      <c r="V732" s="79">
        <v>24922</v>
      </c>
      <c r="W732" s="80">
        <f t="shared" si="252"/>
        <v>4735.18</v>
      </c>
      <c r="X732" s="68">
        <f t="shared" si="253"/>
        <v>29657.18</v>
      </c>
      <c r="Y732" s="81">
        <v>26595</v>
      </c>
      <c r="Z732" s="82">
        <f t="shared" si="254"/>
        <v>5053.05</v>
      </c>
      <c r="AA732" s="69">
        <f t="shared" si="258"/>
        <v>31648.05</v>
      </c>
      <c r="AB732" s="83">
        <v>21694</v>
      </c>
      <c r="AC732" s="84">
        <f t="shared" si="255"/>
        <v>4121.8599999999997</v>
      </c>
      <c r="AD732" s="70">
        <f t="shared" si="259"/>
        <v>25815.86</v>
      </c>
      <c r="AE732" s="86">
        <f t="shared" si="260"/>
        <v>7</v>
      </c>
      <c r="AF732" s="85">
        <f t="shared" si="261"/>
        <v>29069</v>
      </c>
      <c r="AG732" s="4">
        <f t="shared" si="262"/>
        <v>1718.6583486545544</v>
      </c>
      <c r="AH732" s="5">
        <f t="shared" si="263"/>
        <v>5.9123408051689239E-2</v>
      </c>
      <c r="AI732" s="87" t="str">
        <f t="shared" si="264"/>
        <v>SI</v>
      </c>
      <c r="AK732" s="95"/>
    </row>
    <row r="733" spans="1:37" ht="25.5" x14ac:dyDescent="0.45">
      <c r="A733" s="6">
        <f t="shared" si="256"/>
        <v>730</v>
      </c>
      <c r="B733" s="6" t="s">
        <v>1447</v>
      </c>
      <c r="C733" s="6" t="s">
        <v>35</v>
      </c>
      <c r="D733" s="6" t="s">
        <v>1491</v>
      </c>
      <c r="E733" s="9">
        <v>52141501</v>
      </c>
      <c r="F733" s="37" t="s">
        <v>1492</v>
      </c>
      <c r="G733" s="17" t="s">
        <v>38</v>
      </c>
      <c r="H733" s="93">
        <f t="shared" si="243"/>
        <v>0.19</v>
      </c>
      <c r="I733" s="29">
        <f t="shared" si="257"/>
        <v>349999</v>
      </c>
      <c r="J733" s="71">
        <v>277042</v>
      </c>
      <c r="K733" s="72">
        <f t="shared" si="244"/>
        <v>52637.98</v>
      </c>
      <c r="L733" s="49">
        <f t="shared" si="245"/>
        <v>329679.98</v>
      </c>
      <c r="M733" s="73">
        <v>270712</v>
      </c>
      <c r="N733" s="74">
        <f t="shared" si="246"/>
        <v>51435.28</v>
      </c>
      <c r="O733" s="53">
        <f t="shared" si="247"/>
        <v>322147.28000000003</v>
      </c>
      <c r="P733" s="75">
        <v>294965</v>
      </c>
      <c r="Q733" s="76">
        <f t="shared" si="248"/>
        <v>56043.35</v>
      </c>
      <c r="R733" s="57">
        <f t="shared" si="249"/>
        <v>351008.35</v>
      </c>
      <c r="S733" s="77">
        <v>322776</v>
      </c>
      <c r="T733" s="78">
        <f t="shared" si="250"/>
        <v>61327.44</v>
      </c>
      <c r="U733" s="67">
        <f t="shared" si="251"/>
        <v>384103.44</v>
      </c>
      <c r="V733" s="79">
        <v>300987</v>
      </c>
      <c r="W733" s="80">
        <f t="shared" si="252"/>
        <v>57187.53</v>
      </c>
      <c r="X733" s="68">
        <f t="shared" si="253"/>
        <v>358174.53</v>
      </c>
      <c r="Y733" s="81">
        <v>266931</v>
      </c>
      <c r="Z733" s="82">
        <f t="shared" si="254"/>
        <v>50716.89</v>
      </c>
      <c r="AA733" s="69">
        <f t="shared" si="258"/>
        <v>317647.89</v>
      </c>
      <c r="AB733" s="83">
        <v>325407</v>
      </c>
      <c r="AC733" s="84">
        <f t="shared" si="255"/>
        <v>61827.33</v>
      </c>
      <c r="AD733" s="70">
        <f t="shared" si="259"/>
        <v>387234.33</v>
      </c>
      <c r="AE733" s="86">
        <f t="shared" si="260"/>
        <v>7</v>
      </c>
      <c r="AF733" s="85">
        <f t="shared" si="261"/>
        <v>349999</v>
      </c>
      <c r="AG733" s="4">
        <f t="shared" si="262"/>
        <v>26329.277305357245</v>
      </c>
      <c r="AH733" s="5">
        <f t="shared" si="263"/>
        <v>7.522672152022504E-2</v>
      </c>
      <c r="AI733" s="87" t="str">
        <f t="shared" si="264"/>
        <v>SI</v>
      </c>
      <c r="AK733" s="95"/>
    </row>
    <row r="734" spans="1:37" ht="76.900000000000006" thickBot="1" x14ac:dyDescent="0.5">
      <c r="A734" s="6">
        <f t="shared" si="256"/>
        <v>731</v>
      </c>
      <c r="B734" s="6" t="s">
        <v>1447</v>
      </c>
      <c r="C734" s="6" t="s">
        <v>35</v>
      </c>
      <c r="D734" s="6" t="s">
        <v>1493</v>
      </c>
      <c r="E734" s="9">
        <v>43212100</v>
      </c>
      <c r="F734" s="105" t="s">
        <v>1494</v>
      </c>
      <c r="G734" s="17" t="s">
        <v>38</v>
      </c>
      <c r="H734" s="93">
        <f t="shared" si="243"/>
        <v>0.19</v>
      </c>
      <c r="I734" s="29">
        <f t="shared" si="257"/>
        <v>1649999</v>
      </c>
      <c r="J734" s="71">
        <v>1332975</v>
      </c>
      <c r="K734" s="72">
        <f t="shared" si="244"/>
        <v>253265.25</v>
      </c>
      <c r="L734" s="49">
        <f t="shared" si="245"/>
        <v>1586240.25</v>
      </c>
      <c r="M734" s="73">
        <v>1358763</v>
      </c>
      <c r="N734" s="74">
        <f t="shared" si="246"/>
        <v>258164.97</v>
      </c>
      <c r="O734" s="53">
        <f t="shared" si="247"/>
        <v>1616927.97</v>
      </c>
      <c r="P734" s="75">
        <v>1249512</v>
      </c>
      <c r="Q734" s="76">
        <f t="shared" si="248"/>
        <v>237407.28</v>
      </c>
      <c r="R734" s="57">
        <f t="shared" si="249"/>
        <v>1486919.28</v>
      </c>
      <c r="S734" s="77">
        <v>1266763</v>
      </c>
      <c r="T734" s="78">
        <f t="shared" si="250"/>
        <v>240684.97</v>
      </c>
      <c r="U734" s="67">
        <f t="shared" si="251"/>
        <v>1507447.97</v>
      </c>
      <c r="V734" s="79">
        <v>1391294</v>
      </c>
      <c r="W734" s="80">
        <f t="shared" si="252"/>
        <v>264345.86</v>
      </c>
      <c r="X734" s="68">
        <f t="shared" si="253"/>
        <v>1655639.8599999999</v>
      </c>
      <c r="Y734" s="81">
        <v>1510815</v>
      </c>
      <c r="Z734" s="82">
        <f t="shared" si="254"/>
        <v>287054.84999999998</v>
      </c>
      <c r="AA734" s="69">
        <f t="shared" si="258"/>
        <v>1797869.85</v>
      </c>
      <c r="AB734" s="83">
        <v>1595755</v>
      </c>
      <c r="AC734" s="84">
        <f t="shared" si="255"/>
        <v>303193.45</v>
      </c>
      <c r="AD734" s="70">
        <f t="shared" si="259"/>
        <v>1898948.45</v>
      </c>
      <c r="AE734" s="88">
        <f t="shared" si="260"/>
        <v>7</v>
      </c>
      <c r="AF734" s="89">
        <f t="shared" si="261"/>
        <v>1649999</v>
      </c>
      <c r="AG734" s="90">
        <f t="shared" si="262"/>
        <v>139359.81112248899</v>
      </c>
      <c r="AH734" s="91">
        <f t="shared" si="263"/>
        <v>8.4460542777595016E-2</v>
      </c>
      <c r="AI734" s="92" t="str">
        <f t="shared" si="264"/>
        <v>SI</v>
      </c>
      <c r="AK734" s="95"/>
    </row>
    <row r="735" spans="1:37" ht="140.65" thickBot="1" x14ac:dyDescent="0.5">
      <c r="A735" s="6">
        <f t="shared" si="256"/>
        <v>732</v>
      </c>
      <c r="B735" s="6" t="s">
        <v>1447</v>
      </c>
      <c r="C735" s="6" t="s">
        <v>35</v>
      </c>
      <c r="D735" s="6" t="s">
        <v>1495</v>
      </c>
      <c r="E735" s="9">
        <v>39112500</v>
      </c>
      <c r="F735" s="13" t="s">
        <v>1496</v>
      </c>
      <c r="G735" s="17" t="s">
        <v>38</v>
      </c>
      <c r="H735" s="93">
        <f t="shared" si="243"/>
        <v>0.19</v>
      </c>
      <c r="I735" s="29">
        <f t="shared" si="257"/>
        <v>1822966</v>
      </c>
      <c r="J735" s="71">
        <v>1612615</v>
      </c>
      <c r="K735" s="72">
        <f t="shared" si="244"/>
        <v>306396.84999999998</v>
      </c>
      <c r="L735" s="49">
        <f t="shared" ref="L735:L753" si="265">+J735+K735</f>
        <v>1919011.85</v>
      </c>
      <c r="M735" s="73">
        <v>1633264</v>
      </c>
      <c r="N735" s="74">
        <f t="shared" si="246"/>
        <v>310320.16000000003</v>
      </c>
      <c r="O735" s="53">
        <f t="shared" ref="O735:O753" si="266">+M735+N735</f>
        <v>1943584.1600000001</v>
      </c>
      <c r="P735" s="75">
        <v>1462225</v>
      </c>
      <c r="Q735" s="76">
        <f t="shared" si="248"/>
        <v>277822.75</v>
      </c>
      <c r="R735" s="57">
        <f t="shared" ref="R735:R753" si="267">+P735+Q735</f>
        <v>1740047.75</v>
      </c>
      <c r="S735" s="77">
        <v>1633444</v>
      </c>
      <c r="T735" s="78">
        <f t="shared" si="250"/>
        <v>310354.36</v>
      </c>
      <c r="U735" s="67">
        <f t="shared" ref="U735:U753" si="268">+T735+S735</f>
        <v>1943798.3599999999</v>
      </c>
      <c r="V735" s="79">
        <v>1589896</v>
      </c>
      <c r="W735" s="80">
        <f t="shared" si="252"/>
        <v>302080.24</v>
      </c>
      <c r="X735" s="68">
        <f t="shared" ref="X735:X753" si="269">+W735+V735</f>
        <v>1891976.24</v>
      </c>
      <c r="Y735" s="81">
        <v>1517353</v>
      </c>
      <c r="Z735" s="82">
        <f t="shared" si="254"/>
        <v>288297.07</v>
      </c>
      <c r="AA735" s="69">
        <f t="shared" si="258"/>
        <v>1805650.07</v>
      </c>
      <c r="AB735" s="83">
        <v>1274535</v>
      </c>
      <c r="AC735" s="84">
        <f t="shared" si="255"/>
        <v>242161.65</v>
      </c>
      <c r="AD735" s="70">
        <f t="shared" si="259"/>
        <v>1516696.65</v>
      </c>
      <c r="AE735" s="88">
        <f t="shared" ref="AE735:AE753" si="270">COUNT(L735,O735,R735,U735,X735,AA735,AD735)</f>
        <v>7</v>
      </c>
      <c r="AF735" s="89">
        <f t="shared" ref="AF735:AF753" si="271">ROUND(AVERAGE(L735,O735,R735,U735,X735,AA735,AD735),0)</f>
        <v>1822966</v>
      </c>
      <c r="AG735" s="90">
        <f t="shared" ref="AG735:AG753" si="272">_xlfn.STDEV.P(L735,O735,R735,U735,X735,AA735,AD735)</f>
        <v>143483.50359881102</v>
      </c>
      <c r="AH735" s="91">
        <f t="shared" ref="AH735:AH753" si="273">AG735/AF735</f>
        <v>7.8708820460069481E-2</v>
      </c>
      <c r="AI735" s="92" t="str">
        <f t="shared" ref="AI735:AI753" si="274">IF(AE735&lt;2,"NO",IF(AH735&gt;0.35,"NO","SI"))</f>
        <v>SI</v>
      </c>
      <c r="AK735" s="95"/>
    </row>
    <row r="736" spans="1:37" ht="76.900000000000006" thickBot="1" x14ac:dyDescent="0.5">
      <c r="A736" s="6">
        <f t="shared" si="256"/>
        <v>733</v>
      </c>
      <c r="B736" s="6" t="s">
        <v>1447</v>
      </c>
      <c r="C736" s="6" t="s">
        <v>35</v>
      </c>
      <c r="D736" s="6" t="s">
        <v>1497</v>
      </c>
      <c r="E736" s="9">
        <v>52141500</v>
      </c>
      <c r="F736" s="105" t="s">
        <v>1498</v>
      </c>
      <c r="G736" s="17" t="s">
        <v>38</v>
      </c>
      <c r="H736" s="93">
        <f t="shared" si="243"/>
        <v>0.19</v>
      </c>
      <c r="I736" s="29">
        <f t="shared" si="257"/>
        <v>179999</v>
      </c>
      <c r="J736" s="71">
        <v>150668</v>
      </c>
      <c r="K736" s="72">
        <f t="shared" si="244"/>
        <v>28626.920000000002</v>
      </c>
      <c r="L736" s="49">
        <f t="shared" si="265"/>
        <v>179294.92</v>
      </c>
      <c r="M736" s="73">
        <v>146166</v>
      </c>
      <c r="N736" s="74">
        <f t="shared" si="246"/>
        <v>27771.54</v>
      </c>
      <c r="O736" s="53">
        <f t="shared" si="266"/>
        <v>173937.54</v>
      </c>
      <c r="P736" s="75">
        <v>139594</v>
      </c>
      <c r="Q736" s="76">
        <f t="shared" si="248"/>
        <v>26522.86</v>
      </c>
      <c r="R736" s="57">
        <f t="shared" si="267"/>
        <v>166116.85999999999</v>
      </c>
      <c r="S736" s="77">
        <v>143623</v>
      </c>
      <c r="T736" s="78">
        <f t="shared" si="250"/>
        <v>27288.37</v>
      </c>
      <c r="U736" s="67">
        <f t="shared" si="268"/>
        <v>170911.37</v>
      </c>
      <c r="V736" s="79">
        <v>157959</v>
      </c>
      <c r="W736" s="80">
        <f t="shared" si="252"/>
        <v>30012.21</v>
      </c>
      <c r="X736" s="68">
        <f t="shared" si="269"/>
        <v>187971.21</v>
      </c>
      <c r="Y736" s="81">
        <v>138520</v>
      </c>
      <c r="Z736" s="82">
        <f t="shared" si="254"/>
        <v>26318.799999999999</v>
      </c>
      <c r="AA736" s="69">
        <f t="shared" si="258"/>
        <v>164838.79999999999</v>
      </c>
      <c r="AB736" s="83">
        <v>182289</v>
      </c>
      <c r="AC736" s="84">
        <f t="shared" si="255"/>
        <v>34634.910000000003</v>
      </c>
      <c r="AD736" s="70">
        <f t="shared" si="259"/>
        <v>216923.91</v>
      </c>
      <c r="AE736" s="88">
        <f t="shared" si="270"/>
        <v>7</v>
      </c>
      <c r="AF736" s="89">
        <f t="shared" si="271"/>
        <v>179999</v>
      </c>
      <c r="AG736" s="90">
        <f t="shared" si="272"/>
        <v>16773.161514908279</v>
      </c>
      <c r="AH736" s="91">
        <f t="shared" si="273"/>
        <v>9.3184748331425607E-2</v>
      </c>
      <c r="AI736" s="92" t="str">
        <f t="shared" si="274"/>
        <v>SI</v>
      </c>
      <c r="AK736" s="95"/>
    </row>
    <row r="737" spans="1:37" ht="166.15" thickBot="1" x14ac:dyDescent="0.5">
      <c r="A737" s="6">
        <f t="shared" si="256"/>
        <v>734</v>
      </c>
      <c r="B737" s="6" t="s">
        <v>1447</v>
      </c>
      <c r="C737" s="6" t="s">
        <v>35</v>
      </c>
      <c r="D737" s="6" t="s">
        <v>1499</v>
      </c>
      <c r="E737" s="9">
        <v>45111815</v>
      </c>
      <c r="F737" s="15" t="s">
        <v>1500</v>
      </c>
      <c r="G737" s="17" t="s">
        <v>38</v>
      </c>
      <c r="H737" s="93">
        <f t="shared" si="243"/>
        <v>0.19</v>
      </c>
      <c r="I737" s="29">
        <f t="shared" si="257"/>
        <v>566296</v>
      </c>
      <c r="J737" s="71">
        <v>444676</v>
      </c>
      <c r="K737" s="72">
        <f t="shared" si="244"/>
        <v>84488.44</v>
      </c>
      <c r="L737" s="49">
        <f t="shared" si="265"/>
        <v>529164.43999999994</v>
      </c>
      <c r="M737" s="73">
        <v>458669</v>
      </c>
      <c r="N737" s="74">
        <f t="shared" si="246"/>
        <v>87147.11</v>
      </c>
      <c r="O737" s="53">
        <f t="shared" si="266"/>
        <v>545816.11</v>
      </c>
      <c r="P737" s="75">
        <v>486336</v>
      </c>
      <c r="Q737" s="76">
        <f t="shared" si="248"/>
        <v>92403.839999999997</v>
      </c>
      <c r="R737" s="57">
        <f t="shared" si="267"/>
        <v>578739.84</v>
      </c>
      <c r="S737" s="77">
        <v>492997</v>
      </c>
      <c r="T737" s="78">
        <f t="shared" si="250"/>
        <v>93669.430000000008</v>
      </c>
      <c r="U737" s="67">
        <f t="shared" si="268"/>
        <v>586666.43000000005</v>
      </c>
      <c r="V737" s="79">
        <v>433044</v>
      </c>
      <c r="W737" s="80">
        <f t="shared" si="252"/>
        <v>82278.36</v>
      </c>
      <c r="X737" s="68">
        <f t="shared" si="269"/>
        <v>515322.36</v>
      </c>
      <c r="Y737" s="81">
        <v>482478</v>
      </c>
      <c r="Z737" s="82">
        <f t="shared" si="254"/>
        <v>91670.82</v>
      </c>
      <c r="AA737" s="69">
        <f t="shared" si="258"/>
        <v>574148.82000000007</v>
      </c>
      <c r="AB737" s="83">
        <v>532954</v>
      </c>
      <c r="AC737" s="84">
        <f t="shared" si="255"/>
        <v>101261.26</v>
      </c>
      <c r="AD737" s="70">
        <f t="shared" si="259"/>
        <v>634215.26</v>
      </c>
      <c r="AE737" s="88">
        <f t="shared" si="270"/>
        <v>7</v>
      </c>
      <c r="AF737" s="89">
        <f t="shared" si="271"/>
        <v>566296</v>
      </c>
      <c r="AG737" s="90">
        <f t="shared" si="272"/>
        <v>37111.774893650683</v>
      </c>
      <c r="AH737" s="91">
        <f t="shared" si="273"/>
        <v>6.5534234558694893E-2</v>
      </c>
      <c r="AI737" s="92" t="str">
        <f t="shared" si="274"/>
        <v>SI</v>
      </c>
      <c r="AK737" s="95"/>
    </row>
    <row r="738" spans="1:37" ht="191.65" thickBot="1" x14ac:dyDescent="0.5">
      <c r="A738" s="6">
        <f t="shared" si="256"/>
        <v>735</v>
      </c>
      <c r="B738" s="6" t="s">
        <v>1447</v>
      </c>
      <c r="C738" s="6" t="s">
        <v>35</v>
      </c>
      <c r="D738" s="6" t="s">
        <v>1501</v>
      </c>
      <c r="E738" s="9">
        <v>52161548</v>
      </c>
      <c r="F738" s="105" t="s">
        <v>1502</v>
      </c>
      <c r="G738" s="17" t="s">
        <v>38</v>
      </c>
      <c r="H738" s="93">
        <f t="shared" si="243"/>
        <v>0.19</v>
      </c>
      <c r="I738" s="29">
        <f t="shared" si="257"/>
        <v>839999</v>
      </c>
      <c r="J738" s="71">
        <v>636627</v>
      </c>
      <c r="K738" s="72">
        <f t="shared" si="244"/>
        <v>120959.13</v>
      </c>
      <c r="L738" s="49">
        <f t="shared" si="265"/>
        <v>757586.13</v>
      </c>
      <c r="M738" s="73">
        <v>732085</v>
      </c>
      <c r="N738" s="74">
        <f t="shared" si="246"/>
        <v>139096.15</v>
      </c>
      <c r="O738" s="53">
        <f t="shared" si="266"/>
        <v>871181.15</v>
      </c>
      <c r="P738" s="75">
        <v>678909</v>
      </c>
      <c r="Q738" s="76">
        <f t="shared" si="248"/>
        <v>128992.71</v>
      </c>
      <c r="R738" s="57">
        <f t="shared" si="267"/>
        <v>807901.71</v>
      </c>
      <c r="S738" s="77">
        <v>650653</v>
      </c>
      <c r="T738" s="78">
        <f t="shared" si="250"/>
        <v>123624.07</v>
      </c>
      <c r="U738" s="67">
        <f t="shared" si="268"/>
        <v>774277.07000000007</v>
      </c>
      <c r="V738" s="79">
        <v>706534</v>
      </c>
      <c r="W738" s="80">
        <f t="shared" si="252"/>
        <v>134241.46</v>
      </c>
      <c r="X738" s="68">
        <f t="shared" si="269"/>
        <v>840775.46</v>
      </c>
      <c r="Y738" s="81">
        <v>716562</v>
      </c>
      <c r="Z738" s="82">
        <f t="shared" si="254"/>
        <v>136146.78</v>
      </c>
      <c r="AA738" s="69">
        <f t="shared" si="258"/>
        <v>852708.78</v>
      </c>
      <c r="AB738" s="83">
        <v>819803</v>
      </c>
      <c r="AC738" s="84">
        <f t="shared" si="255"/>
        <v>155762.57</v>
      </c>
      <c r="AD738" s="70">
        <f t="shared" si="259"/>
        <v>975565.57000000007</v>
      </c>
      <c r="AE738" s="88">
        <f t="shared" si="270"/>
        <v>7</v>
      </c>
      <c r="AF738" s="89">
        <f t="shared" si="271"/>
        <v>839999</v>
      </c>
      <c r="AG738" s="90">
        <f t="shared" si="272"/>
        <v>67246.085416281305</v>
      </c>
      <c r="AH738" s="91">
        <f t="shared" si="273"/>
        <v>8.0054958894333575E-2</v>
      </c>
      <c r="AI738" s="92" t="str">
        <f t="shared" si="274"/>
        <v>SI</v>
      </c>
      <c r="AK738" s="95"/>
    </row>
    <row r="739" spans="1:37" ht="89.65" thickBot="1" x14ac:dyDescent="0.5">
      <c r="A739" s="6">
        <f t="shared" si="256"/>
        <v>736</v>
      </c>
      <c r="B739" s="6" t="s">
        <v>1447</v>
      </c>
      <c r="C739" s="6" t="s">
        <v>35</v>
      </c>
      <c r="D739" s="6" t="s">
        <v>1503</v>
      </c>
      <c r="E739" s="9">
        <v>52161500</v>
      </c>
      <c r="F739" s="15" t="s">
        <v>1504</v>
      </c>
      <c r="G739" s="17" t="s">
        <v>38</v>
      </c>
      <c r="H739" s="93">
        <f t="shared" si="243"/>
        <v>0.19</v>
      </c>
      <c r="I739" s="29">
        <f t="shared" si="257"/>
        <v>649999</v>
      </c>
      <c r="J739" s="71">
        <v>580117</v>
      </c>
      <c r="K739" s="72">
        <f t="shared" si="244"/>
        <v>110222.23</v>
      </c>
      <c r="L739" s="49">
        <f t="shared" si="265"/>
        <v>690339.23</v>
      </c>
      <c r="M739" s="73">
        <v>512632</v>
      </c>
      <c r="N739" s="74">
        <f t="shared" si="246"/>
        <v>97400.08</v>
      </c>
      <c r="O739" s="53">
        <f t="shared" si="266"/>
        <v>610032.07999999996</v>
      </c>
      <c r="P739" s="75">
        <v>511448</v>
      </c>
      <c r="Q739" s="76">
        <f t="shared" si="248"/>
        <v>97175.12</v>
      </c>
      <c r="R739" s="57">
        <f t="shared" si="267"/>
        <v>608623.12</v>
      </c>
      <c r="S739" s="77">
        <v>552565</v>
      </c>
      <c r="T739" s="78">
        <f t="shared" si="250"/>
        <v>104987.35</v>
      </c>
      <c r="U739" s="67">
        <f t="shared" si="268"/>
        <v>657552.35</v>
      </c>
      <c r="V739" s="79">
        <v>496777</v>
      </c>
      <c r="W739" s="80">
        <f t="shared" si="252"/>
        <v>94387.63</v>
      </c>
      <c r="X739" s="68">
        <f t="shared" si="269"/>
        <v>591164.63</v>
      </c>
      <c r="Y739" s="81">
        <v>586573</v>
      </c>
      <c r="Z739" s="82">
        <f t="shared" si="254"/>
        <v>111448.87</v>
      </c>
      <c r="AA739" s="69">
        <f t="shared" si="258"/>
        <v>698021.87</v>
      </c>
      <c r="AB739" s="83">
        <v>583414</v>
      </c>
      <c r="AC739" s="84">
        <f t="shared" si="255"/>
        <v>110848.66</v>
      </c>
      <c r="AD739" s="70">
        <f t="shared" si="259"/>
        <v>694262.66</v>
      </c>
      <c r="AE739" s="88">
        <f t="shared" si="270"/>
        <v>7</v>
      </c>
      <c r="AF739" s="89">
        <f t="shared" si="271"/>
        <v>649999</v>
      </c>
      <c r="AG739" s="90">
        <f t="shared" si="272"/>
        <v>42629.058037967494</v>
      </c>
      <c r="AH739" s="91">
        <f t="shared" si="273"/>
        <v>6.5583267109591697E-2</v>
      </c>
      <c r="AI739" s="92" t="str">
        <f t="shared" si="274"/>
        <v>SI</v>
      </c>
      <c r="AK739" s="95"/>
    </row>
    <row r="740" spans="1:37" ht="51.4" thickBot="1" x14ac:dyDescent="0.5">
      <c r="A740" s="6">
        <f t="shared" si="256"/>
        <v>737</v>
      </c>
      <c r="B740" s="6" t="s">
        <v>1447</v>
      </c>
      <c r="C740" s="6" t="s">
        <v>35</v>
      </c>
      <c r="D740" s="6" t="s">
        <v>1505</v>
      </c>
      <c r="E740" s="9">
        <v>52141500</v>
      </c>
      <c r="F740" s="124" t="s">
        <v>1506</v>
      </c>
      <c r="G740" s="17" t="s">
        <v>38</v>
      </c>
      <c r="H740" s="93">
        <f t="shared" si="243"/>
        <v>0.19</v>
      </c>
      <c r="I740" s="29">
        <f t="shared" si="257"/>
        <v>649999</v>
      </c>
      <c r="J740" s="71">
        <v>579764</v>
      </c>
      <c r="K740" s="72">
        <f t="shared" si="244"/>
        <v>110155.16</v>
      </c>
      <c r="L740" s="49">
        <f t="shared" si="265"/>
        <v>689919.16</v>
      </c>
      <c r="M740" s="73">
        <v>515425</v>
      </c>
      <c r="N740" s="74">
        <f t="shared" si="246"/>
        <v>97930.75</v>
      </c>
      <c r="O740" s="53">
        <f t="shared" si="266"/>
        <v>613355.75</v>
      </c>
      <c r="P740" s="75">
        <v>527488</v>
      </c>
      <c r="Q740" s="76">
        <f t="shared" si="248"/>
        <v>100222.72</v>
      </c>
      <c r="R740" s="57">
        <f t="shared" si="267"/>
        <v>627710.71999999997</v>
      </c>
      <c r="S740" s="77">
        <v>538344</v>
      </c>
      <c r="T740" s="78">
        <f t="shared" si="250"/>
        <v>102285.36</v>
      </c>
      <c r="U740" s="67">
        <f t="shared" si="268"/>
        <v>640629.36</v>
      </c>
      <c r="V740" s="79">
        <v>528809</v>
      </c>
      <c r="W740" s="80">
        <f t="shared" si="252"/>
        <v>100473.71</v>
      </c>
      <c r="X740" s="68">
        <f t="shared" si="269"/>
        <v>629282.71</v>
      </c>
      <c r="Y740" s="81">
        <v>513569</v>
      </c>
      <c r="Z740" s="82">
        <f t="shared" si="254"/>
        <v>97578.11</v>
      </c>
      <c r="AA740" s="69">
        <f t="shared" si="258"/>
        <v>611147.11</v>
      </c>
      <c r="AB740" s="83">
        <v>620127</v>
      </c>
      <c r="AC740" s="84">
        <f t="shared" si="255"/>
        <v>117824.13</v>
      </c>
      <c r="AD740" s="70">
        <f t="shared" si="259"/>
        <v>737951.13</v>
      </c>
      <c r="AE740" s="88">
        <f t="shared" si="270"/>
        <v>7</v>
      </c>
      <c r="AF740" s="89">
        <f t="shared" si="271"/>
        <v>649999</v>
      </c>
      <c r="AG740" s="90">
        <f t="shared" si="272"/>
        <v>43416.777077060906</v>
      </c>
      <c r="AH740" s="91">
        <f t="shared" si="273"/>
        <v>6.6795144418777416E-2</v>
      </c>
      <c r="AI740" s="92" t="str">
        <f t="shared" si="274"/>
        <v>SI</v>
      </c>
      <c r="AK740" s="95"/>
    </row>
    <row r="741" spans="1:37" ht="204.4" thickBot="1" x14ac:dyDescent="0.5">
      <c r="A741" s="6">
        <f t="shared" si="256"/>
        <v>738</v>
      </c>
      <c r="B741" s="6" t="s">
        <v>1447</v>
      </c>
      <c r="C741" s="6" t="s">
        <v>35</v>
      </c>
      <c r="D741" s="6" t="s">
        <v>1507</v>
      </c>
      <c r="E741" s="9">
        <v>56112100</v>
      </c>
      <c r="F741" s="15" t="s">
        <v>1508</v>
      </c>
      <c r="G741" s="17" t="s">
        <v>38</v>
      </c>
      <c r="H741" s="93">
        <f t="shared" si="243"/>
        <v>0.19</v>
      </c>
      <c r="I741" s="29">
        <f t="shared" si="257"/>
        <v>692299</v>
      </c>
      <c r="J741" s="71">
        <v>567853</v>
      </c>
      <c r="K741" s="72">
        <f t="shared" si="244"/>
        <v>107892.07</v>
      </c>
      <c r="L741" s="49">
        <f t="shared" si="265"/>
        <v>675745.07000000007</v>
      </c>
      <c r="M741" s="73">
        <v>560618</v>
      </c>
      <c r="N741" s="74">
        <f t="shared" si="246"/>
        <v>106517.42</v>
      </c>
      <c r="O741" s="53">
        <f t="shared" si="266"/>
        <v>667135.42000000004</v>
      </c>
      <c r="P741" s="75">
        <v>626654</v>
      </c>
      <c r="Q741" s="76">
        <f t="shared" si="248"/>
        <v>119064.26</v>
      </c>
      <c r="R741" s="57">
        <f t="shared" si="267"/>
        <v>745718.26</v>
      </c>
      <c r="S741" s="77">
        <v>565120</v>
      </c>
      <c r="T741" s="78">
        <f t="shared" si="250"/>
        <v>107372.8</v>
      </c>
      <c r="U741" s="67">
        <f t="shared" si="268"/>
        <v>672492.8</v>
      </c>
      <c r="V741" s="79">
        <v>527390</v>
      </c>
      <c r="W741" s="80">
        <f t="shared" si="252"/>
        <v>100204.1</v>
      </c>
      <c r="X741" s="68">
        <f t="shared" si="269"/>
        <v>627594.1</v>
      </c>
      <c r="Y741" s="81">
        <v>552343</v>
      </c>
      <c r="Z741" s="82">
        <f t="shared" si="254"/>
        <v>104945.17</v>
      </c>
      <c r="AA741" s="69">
        <f t="shared" si="258"/>
        <v>657288.17000000004</v>
      </c>
      <c r="AB741" s="83">
        <v>672371</v>
      </c>
      <c r="AC741" s="84">
        <f t="shared" si="255"/>
        <v>127750.49</v>
      </c>
      <c r="AD741" s="70">
        <f t="shared" si="259"/>
        <v>800121.49</v>
      </c>
      <c r="AE741" s="88">
        <f t="shared" si="270"/>
        <v>7</v>
      </c>
      <c r="AF741" s="89">
        <f t="shared" si="271"/>
        <v>692299</v>
      </c>
      <c r="AG741" s="90">
        <f t="shared" si="272"/>
        <v>55021.181511676019</v>
      </c>
      <c r="AH741" s="91">
        <f t="shared" si="273"/>
        <v>7.9476037827118082E-2</v>
      </c>
      <c r="AI741" s="92" t="str">
        <f t="shared" si="274"/>
        <v>SI</v>
      </c>
      <c r="AK741" s="95"/>
    </row>
    <row r="742" spans="1:37" ht="115.9" thickBot="1" x14ac:dyDescent="0.5">
      <c r="A742" s="6">
        <f t="shared" si="256"/>
        <v>739</v>
      </c>
      <c r="B742" s="6" t="s">
        <v>1447</v>
      </c>
      <c r="C742" s="6" t="s">
        <v>35</v>
      </c>
      <c r="D742" s="6" t="s">
        <v>1509</v>
      </c>
      <c r="E742" s="9">
        <v>46171611</v>
      </c>
      <c r="F742" s="125" t="s">
        <v>1510</v>
      </c>
      <c r="G742" s="17" t="s">
        <v>38</v>
      </c>
      <c r="H742" s="93">
        <f t="shared" si="243"/>
        <v>0.19</v>
      </c>
      <c r="I742" s="29">
        <f t="shared" si="257"/>
        <v>260000</v>
      </c>
      <c r="J742" s="71">
        <v>205919</v>
      </c>
      <c r="K742" s="72">
        <f t="shared" si="244"/>
        <v>39124.61</v>
      </c>
      <c r="L742" s="49">
        <f t="shared" si="265"/>
        <v>245043.61</v>
      </c>
      <c r="M742" s="73">
        <v>216468</v>
      </c>
      <c r="N742" s="74">
        <f t="shared" si="246"/>
        <v>41128.92</v>
      </c>
      <c r="O742" s="53">
        <f t="shared" si="266"/>
        <v>257596.91999999998</v>
      </c>
      <c r="P742" s="75">
        <v>231155</v>
      </c>
      <c r="Q742" s="76">
        <f t="shared" si="248"/>
        <v>43919.45</v>
      </c>
      <c r="R742" s="57">
        <f t="shared" si="267"/>
        <v>275074.45</v>
      </c>
      <c r="S742" s="77">
        <v>205012</v>
      </c>
      <c r="T742" s="78">
        <f t="shared" si="250"/>
        <v>38952.28</v>
      </c>
      <c r="U742" s="67">
        <f t="shared" si="268"/>
        <v>243964.28</v>
      </c>
      <c r="V742" s="79">
        <v>199950</v>
      </c>
      <c r="W742" s="80">
        <f t="shared" si="252"/>
        <v>37990.5</v>
      </c>
      <c r="X742" s="68">
        <f t="shared" si="269"/>
        <v>237940.5</v>
      </c>
      <c r="Y742" s="81">
        <v>224142</v>
      </c>
      <c r="Z742" s="82">
        <f t="shared" si="254"/>
        <v>42586.98</v>
      </c>
      <c r="AA742" s="69">
        <f t="shared" si="258"/>
        <v>266728.98</v>
      </c>
      <c r="AB742" s="83">
        <v>246763</v>
      </c>
      <c r="AC742" s="84">
        <f t="shared" si="255"/>
        <v>46884.97</v>
      </c>
      <c r="AD742" s="70">
        <f t="shared" si="259"/>
        <v>293647.96999999997</v>
      </c>
      <c r="AE742" s="88">
        <f t="shared" si="270"/>
        <v>7</v>
      </c>
      <c r="AF742" s="89">
        <f t="shared" si="271"/>
        <v>260000</v>
      </c>
      <c r="AG742" s="90">
        <f t="shared" si="272"/>
        <v>18431.100849629136</v>
      </c>
      <c r="AH742" s="91">
        <f t="shared" si="273"/>
        <v>7.0888849421650524E-2</v>
      </c>
      <c r="AI742" s="92" t="str">
        <f t="shared" si="274"/>
        <v>SI</v>
      </c>
      <c r="AK742" s="95"/>
    </row>
    <row r="743" spans="1:37" ht="38.65" thickBot="1" x14ac:dyDescent="0.5">
      <c r="A743" s="6">
        <f t="shared" si="256"/>
        <v>740</v>
      </c>
      <c r="B743" s="6" t="s">
        <v>1447</v>
      </c>
      <c r="C743" s="6" t="s">
        <v>35</v>
      </c>
      <c r="D743" s="6" t="s">
        <v>1511</v>
      </c>
      <c r="E743" s="9">
        <v>82141500</v>
      </c>
      <c r="F743" s="15" t="s">
        <v>1512</v>
      </c>
      <c r="G743" s="17" t="s">
        <v>38</v>
      </c>
      <c r="H743" s="93">
        <f t="shared" si="243"/>
        <v>0.19</v>
      </c>
      <c r="I743" s="29">
        <f t="shared" si="257"/>
        <v>735894</v>
      </c>
      <c r="J743" s="71">
        <v>678178</v>
      </c>
      <c r="K743" s="72">
        <f t="shared" si="244"/>
        <v>128853.82</v>
      </c>
      <c r="L743" s="49">
        <f t="shared" si="265"/>
        <v>807031.82000000007</v>
      </c>
      <c r="M743" s="73">
        <v>585681</v>
      </c>
      <c r="N743" s="74">
        <f t="shared" si="246"/>
        <v>111279.39</v>
      </c>
      <c r="O743" s="53">
        <f t="shared" si="266"/>
        <v>696960.39</v>
      </c>
      <c r="P743" s="75">
        <v>593285</v>
      </c>
      <c r="Q743" s="76">
        <f t="shared" si="248"/>
        <v>112724.15</v>
      </c>
      <c r="R743" s="57">
        <f t="shared" si="267"/>
        <v>706009.15</v>
      </c>
      <c r="S743" s="77">
        <v>581256</v>
      </c>
      <c r="T743" s="78">
        <f t="shared" si="250"/>
        <v>110438.64</v>
      </c>
      <c r="U743" s="67">
        <f t="shared" si="268"/>
        <v>691694.64</v>
      </c>
      <c r="V743" s="79">
        <v>670436</v>
      </c>
      <c r="W743" s="80">
        <f t="shared" si="252"/>
        <v>127382.84</v>
      </c>
      <c r="X743" s="68">
        <f t="shared" si="269"/>
        <v>797818.84</v>
      </c>
      <c r="Y743" s="81">
        <v>639288</v>
      </c>
      <c r="Z743" s="82">
        <f t="shared" si="254"/>
        <v>121464.72</v>
      </c>
      <c r="AA743" s="69">
        <f t="shared" si="258"/>
        <v>760752.72</v>
      </c>
      <c r="AB743" s="83">
        <v>580666</v>
      </c>
      <c r="AC743" s="84">
        <f t="shared" si="255"/>
        <v>110326.54000000001</v>
      </c>
      <c r="AD743" s="70">
        <f t="shared" si="259"/>
        <v>690992.54</v>
      </c>
      <c r="AE743" s="88">
        <f t="shared" si="270"/>
        <v>7</v>
      </c>
      <c r="AF743" s="89">
        <f t="shared" si="271"/>
        <v>735894</v>
      </c>
      <c r="AG743" s="90">
        <f t="shared" si="272"/>
        <v>47647.344378827656</v>
      </c>
      <c r="AH743" s="91">
        <f t="shared" si="273"/>
        <v>6.4747564702019117E-2</v>
      </c>
      <c r="AI743" s="92" t="str">
        <f t="shared" si="274"/>
        <v>SI</v>
      </c>
      <c r="AK743" s="95"/>
    </row>
    <row r="744" spans="1:37" ht="76.900000000000006" thickBot="1" x14ac:dyDescent="0.5">
      <c r="A744" s="6">
        <f t="shared" si="256"/>
        <v>741</v>
      </c>
      <c r="B744" s="6" t="s">
        <v>1447</v>
      </c>
      <c r="C744" s="6" t="s">
        <v>35</v>
      </c>
      <c r="D744" s="6" t="s">
        <v>1513</v>
      </c>
      <c r="E744" s="9">
        <v>43211500</v>
      </c>
      <c r="F744" s="124" t="s">
        <v>1514</v>
      </c>
      <c r="G744" s="17" t="s">
        <v>38</v>
      </c>
      <c r="H744" s="93">
        <f t="shared" si="243"/>
        <v>0.19</v>
      </c>
      <c r="I744" s="29">
        <f t="shared" si="257"/>
        <v>213754</v>
      </c>
      <c r="J744" s="71">
        <v>173197</v>
      </c>
      <c r="K744" s="72">
        <f t="shared" si="244"/>
        <v>32907.43</v>
      </c>
      <c r="L744" s="49">
        <f t="shared" si="265"/>
        <v>206104.43</v>
      </c>
      <c r="M744" s="73">
        <v>190627</v>
      </c>
      <c r="N744" s="74">
        <f t="shared" si="246"/>
        <v>36219.129999999997</v>
      </c>
      <c r="O744" s="53">
        <f t="shared" si="266"/>
        <v>226846.13</v>
      </c>
      <c r="P744" s="75">
        <v>181462</v>
      </c>
      <c r="Q744" s="76">
        <f t="shared" si="248"/>
        <v>34477.78</v>
      </c>
      <c r="R744" s="57">
        <f t="shared" si="267"/>
        <v>215939.78</v>
      </c>
      <c r="S744" s="77">
        <v>187770</v>
      </c>
      <c r="T744" s="78">
        <f t="shared" si="250"/>
        <v>35676.300000000003</v>
      </c>
      <c r="U744" s="67">
        <f t="shared" si="268"/>
        <v>223446.3</v>
      </c>
      <c r="V744" s="79">
        <v>195531</v>
      </c>
      <c r="W744" s="80">
        <f t="shared" si="252"/>
        <v>37150.89</v>
      </c>
      <c r="X744" s="68">
        <f t="shared" si="269"/>
        <v>232681.89</v>
      </c>
      <c r="Y744" s="81">
        <v>193634</v>
      </c>
      <c r="Z744" s="82">
        <f t="shared" si="254"/>
        <v>36790.46</v>
      </c>
      <c r="AA744" s="69">
        <f t="shared" si="258"/>
        <v>230424.46</v>
      </c>
      <c r="AB744" s="83">
        <v>135158</v>
      </c>
      <c r="AC744" s="84">
        <f t="shared" si="255"/>
        <v>25680.02</v>
      </c>
      <c r="AD744" s="70">
        <f t="shared" si="259"/>
        <v>160838.01999999999</v>
      </c>
      <c r="AE744" s="88">
        <f t="shared" si="270"/>
        <v>7</v>
      </c>
      <c r="AF744" s="89">
        <f t="shared" si="271"/>
        <v>213754</v>
      </c>
      <c r="AG744" s="90">
        <f t="shared" si="272"/>
        <v>23191.464862099721</v>
      </c>
      <c r="AH744" s="91">
        <f t="shared" si="273"/>
        <v>0.10849605089074227</v>
      </c>
      <c r="AI744" s="92" t="str">
        <f t="shared" si="274"/>
        <v>SI</v>
      </c>
      <c r="AK744" s="95"/>
    </row>
    <row r="745" spans="1:37" ht="38.65" thickBot="1" x14ac:dyDescent="0.5">
      <c r="A745" s="6">
        <f t="shared" si="256"/>
        <v>742</v>
      </c>
      <c r="B745" s="6" t="s">
        <v>1447</v>
      </c>
      <c r="C745" s="6" t="s">
        <v>35</v>
      </c>
      <c r="D745" s="6" t="s">
        <v>1515</v>
      </c>
      <c r="E745" s="9">
        <v>43211500</v>
      </c>
      <c r="F745" s="15" t="s">
        <v>1516</v>
      </c>
      <c r="G745" s="17" t="s">
        <v>38</v>
      </c>
      <c r="H745" s="93">
        <f t="shared" si="243"/>
        <v>0.19</v>
      </c>
      <c r="I745" s="29">
        <f t="shared" si="257"/>
        <v>1239999</v>
      </c>
      <c r="J745" s="71">
        <v>1133232</v>
      </c>
      <c r="K745" s="72">
        <f t="shared" si="244"/>
        <v>215314.08000000002</v>
      </c>
      <c r="L745" s="49">
        <f t="shared" si="265"/>
        <v>1348546.08</v>
      </c>
      <c r="M745" s="73">
        <v>1033347</v>
      </c>
      <c r="N745" s="74">
        <f t="shared" si="246"/>
        <v>196335.93</v>
      </c>
      <c r="O745" s="53">
        <f t="shared" si="266"/>
        <v>1229682.93</v>
      </c>
      <c r="P745" s="75">
        <v>1024654</v>
      </c>
      <c r="Q745" s="76">
        <f t="shared" si="248"/>
        <v>194684.26</v>
      </c>
      <c r="R745" s="57">
        <f t="shared" si="267"/>
        <v>1219338.26</v>
      </c>
      <c r="S745" s="77">
        <v>975417</v>
      </c>
      <c r="T745" s="78">
        <f t="shared" si="250"/>
        <v>185329.23</v>
      </c>
      <c r="U745" s="67">
        <f t="shared" si="268"/>
        <v>1160746.23</v>
      </c>
      <c r="V745" s="79">
        <v>985459</v>
      </c>
      <c r="W745" s="80">
        <f t="shared" si="252"/>
        <v>187237.21</v>
      </c>
      <c r="X745" s="68">
        <f t="shared" si="269"/>
        <v>1172696.21</v>
      </c>
      <c r="Y745" s="81">
        <v>996939</v>
      </c>
      <c r="Z745" s="82">
        <f t="shared" si="254"/>
        <v>189418.41</v>
      </c>
      <c r="AA745" s="69">
        <f t="shared" si="258"/>
        <v>1186357.4099999999</v>
      </c>
      <c r="AB745" s="83">
        <v>1145066</v>
      </c>
      <c r="AC745" s="84">
        <f t="shared" si="255"/>
        <v>217562.54</v>
      </c>
      <c r="AD745" s="70">
        <f t="shared" si="259"/>
        <v>1362628.54</v>
      </c>
      <c r="AE745" s="88">
        <f t="shared" si="270"/>
        <v>7</v>
      </c>
      <c r="AF745" s="89">
        <f t="shared" si="271"/>
        <v>1239999</v>
      </c>
      <c r="AG745" s="90">
        <f t="shared" si="272"/>
        <v>76571.019700578661</v>
      </c>
      <c r="AH745" s="91">
        <f t="shared" si="273"/>
        <v>6.1750872138266771E-2</v>
      </c>
      <c r="AI745" s="92" t="str">
        <f t="shared" si="274"/>
        <v>SI</v>
      </c>
      <c r="AK745" s="95"/>
    </row>
    <row r="746" spans="1:37" ht="25.9" thickBot="1" x14ac:dyDescent="0.5">
      <c r="A746" s="6">
        <f t="shared" si="256"/>
        <v>743</v>
      </c>
      <c r="B746" s="6" t="s">
        <v>1447</v>
      </c>
      <c r="C746" s="6" t="s">
        <v>35</v>
      </c>
      <c r="D746" s="6" t="s">
        <v>1517</v>
      </c>
      <c r="E746" s="9">
        <v>43211500</v>
      </c>
      <c r="F746" s="124" t="s">
        <v>1518</v>
      </c>
      <c r="G746" s="17" t="s">
        <v>38</v>
      </c>
      <c r="H746" s="93">
        <f t="shared" si="243"/>
        <v>0.19</v>
      </c>
      <c r="I746" s="29">
        <f t="shared" si="257"/>
        <v>21567</v>
      </c>
      <c r="J746" s="71">
        <v>18192</v>
      </c>
      <c r="K746" s="72">
        <f t="shared" si="244"/>
        <v>3456.48</v>
      </c>
      <c r="L746" s="49">
        <f t="shared" si="265"/>
        <v>21648.48</v>
      </c>
      <c r="M746" s="73">
        <v>18426</v>
      </c>
      <c r="N746" s="74">
        <f t="shared" si="246"/>
        <v>3500.94</v>
      </c>
      <c r="O746" s="53">
        <f t="shared" si="266"/>
        <v>21926.94</v>
      </c>
      <c r="P746" s="75">
        <v>19263</v>
      </c>
      <c r="Q746" s="76">
        <f t="shared" si="248"/>
        <v>3659.9700000000003</v>
      </c>
      <c r="R746" s="57">
        <f t="shared" si="267"/>
        <v>22922.97</v>
      </c>
      <c r="S746" s="77">
        <v>18274</v>
      </c>
      <c r="T746" s="78">
        <f t="shared" si="250"/>
        <v>3472.06</v>
      </c>
      <c r="U746" s="67">
        <f t="shared" si="268"/>
        <v>21746.06</v>
      </c>
      <c r="V746" s="79">
        <v>19365</v>
      </c>
      <c r="W746" s="80">
        <f t="shared" si="252"/>
        <v>3679.35</v>
      </c>
      <c r="X746" s="68">
        <f t="shared" si="269"/>
        <v>23044.35</v>
      </c>
      <c r="Y746" s="81">
        <v>17773</v>
      </c>
      <c r="Z746" s="82">
        <f t="shared" si="254"/>
        <v>3376.87</v>
      </c>
      <c r="AA746" s="69">
        <f t="shared" si="258"/>
        <v>21149.87</v>
      </c>
      <c r="AB746" s="83">
        <v>15569</v>
      </c>
      <c r="AC746" s="84">
        <f t="shared" si="255"/>
        <v>2958.11</v>
      </c>
      <c r="AD746" s="70">
        <f t="shared" si="259"/>
        <v>18527.11</v>
      </c>
      <c r="AE746" s="88">
        <f t="shared" si="270"/>
        <v>7</v>
      </c>
      <c r="AF746" s="89">
        <f t="shared" si="271"/>
        <v>21567</v>
      </c>
      <c r="AG746" s="90">
        <f t="shared" si="272"/>
        <v>1394.0897239417552</v>
      </c>
      <c r="AH746" s="91">
        <f t="shared" si="273"/>
        <v>6.4639946396891329E-2</v>
      </c>
      <c r="AI746" s="92" t="str">
        <f t="shared" si="274"/>
        <v>SI</v>
      </c>
      <c r="AK746" s="95"/>
    </row>
    <row r="747" spans="1:37" ht="38.65" thickBot="1" x14ac:dyDescent="0.5">
      <c r="A747" s="6">
        <f t="shared" si="256"/>
        <v>744</v>
      </c>
      <c r="B747" s="6" t="s">
        <v>1447</v>
      </c>
      <c r="C747" s="6" t="s">
        <v>35</v>
      </c>
      <c r="D747" s="6" t="s">
        <v>1382</v>
      </c>
      <c r="E747" s="9">
        <v>52161500</v>
      </c>
      <c r="F747" s="15" t="s">
        <v>1519</v>
      </c>
      <c r="G747" s="17" t="s">
        <v>276</v>
      </c>
      <c r="H747" s="93">
        <f t="shared" si="243"/>
        <v>0.19</v>
      </c>
      <c r="I747" s="29">
        <f t="shared" si="257"/>
        <v>759999</v>
      </c>
      <c r="J747" s="71">
        <v>690002</v>
      </c>
      <c r="K747" s="72">
        <f t="shared" si="244"/>
        <v>131100.38</v>
      </c>
      <c r="L747" s="49">
        <f t="shared" si="265"/>
        <v>821102.38</v>
      </c>
      <c r="M747" s="73">
        <v>628040</v>
      </c>
      <c r="N747" s="74">
        <f t="shared" si="246"/>
        <v>119327.6</v>
      </c>
      <c r="O747" s="53">
        <f t="shared" si="266"/>
        <v>747367.6</v>
      </c>
      <c r="P747" s="75">
        <v>675698</v>
      </c>
      <c r="Q747" s="76">
        <f t="shared" si="248"/>
        <v>128382.62</v>
      </c>
      <c r="R747" s="57">
        <f t="shared" si="267"/>
        <v>804080.62</v>
      </c>
      <c r="S747" s="77">
        <v>663841</v>
      </c>
      <c r="T747" s="78">
        <f t="shared" si="250"/>
        <v>126129.79000000001</v>
      </c>
      <c r="U747" s="67">
        <f t="shared" si="268"/>
        <v>789970.79</v>
      </c>
      <c r="V747" s="79">
        <v>634558</v>
      </c>
      <c r="W747" s="80">
        <f t="shared" si="252"/>
        <v>120566.02</v>
      </c>
      <c r="X747" s="68">
        <f t="shared" si="269"/>
        <v>755124.02</v>
      </c>
      <c r="Y747" s="81">
        <v>609456</v>
      </c>
      <c r="Z747" s="82">
        <f t="shared" si="254"/>
        <v>115796.64</v>
      </c>
      <c r="AA747" s="69">
        <f t="shared" si="258"/>
        <v>725252.64</v>
      </c>
      <c r="AB747" s="83">
        <v>568990</v>
      </c>
      <c r="AC747" s="84">
        <f t="shared" si="255"/>
        <v>108108.1</v>
      </c>
      <c r="AD747" s="70">
        <f t="shared" si="259"/>
        <v>677098.1</v>
      </c>
      <c r="AE747" s="88">
        <f t="shared" si="270"/>
        <v>7</v>
      </c>
      <c r="AF747" s="89">
        <f t="shared" si="271"/>
        <v>759999</v>
      </c>
      <c r="AG747" s="90">
        <f t="shared" si="272"/>
        <v>46040.831123277967</v>
      </c>
      <c r="AH747" s="91">
        <f t="shared" si="273"/>
        <v>6.0580120662366614E-2</v>
      </c>
      <c r="AI747" s="92" t="str">
        <f t="shared" si="274"/>
        <v>SI</v>
      </c>
      <c r="AK747" s="95"/>
    </row>
    <row r="748" spans="1:37" ht="38.65" thickBot="1" x14ac:dyDescent="0.5">
      <c r="A748" s="6">
        <f t="shared" si="256"/>
        <v>745</v>
      </c>
      <c r="B748" s="6" t="s">
        <v>1447</v>
      </c>
      <c r="C748" s="6" t="s">
        <v>35</v>
      </c>
      <c r="D748" s="6" t="s">
        <v>1520</v>
      </c>
      <c r="E748" s="9">
        <v>52161500</v>
      </c>
      <c r="F748" s="124" t="s">
        <v>1521</v>
      </c>
      <c r="G748" s="17" t="s">
        <v>38</v>
      </c>
      <c r="H748" s="93">
        <f t="shared" si="243"/>
        <v>0.19</v>
      </c>
      <c r="I748" s="29">
        <f t="shared" si="257"/>
        <v>1649999</v>
      </c>
      <c r="J748" s="71">
        <v>1449707</v>
      </c>
      <c r="K748" s="72">
        <f t="shared" si="244"/>
        <v>275444.33</v>
      </c>
      <c r="L748" s="49">
        <f t="shared" si="265"/>
        <v>1725151.33</v>
      </c>
      <c r="M748" s="73">
        <v>1476353</v>
      </c>
      <c r="N748" s="74">
        <f t="shared" si="246"/>
        <v>280507.07</v>
      </c>
      <c r="O748" s="53">
        <f t="shared" si="266"/>
        <v>1756860.07</v>
      </c>
      <c r="P748" s="75">
        <v>1276664</v>
      </c>
      <c r="Q748" s="76">
        <f t="shared" si="248"/>
        <v>242566.16</v>
      </c>
      <c r="R748" s="57">
        <f t="shared" si="267"/>
        <v>1519230.16</v>
      </c>
      <c r="S748" s="77">
        <v>1292160</v>
      </c>
      <c r="T748" s="78">
        <f t="shared" si="250"/>
        <v>245510.39999999999</v>
      </c>
      <c r="U748" s="67">
        <f t="shared" si="268"/>
        <v>1537670.4</v>
      </c>
      <c r="V748" s="79">
        <v>1525121</v>
      </c>
      <c r="W748" s="80">
        <f t="shared" si="252"/>
        <v>289772.99</v>
      </c>
      <c r="X748" s="68">
        <f t="shared" si="269"/>
        <v>1814893.99</v>
      </c>
      <c r="Y748" s="81">
        <v>1519287</v>
      </c>
      <c r="Z748" s="82">
        <f t="shared" si="254"/>
        <v>288664.53000000003</v>
      </c>
      <c r="AA748" s="69">
        <f t="shared" si="258"/>
        <v>1807951.53</v>
      </c>
      <c r="AB748" s="83">
        <v>1166587</v>
      </c>
      <c r="AC748" s="84">
        <f t="shared" si="255"/>
        <v>221651.53</v>
      </c>
      <c r="AD748" s="70">
        <f t="shared" si="259"/>
        <v>1388238.53</v>
      </c>
      <c r="AE748" s="88">
        <f t="shared" si="270"/>
        <v>7</v>
      </c>
      <c r="AF748" s="89">
        <f t="shared" si="271"/>
        <v>1649999</v>
      </c>
      <c r="AG748" s="90">
        <f t="shared" si="272"/>
        <v>154662.42871525395</v>
      </c>
      <c r="AH748" s="91">
        <f t="shared" si="273"/>
        <v>9.3734862090979421E-2</v>
      </c>
      <c r="AI748" s="92" t="str">
        <f t="shared" si="274"/>
        <v>SI</v>
      </c>
      <c r="AK748" s="95"/>
    </row>
    <row r="749" spans="1:37" ht="38.65" thickBot="1" x14ac:dyDescent="0.5">
      <c r="A749" s="6">
        <f t="shared" si="256"/>
        <v>746</v>
      </c>
      <c r="B749" s="6" t="s">
        <v>1447</v>
      </c>
      <c r="C749" s="6" t="s">
        <v>35</v>
      </c>
      <c r="D749" s="6" t="s">
        <v>1522</v>
      </c>
      <c r="E749" s="9">
        <v>52161560</v>
      </c>
      <c r="F749" s="15" t="s">
        <v>1189</v>
      </c>
      <c r="G749" s="17" t="s">
        <v>38</v>
      </c>
      <c r="H749" s="93">
        <f t="shared" si="243"/>
        <v>0.19</v>
      </c>
      <c r="I749" s="29">
        <f t="shared" si="257"/>
        <v>2838997</v>
      </c>
      <c r="J749" s="71">
        <v>2166993</v>
      </c>
      <c r="K749" s="72">
        <f t="shared" si="244"/>
        <v>411728.67</v>
      </c>
      <c r="L749" s="49">
        <f t="shared" si="265"/>
        <v>2578721.67</v>
      </c>
      <c r="M749" s="73">
        <v>2285352</v>
      </c>
      <c r="N749" s="74">
        <f t="shared" si="246"/>
        <v>434216.88</v>
      </c>
      <c r="O749" s="53">
        <f t="shared" si="266"/>
        <v>2719568.88</v>
      </c>
      <c r="P749" s="75">
        <v>2592692</v>
      </c>
      <c r="Q749" s="76">
        <f t="shared" si="248"/>
        <v>492611.48</v>
      </c>
      <c r="R749" s="57">
        <f t="shared" si="267"/>
        <v>3085303.48</v>
      </c>
      <c r="S749" s="77">
        <v>2219486</v>
      </c>
      <c r="T749" s="78">
        <f t="shared" si="250"/>
        <v>421702.34</v>
      </c>
      <c r="U749" s="67">
        <f t="shared" si="268"/>
        <v>2641188.34</v>
      </c>
      <c r="V749" s="79">
        <v>2513215</v>
      </c>
      <c r="W749" s="80">
        <f t="shared" si="252"/>
        <v>477510.85</v>
      </c>
      <c r="X749" s="68">
        <f t="shared" si="269"/>
        <v>2990725.85</v>
      </c>
      <c r="Y749" s="81">
        <v>2319356</v>
      </c>
      <c r="Z749" s="82">
        <f t="shared" si="254"/>
        <v>440677.64</v>
      </c>
      <c r="AA749" s="69">
        <f t="shared" si="258"/>
        <v>2760033.64</v>
      </c>
      <c r="AB749" s="83">
        <v>2602891</v>
      </c>
      <c r="AC749" s="84">
        <f t="shared" si="255"/>
        <v>494549.29</v>
      </c>
      <c r="AD749" s="70">
        <f t="shared" si="259"/>
        <v>3097440.29</v>
      </c>
      <c r="AE749" s="88">
        <f t="shared" si="270"/>
        <v>7</v>
      </c>
      <c r="AF749" s="89">
        <f t="shared" si="271"/>
        <v>2838997</v>
      </c>
      <c r="AG749" s="90">
        <f t="shared" si="272"/>
        <v>199231.11547136412</v>
      </c>
      <c r="AH749" s="91">
        <f t="shared" si="273"/>
        <v>7.0176585417795131E-2</v>
      </c>
      <c r="AI749" s="92" t="str">
        <f t="shared" si="274"/>
        <v>SI</v>
      </c>
      <c r="AK749" s="95"/>
    </row>
    <row r="750" spans="1:37" ht="51.4" thickBot="1" x14ac:dyDescent="0.5">
      <c r="A750" s="6">
        <f t="shared" si="256"/>
        <v>747</v>
      </c>
      <c r="B750" s="6" t="s">
        <v>1523</v>
      </c>
      <c r="C750" s="6" t="s">
        <v>245</v>
      </c>
      <c r="D750" s="6" t="s">
        <v>1524</v>
      </c>
      <c r="E750" s="9">
        <v>25101900</v>
      </c>
      <c r="F750" s="124" t="s">
        <v>1525</v>
      </c>
      <c r="G750" s="17" t="s">
        <v>1257</v>
      </c>
      <c r="H750" s="93">
        <f t="shared" si="243"/>
        <v>0.19</v>
      </c>
      <c r="I750" s="29">
        <f t="shared" si="257"/>
        <v>1320000</v>
      </c>
      <c r="J750" s="71">
        <v>1141571</v>
      </c>
      <c r="K750" s="72">
        <f t="shared" si="244"/>
        <v>216898.49</v>
      </c>
      <c r="L750" s="49">
        <f t="shared" si="265"/>
        <v>1358469.49</v>
      </c>
      <c r="M750" s="73">
        <v>1209873</v>
      </c>
      <c r="N750" s="74">
        <f t="shared" si="246"/>
        <v>229875.87</v>
      </c>
      <c r="O750" s="53">
        <f t="shared" si="266"/>
        <v>1439748.87</v>
      </c>
      <c r="P750" s="75">
        <v>1064014</v>
      </c>
      <c r="Q750" s="76">
        <f t="shared" si="248"/>
        <v>202162.66</v>
      </c>
      <c r="R750" s="57">
        <f t="shared" si="267"/>
        <v>1266176.6599999999</v>
      </c>
      <c r="S750" s="77">
        <v>1163745</v>
      </c>
      <c r="T750" s="78">
        <f t="shared" si="250"/>
        <v>221111.55</v>
      </c>
      <c r="U750" s="67">
        <f t="shared" si="268"/>
        <v>1384856.55</v>
      </c>
      <c r="V750" s="79">
        <v>1099886</v>
      </c>
      <c r="W750" s="80">
        <f t="shared" si="252"/>
        <v>208978.34</v>
      </c>
      <c r="X750" s="68">
        <f t="shared" si="269"/>
        <v>1308864.3400000001</v>
      </c>
      <c r="Y750" s="81">
        <v>1017084</v>
      </c>
      <c r="Z750" s="82">
        <f t="shared" si="254"/>
        <v>193245.96</v>
      </c>
      <c r="AA750" s="69">
        <f t="shared" si="258"/>
        <v>1210329.96</v>
      </c>
      <c r="AB750" s="83">
        <v>1068530</v>
      </c>
      <c r="AC750" s="84">
        <f t="shared" si="255"/>
        <v>203020.7</v>
      </c>
      <c r="AD750" s="70">
        <f t="shared" si="259"/>
        <v>1271550.7</v>
      </c>
      <c r="AE750" s="88">
        <f t="shared" si="270"/>
        <v>7</v>
      </c>
      <c r="AF750" s="89">
        <f t="shared" si="271"/>
        <v>1320000</v>
      </c>
      <c r="AG750" s="90">
        <f t="shared" si="272"/>
        <v>73116.221377672453</v>
      </c>
      <c r="AH750" s="91">
        <f t="shared" si="273"/>
        <v>5.5391076801267009E-2</v>
      </c>
      <c r="AI750" s="92" t="str">
        <f t="shared" si="274"/>
        <v>SI</v>
      </c>
      <c r="AK750" s="95"/>
    </row>
    <row r="751" spans="1:37" ht="51.4" thickBot="1" x14ac:dyDescent="0.5">
      <c r="A751" s="6">
        <f t="shared" si="256"/>
        <v>748</v>
      </c>
      <c r="B751" s="6" t="s">
        <v>1523</v>
      </c>
      <c r="C751" s="6" t="s">
        <v>245</v>
      </c>
      <c r="D751" s="6" t="s">
        <v>1526</v>
      </c>
      <c r="E751" s="9">
        <v>25101900</v>
      </c>
      <c r="F751" s="15" t="s">
        <v>1527</v>
      </c>
      <c r="G751" s="17" t="s">
        <v>1257</v>
      </c>
      <c r="H751" s="93">
        <f t="shared" si="243"/>
        <v>0.19</v>
      </c>
      <c r="I751" s="29">
        <f t="shared" si="257"/>
        <v>854514</v>
      </c>
      <c r="J751" s="71">
        <v>678348</v>
      </c>
      <c r="K751" s="72">
        <f t="shared" si="244"/>
        <v>128886.12</v>
      </c>
      <c r="L751" s="49">
        <f t="shared" si="265"/>
        <v>807234.12</v>
      </c>
      <c r="M751" s="73">
        <v>731708</v>
      </c>
      <c r="N751" s="74">
        <f t="shared" si="246"/>
        <v>139024.51999999999</v>
      </c>
      <c r="O751" s="53">
        <f t="shared" si="266"/>
        <v>870732.52</v>
      </c>
      <c r="P751" s="75">
        <v>704302</v>
      </c>
      <c r="Q751" s="76">
        <f t="shared" si="248"/>
        <v>133817.38</v>
      </c>
      <c r="R751" s="57">
        <f t="shared" si="267"/>
        <v>838119.38</v>
      </c>
      <c r="S751" s="77">
        <v>769896</v>
      </c>
      <c r="T751" s="78">
        <f t="shared" si="250"/>
        <v>146280.24</v>
      </c>
      <c r="U751" s="67">
        <f t="shared" si="268"/>
        <v>916176.24</v>
      </c>
      <c r="V751" s="79">
        <v>754599</v>
      </c>
      <c r="W751" s="80">
        <f t="shared" si="252"/>
        <v>143373.81</v>
      </c>
      <c r="X751" s="68">
        <f t="shared" si="269"/>
        <v>897972.81</v>
      </c>
      <c r="Y751" s="81">
        <v>705926</v>
      </c>
      <c r="Z751" s="82">
        <f t="shared" si="254"/>
        <v>134125.94</v>
      </c>
      <c r="AA751" s="69">
        <f t="shared" si="258"/>
        <v>840051.94</v>
      </c>
      <c r="AB751" s="83">
        <v>681776</v>
      </c>
      <c r="AC751" s="84">
        <f t="shared" si="255"/>
        <v>129537.44</v>
      </c>
      <c r="AD751" s="70">
        <f t="shared" si="259"/>
        <v>811313.44</v>
      </c>
      <c r="AE751" s="88">
        <f t="shared" si="270"/>
        <v>7</v>
      </c>
      <c r="AF751" s="89">
        <f t="shared" si="271"/>
        <v>854514</v>
      </c>
      <c r="AG751" s="90">
        <f t="shared" si="272"/>
        <v>38791.660701906039</v>
      </c>
      <c r="AH751" s="91">
        <f t="shared" si="273"/>
        <v>4.5396167531375778E-2</v>
      </c>
      <c r="AI751" s="92" t="str">
        <f t="shared" si="274"/>
        <v>SI</v>
      </c>
      <c r="AK751" s="95"/>
    </row>
    <row r="752" spans="1:37" ht="51.4" thickBot="1" x14ac:dyDescent="0.5">
      <c r="A752" s="6">
        <f t="shared" si="256"/>
        <v>749</v>
      </c>
      <c r="B752" s="6" t="s">
        <v>1523</v>
      </c>
      <c r="C752" s="6" t="s">
        <v>245</v>
      </c>
      <c r="D752" s="6" t="s">
        <v>1528</v>
      </c>
      <c r="E752" s="9">
        <v>25101900</v>
      </c>
      <c r="F752" s="124" t="s">
        <v>1529</v>
      </c>
      <c r="G752" s="17" t="s">
        <v>1257</v>
      </c>
      <c r="H752" s="93">
        <f t="shared" si="243"/>
        <v>0.19</v>
      </c>
      <c r="I752" s="29">
        <f t="shared" si="257"/>
        <v>287979</v>
      </c>
      <c r="J752" s="71">
        <v>243805</v>
      </c>
      <c r="K752" s="72">
        <f t="shared" si="244"/>
        <v>46322.95</v>
      </c>
      <c r="L752" s="49">
        <f t="shared" si="265"/>
        <v>290127.95</v>
      </c>
      <c r="M752" s="73">
        <v>241527</v>
      </c>
      <c r="N752" s="74">
        <f t="shared" si="246"/>
        <v>45890.13</v>
      </c>
      <c r="O752" s="53">
        <f t="shared" si="266"/>
        <v>287417.13</v>
      </c>
      <c r="P752" s="75">
        <v>257925</v>
      </c>
      <c r="Q752" s="76">
        <f t="shared" si="248"/>
        <v>49005.75</v>
      </c>
      <c r="R752" s="57">
        <f t="shared" si="267"/>
        <v>306930.75</v>
      </c>
      <c r="S752" s="77">
        <v>242106</v>
      </c>
      <c r="T752" s="78">
        <f t="shared" si="250"/>
        <v>46000.14</v>
      </c>
      <c r="U752" s="67">
        <f t="shared" si="268"/>
        <v>288106.14</v>
      </c>
      <c r="V752" s="79">
        <v>256884</v>
      </c>
      <c r="W752" s="80">
        <f t="shared" si="252"/>
        <v>48807.96</v>
      </c>
      <c r="X752" s="68">
        <f t="shared" si="269"/>
        <v>305691.96000000002</v>
      </c>
      <c r="Y752" s="81">
        <v>223903</v>
      </c>
      <c r="Z752" s="82">
        <f t="shared" si="254"/>
        <v>42541.57</v>
      </c>
      <c r="AA752" s="69">
        <f t="shared" si="258"/>
        <v>266444.57</v>
      </c>
      <c r="AB752" s="83">
        <v>227846</v>
      </c>
      <c r="AC752" s="84">
        <f t="shared" si="255"/>
        <v>43290.74</v>
      </c>
      <c r="AD752" s="70">
        <f t="shared" si="259"/>
        <v>271136.74</v>
      </c>
      <c r="AE752" s="88">
        <f t="shared" si="270"/>
        <v>7</v>
      </c>
      <c r="AF752" s="89">
        <f t="shared" si="271"/>
        <v>287979</v>
      </c>
      <c r="AG752" s="90">
        <f t="shared" si="272"/>
        <v>14269.152668900844</v>
      </c>
      <c r="AH752" s="91">
        <f t="shared" si="273"/>
        <v>4.9549281957715123E-2</v>
      </c>
      <c r="AI752" s="92" t="str">
        <f t="shared" si="274"/>
        <v>SI</v>
      </c>
      <c r="AK752" s="95"/>
    </row>
    <row r="753" spans="1:37" ht="77.25" thickBot="1" x14ac:dyDescent="0.5">
      <c r="A753" s="6">
        <f t="shared" si="256"/>
        <v>750</v>
      </c>
      <c r="B753" s="6" t="s">
        <v>1523</v>
      </c>
      <c r="C753" s="6" t="s">
        <v>245</v>
      </c>
      <c r="D753" s="6" t="s">
        <v>1530</v>
      </c>
      <c r="E753" s="9">
        <v>25101900</v>
      </c>
      <c r="F753" s="126" t="s">
        <v>1531</v>
      </c>
      <c r="G753" s="17" t="s">
        <v>1257</v>
      </c>
      <c r="H753" s="93">
        <f t="shared" si="243"/>
        <v>0.19</v>
      </c>
      <c r="I753" s="29">
        <f t="shared" si="257"/>
        <v>1325999</v>
      </c>
      <c r="J753" s="71">
        <v>1066615</v>
      </c>
      <c r="K753" s="72">
        <f t="shared" si="244"/>
        <v>202656.85</v>
      </c>
      <c r="L753" s="49">
        <f t="shared" si="265"/>
        <v>1269271.8500000001</v>
      </c>
      <c r="M753" s="73">
        <v>1054094</v>
      </c>
      <c r="N753" s="74">
        <f t="shared" si="246"/>
        <v>200277.86000000002</v>
      </c>
      <c r="O753" s="53">
        <f t="shared" si="266"/>
        <v>1254371.8600000001</v>
      </c>
      <c r="P753" s="75">
        <v>1058870</v>
      </c>
      <c r="Q753" s="76">
        <f t="shared" si="248"/>
        <v>201185.3</v>
      </c>
      <c r="R753" s="57">
        <f t="shared" si="267"/>
        <v>1260055.3</v>
      </c>
      <c r="S753" s="77">
        <v>1083018</v>
      </c>
      <c r="T753" s="78">
        <f t="shared" si="250"/>
        <v>205773.42</v>
      </c>
      <c r="U753" s="67">
        <f t="shared" si="268"/>
        <v>1288791.42</v>
      </c>
      <c r="V753" s="79">
        <v>1095089</v>
      </c>
      <c r="W753" s="80">
        <f t="shared" si="252"/>
        <v>208066.91</v>
      </c>
      <c r="X753" s="68">
        <f t="shared" si="269"/>
        <v>1303155.9099999999</v>
      </c>
      <c r="Y753" s="81">
        <v>1169184</v>
      </c>
      <c r="Z753" s="82">
        <f t="shared" si="254"/>
        <v>222144.96</v>
      </c>
      <c r="AA753" s="69">
        <f t="shared" si="258"/>
        <v>1391328.96</v>
      </c>
      <c r="AB753" s="83">
        <v>1273127</v>
      </c>
      <c r="AC753" s="84">
        <f t="shared" si="255"/>
        <v>241894.13</v>
      </c>
      <c r="AD753" s="70">
        <f t="shared" si="259"/>
        <v>1515021.13</v>
      </c>
      <c r="AE753" s="88">
        <f t="shared" si="270"/>
        <v>7</v>
      </c>
      <c r="AF753" s="89">
        <f t="shared" si="271"/>
        <v>1325999</v>
      </c>
      <c r="AG753" s="90">
        <f t="shared" si="272"/>
        <v>88318.068344926971</v>
      </c>
      <c r="AH753" s="91">
        <f t="shared" si="273"/>
        <v>6.6604928318141243E-2</v>
      </c>
      <c r="AI753" s="92" t="str">
        <f t="shared" si="274"/>
        <v>SI</v>
      </c>
      <c r="AK753" s="95"/>
    </row>
    <row r="754" spans="1:37" ht="76.900000000000006" thickBot="1" x14ac:dyDescent="0.5">
      <c r="A754" s="6">
        <f t="shared" si="256"/>
        <v>751</v>
      </c>
      <c r="B754" s="6" t="s">
        <v>1523</v>
      </c>
      <c r="C754" s="6" t="s">
        <v>245</v>
      </c>
      <c r="D754" s="6" t="s">
        <v>1532</v>
      </c>
      <c r="E754" s="9">
        <v>25101900</v>
      </c>
      <c r="F754" s="124" t="s">
        <v>1533</v>
      </c>
      <c r="G754" s="17" t="s">
        <v>1257</v>
      </c>
      <c r="H754" s="93">
        <f>IF(OR(ISNUMBER(SEARCH("ALIMENTACIÓN",B754)),ISNUMBER(SEARCH("ALIMENTACION",B754))),0,IF(AND(ISNUMBER(SEARCH("AMBIENTE",B754)),OR(ISNUMBER(SEARCH("Semilla",D754)),ISNUMBER(SEARCH("ESPECIE VEGETAL",D754)),ISNUMBER(SEARCH("Fertilizante",D754)),ISNUMBER(SEARCH("Humus",D754)),ISNUMBER(SEARCH("Micorrizas",D754)),ISNUMBER(SEARCH("Cascarilla",D754)),ISNUMBER(SEARCH("Turba",D754)))),0,IF(AND(ISNUMBER(SEARCH("ANIMALES",B754)),OR(ISNUMBER(SEARCH("ALIMENTO",D754)),ISNUMBER(SEARCH("Alimento",D754)))),0.05,IF(ISNUMBER(SEARCH("ANIMALES",B754)),0.19,IF(ISNUMBER(SEARCH("AMBIENTE",B754)),0.19,IF(ISNUMBER(SEARCH("CULTURA",B754)),0.19,IF(ISNUMBER(SEARCH("DEPORTE",B754)),0.19,IF(ISNUMBER(SEARCH("Bioseguridad",B754)),0.19,IF(ISNUMBER(SEARCH("DOTACIÓN",B754)),0.19,IF(ISNUMBER(SEARCH("SERVICIO",C754)),0.19,0.19))))))))))</f>
        <v>0.19</v>
      </c>
      <c r="I754" s="29">
        <f t="shared" si="257"/>
        <v>1680000</v>
      </c>
      <c r="J754" s="71">
        <v>1337381</v>
      </c>
      <c r="K754" s="72">
        <f t="shared" si="244"/>
        <v>254102.39</v>
      </c>
      <c r="L754" s="49">
        <f t="shared" ref="L754" si="275">+J754+K754</f>
        <v>1591483.3900000001</v>
      </c>
      <c r="M754" s="73">
        <v>1374213</v>
      </c>
      <c r="N754" s="74">
        <f t="shared" si="246"/>
        <v>261100.47</v>
      </c>
      <c r="O754" s="53">
        <f t="shared" ref="O754" si="276">+M754+N754</f>
        <v>1635313.47</v>
      </c>
      <c r="P754" s="75">
        <v>1474768</v>
      </c>
      <c r="Q754" s="76">
        <f t="shared" si="248"/>
        <v>280205.92</v>
      </c>
      <c r="R754" s="57">
        <f t="shared" ref="R754" si="277">+P754+Q754</f>
        <v>1754973.92</v>
      </c>
      <c r="S754" s="77">
        <v>1418509</v>
      </c>
      <c r="T754" s="78">
        <f t="shared" si="250"/>
        <v>269516.71000000002</v>
      </c>
      <c r="U754" s="67">
        <f t="shared" ref="U754" si="278">+T754+S754</f>
        <v>1688025.71</v>
      </c>
      <c r="V754" s="79">
        <v>1448789</v>
      </c>
      <c r="W754" s="80">
        <f t="shared" si="252"/>
        <v>275269.90999999997</v>
      </c>
      <c r="X754" s="68">
        <f t="shared" ref="X754" si="279">+W754+V754</f>
        <v>1724058.91</v>
      </c>
      <c r="Y754" s="81">
        <v>1289812</v>
      </c>
      <c r="Z754" s="82">
        <f t="shared" si="254"/>
        <v>245064.28</v>
      </c>
      <c r="AA754" s="69">
        <f t="shared" si="258"/>
        <v>1534876.28</v>
      </c>
      <c r="AB754" s="83">
        <v>1538878</v>
      </c>
      <c r="AC754" s="84">
        <f t="shared" si="255"/>
        <v>292386.82</v>
      </c>
      <c r="AD754" s="70">
        <f t="shared" si="259"/>
        <v>1831264.82</v>
      </c>
      <c r="AE754" s="88">
        <f t="shared" ref="AE754" si="280">COUNT(L754,O754,R754,U754,X754,AA754,AD754)</f>
        <v>7</v>
      </c>
      <c r="AF754" s="89">
        <f t="shared" ref="AF754" si="281">ROUND(AVERAGE(L754,O754,R754,U754,X754,AA754,AD754),0)</f>
        <v>1680000</v>
      </c>
      <c r="AG754" s="90">
        <f t="shared" ref="AG754" si="282">_xlfn.STDEV.P(L754,O754,R754,U754,X754,AA754,AD754)</f>
        <v>93656.442334594336</v>
      </c>
      <c r="AH754" s="91">
        <f t="shared" ref="AH754" si="283">AG754/AF754</f>
        <v>5.5747882342020438E-2</v>
      </c>
      <c r="AI754" s="92" t="str">
        <f t="shared" ref="AI754" si="284">IF(AE754&lt;2,"NO",IF(AH754&gt;0.35,"NO","SI"))</f>
        <v>SI</v>
      </c>
      <c r="AK754" s="95"/>
    </row>
    <row r="755" spans="1:37" ht="25.9" thickBot="1" x14ac:dyDescent="0.5">
      <c r="A755" s="6">
        <f t="shared" si="256"/>
        <v>752</v>
      </c>
      <c r="B755" s="6" t="s">
        <v>1534</v>
      </c>
      <c r="C755" s="6" t="s">
        <v>245</v>
      </c>
      <c r="D755" s="6" t="s">
        <v>1535</v>
      </c>
      <c r="E755" s="9">
        <v>90101603</v>
      </c>
      <c r="F755" s="15" t="s">
        <v>1536</v>
      </c>
      <c r="G755" s="17" t="s">
        <v>1537</v>
      </c>
      <c r="H755" s="93">
        <f t="shared" si="243"/>
        <v>0.19</v>
      </c>
      <c r="I755" s="29">
        <f t="shared" si="257"/>
        <v>3142000</v>
      </c>
      <c r="J755" s="71">
        <v>2665852</v>
      </c>
      <c r="K755" s="72">
        <f t="shared" si="244"/>
        <v>506511.88</v>
      </c>
      <c r="L755" s="49">
        <f t="shared" ref="L755:L781" si="285">+J755+K755</f>
        <v>3172363.88</v>
      </c>
      <c r="M755" s="73">
        <v>2901821</v>
      </c>
      <c r="N755" s="74">
        <f t="shared" si="246"/>
        <v>551345.99</v>
      </c>
      <c r="O755" s="53">
        <f t="shared" ref="O755:O781" si="286">+M755+N755</f>
        <v>3453166.99</v>
      </c>
      <c r="P755" s="75">
        <v>2887402</v>
      </c>
      <c r="Q755" s="76">
        <f t="shared" si="248"/>
        <v>548606.38</v>
      </c>
      <c r="R755" s="57">
        <f t="shared" ref="R755:R781" si="287">+P755+Q755</f>
        <v>3436008.38</v>
      </c>
      <c r="S755" s="77">
        <v>2711495</v>
      </c>
      <c r="T755" s="78">
        <f t="shared" si="250"/>
        <v>515184.05</v>
      </c>
      <c r="U755" s="67">
        <f t="shared" ref="U755:U781" si="288">+T755+S755</f>
        <v>3226679.05</v>
      </c>
      <c r="V755" s="79">
        <v>2736357</v>
      </c>
      <c r="W755" s="80">
        <f t="shared" si="252"/>
        <v>519907.83</v>
      </c>
      <c r="X755" s="68">
        <f t="shared" ref="X755:X781" si="289">+W755+V755</f>
        <v>3256264.83</v>
      </c>
      <c r="Y755" s="81">
        <v>2420226</v>
      </c>
      <c r="Z755" s="82">
        <f t="shared" si="254"/>
        <v>459842.94</v>
      </c>
      <c r="AA755" s="69">
        <f t="shared" si="258"/>
        <v>2880068.94</v>
      </c>
      <c r="AB755" s="83">
        <v>2159197</v>
      </c>
      <c r="AC755" s="84">
        <f t="shared" si="255"/>
        <v>410247.43</v>
      </c>
      <c r="AD755" s="70">
        <f t="shared" si="259"/>
        <v>2569444.4300000002</v>
      </c>
      <c r="AE755" s="88">
        <f t="shared" ref="AE755:AE781" si="290">COUNT(L755,O755,R755,U755,X755,AA755,AD755)</f>
        <v>7</v>
      </c>
      <c r="AF755" s="89">
        <f t="shared" ref="AF755:AF781" si="291">ROUND(AVERAGE(L755,O755,R755,U755,X755,AA755,AD755),0)</f>
        <v>3142000</v>
      </c>
      <c r="AG755" s="90">
        <f t="shared" ref="AG755:AG781" si="292">_xlfn.STDEV.P(L755,O755,R755,U755,X755,AA755,AD755)</f>
        <v>292975.50901967619</v>
      </c>
      <c r="AH755" s="91">
        <f t="shared" ref="AH755:AH781" si="293">AG755/AF755</f>
        <v>9.3244910572780448E-2</v>
      </c>
      <c r="AI755" s="92" t="str">
        <f t="shared" ref="AI755:AI781" si="294">IF(AE755&lt;2,"NO",IF(AH755&gt;0.35,"NO","SI"))</f>
        <v>SI</v>
      </c>
      <c r="AK755" s="95"/>
    </row>
    <row r="756" spans="1:37" ht="25.9" thickBot="1" x14ac:dyDescent="0.5">
      <c r="A756" s="6">
        <f t="shared" si="256"/>
        <v>753</v>
      </c>
      <c r="B756" s="6" t="s">
        <v>1534</v>
      </c>
      <c r="C756" s="6" t="s">
        <v>245</v>
      </c>
      <c r="D756" s="6" t="s">
        <v>1535</v>
      </c>
      <c r="E756" s="9">
        <v>90101603</v>
      </c>
      <c r="F756" s="124" t="s">
        <v>1538</v>
      </c>
      <c r="G756" s="17" t="s">
        <v>1537</v>
      </c>
      <c r="H756" s="93">
        <f t="shared" si="243"/>
        <v>0.19</v>
      </c>
      <c r="I756" s="29">
        <f t="shared" si="257"/>
        <v>3539999</v>
      </c>
      <c r="J756" s="71">
        <v>3062625</v>
      </c>
      <c r="K756" s="72">
        <f t="shared" si="244"/>
        <v>581898.75</v>
      </c>
      <c r="L756" s="49">
        <f t="shared" si="285"/>
        <v>3644523.75</v>
      </c>
      <c r="M756" s="73">
        <v>2843807</v>
      </c>
      <c r="N756" s="74">
        <f t="shared" si="246"/>
        <v>540323.32999999996</v>
      </c>
      <c r="O756" s="53">
        <f t="shared" si="286"/>
        <v>3384130.33</v>
      </c>
      <c r="P756" s="75">
        <v>3074431</v>
      </c>
      <c r="Q756" s="76">
        <f t="shared" si="248"/>
        <v>584141.89</v>
      </c>
      <c r="R756" s="57">
        <f t="shared" si="287"/>
        <v>3658572.89</v>
      </c>
      <c r="S756" s="77">
        <v>2712398</v>
      </c>
      <c r="T756" s="78">
        <f t="shared" si="250"/>
        <v>515355.62</v>
      </c>
      <c r="U756" s="67">
        <f t="shared" si="288"/>
        <v>3227753.62</v>
      </c>
      <c r="V756" s="79">
        <v>3187349</v>
      </c>
      <c r="W756" s="80">
        <f t="shared" si="252"/>
        <v>605596.31000000006</v>
      </c>
      <c r="X756" s="68">
        <f t="shared" si="289"/>
        <v>3792945.31</v>
      </c>
      <c r="Y756" s="81">
        <v>3066583</v>
      </c>
      <c r="Z756" s="82">
        <f t="shared" si="254"/>
        <v>582650.77</v>
      </c>
      <c r="AA756" s="69">
        <f t="shared" si="258"/>
        <v>3649233.77</v>
      </c>
      <c r="AB756" s="83">
        <v>2876333</v>
      </c>
      <c r="AC756" s="84">
        <f t="shared" si="255"/>
        <v>546503.27</v>
      </c>
      <c r="AD756" s="70">
        <f t="shared" si="259"/>
        <v>3422836.27</v>
      </c>
      <c r="AE756" s="88">
        <f t="shared" si="290"/>
        <v>7</v>
      </c>
      <c r="AF756" s="89">
        <f t="shared" si="291"/>
        <v>3539999</v>
      </c>
      <c r="AG756" s="90">
        <f t="shared" si="292"/>
        <v>183777.26673907466</v>
      </c>
      <c r="AH756" s="91">
        <f t="shared" si="293"/>
        <v>5.19144967947942E-2</v>
      </c>
      <c r="AI756" s="92" t="str">
        <f t="shared" si="294"/>
        <v>SI</v>
      </c>
      <c r="AK756" s="95"/>
    </row>
    <row r="757" spans="1:37" ht="25.9" thickBot="1" x14ac:dyDescent="0.5">
      <c r="A757" s="6">
        <f t="shared" si="256"/>
        <v>754</v>
      </c>
      <c r="B757" s="6" t="s">
        <v>1534</v>
      </c>
      <c r="C757" s="6" t="s">
        <v>245</v>
      </c>
      <c r="D757" s="6" t="s">
        <v>1539</v>
      </c>
      <c r="E757" s="9">
        <v>90101603</v>
      </c>
      <c r="F757" s="15" t="s">
        <v>1540</v>
      </c>
      <c r="G757" s="17" t="s">
        <v>1537</v>
      </c>
      <c r="H757" s="93">
        <f t="shared" si="243"/>
        <v>0.19</v>
      </c>
      <c r="I757" s="29">
        <f t="shared" si="257"/>
        <v>3870000</v>
      </c>
      <c r="J757" s="71">
        <v>3521365</v>
      </c>
      <c r="K757" s="72">
        <f t="shared" si="244"/>
        <v>669059.35</v>
      </c>
      <c r="L757" s="49">
        <f t="shared" si="285"/>
        <v>4190424.35</v>
      </c>
      <c r="M757" s="73">
        <v>3573016</v>
      </c>
      <c r="N757" s="74">
        <f t="shared" si="246"/>
        <v>678873.04</v>
      </c>
      <c r="O757" s="53">
        <f t="shared" si="286"/>
        <v>4251889.04</v>
      </c>
      <c r="P757" s="75">
        <v>2976087</v>
      </c>
      <c r="Q757" s="76">
        <f t="shared" si="248"/>
        <v>565456.53</v>
      </c>
      <c r="R757" s="57">
        <f t="shared" si="287"/>
        <v>3541543.5300000003</v>
      </c>
      <c r="S757" s="77">
        <v>2947511</v>
      </c>
      <c r="T757" s="78">
        <f t="shared" si="250"/>
        <v>560027.09</v>
      </c>
      <c r="U757" s="67">
        <f t="shared" si="288"/>
        <v>3507538.09</v>
      </c>
      <c r="V757" s="79">
        <v>3248746</v>
      </c>
      <c r="W757" s="80">
        <f t="shared" si="252"/>
        <v>617261.74</v>
      </c>
      <c r="X757" s="68">
        <f t="shared" si="289"/>
        <v>3866007.74</v>
      </c>
      <c r="Y757" s="81">
        <v>3324515</v>
      </c>
      <c r="Z757" s="82">
        <f t="shared" si="254"/>
        <v>631657.85</v>
      </c>
      <c r="AA757" s="69">
        <f t="shared" si="258"/>
        <v>3956172.85</v>
      </c>
      <c r="AB757" s="83">
        <v>3173463</v>
      </c>
      <c r="AC757" s="84">
        <f t="shared" si="255"/>
        <v>602957.97</v>
      </c>
      <c r="AD757" s="70">
        <f t="shared" si="259"/>
        <v>3776420.9699999997</v>
      </c>
      <c r="AE757" s="88">
        <f t="shared" si="290"/>
        <v>7</v>
      </c>
      <c r="AF757" s="89">
        <f t="shared" si="291"/>
        <v>3870000</v>
      </c>
      <c r="AG757" s="90">
        <f t="shared" si="292"/>
        <v>268320.71026554436</v>
      </c>
      <c r="AH757" s="91">
        <f t="shared" si="293"/>
        <v>6.9333516864481748E-2</v>
      </c>
      <c r="AI757" s="92" t="str">
        <f t="shared" si="294"/>
        <v>SI</v>
      </c>
      <c r="AK757" s="95"/>
    </row>
    <row r="758" spans="1:37" ht="25.9" thickBot="1" x14ac:dyDescent="0.5">
      <c r="A758" s="6">
        <f t="shared" si="256"/>
        <v>755</v>
      </c>
      <c r="B758" s="6" t="s">
        <v>1534</v>
      </c>
      <c r="C758" s="6" t="s">
        <v>245</v>
      </c>
      <c r="D758" s="6" t="s">
        <v>1541</v>
      </c>
      <c r="E758" s="9">
        <v>90101603</v>
      </c>
      <c r="F758" s="124" t="s">
        <v>1542</v>
      </c>
      <c r="G758" s="17" t="s">
        <v>1537</v>
      </c>
      <c r="H758" s="93">
        <f t="shared" si="243"/>
        <v>0.19</v>
      </c>
      <c r="I758" s="29">
        <f t="shared" si="257"/>
        <v>2780000</v>
      </c>
      <c r="J758" s="71">
        <v>2127034</v>
      </c>
      <c r="K758" s="72">
        <f t="shared" si="244"/>
        <v>404136.46</v>
      </c>
      <c r="L758" s="49">
        <f t="shared" si="285"/>
        <v>2531170.46</v>
      </c>
      <c r="M758" s="73">
        <v>2158414</v>
      </c>
      <c r="N758" s="74">
        <f t="shared" si="246"/>
        <v>410098.66000000003</v>
      </c>
      <c r="O758" s="53">
        <f t="shared" si="286"/>
        <v>2568512.66</v>
      </c>
      <c r="P758" s="75">
        <v>2106399</v>
      </c>
      <c r="Q758" s="76">
        <f t="shared" si="248"/>
        <v>400215.81</v>
      </c>
      <c r="R758" s="57">
        <f t="shared" si="287"/>
        <v>2506614.81</v>
      </c>
      <c r="S758" s="77">
        <v>2378360</v>
      </c>
      <c r="T758" s="78">
        <f t="shared" si="250"/>
        <v>451888.4</v>
      </c>
      <c r="U758" s="67">
        <f t="shared" si="288"/>
        <v>2830248.4</v>
      </c>
      <c r="V758" s="79">
        <v>2406138</v>
      </c>
      <c r="W758" s="80">
        <f t="shared" si="252"/>
        <v>457166.22000000003</v>
      </c>
      <c r="X758" s="68">
        <f t="shared" si="289"/>
        <v>2863304.22</v>
      </c>
      <c r="Y758" s="81">
        <v>2105484</v>
      </c>
      <c r="Z758" s="82">
        <f t="shared" si="254"/>
        <v>400041.96</v>
      </c>
      <c r="AA758" s="69">
        <f t="shared" si="258"/>
        <v>2505525.96</v>
      </c>
      <c r="AB758" s="83">
        <v>3071110</v>
      </c>
      <c r="AC758" s="84">
        <f t="shared" si="255"/>
        <v>583510.9</v>
      </c>
      <c r="AD758" s="70">
        <f t="shared" si="259"/>
        <v>3654620.9</v>
      </c>
      <c r="AE758" s="88">
        <f t="shared" si="290"/>
        <v>7</v>
      </c>
      <c r="AF758" s="89">
        <f t="shared" si="291"/>
        <v>2780000</v>
      </c>
      <c r="AG758" s="90">
        <f t="shared" si="292"/>
        <v>383805.14200202742</v>
      </c>
      <c r="AH758" s="91">
        <f t="shared" si="293"/>
        <v>0.1380594035978516</v>
      </c>
      <c r="AI758" s="92" t="str">
        <f t="shared" si="294"/>
        <v>SI</v>
      </c>
      <c r="AK758" s="95"/>
    </row>
    <row r="759" spans="1:37" ht="25.9" thickBot="1" x14ac:dyDescent="0.5">
      <c r="A759" s="6">
        <f t="shared" si="256"/>
        <v>756</v>
      </c>
      <c r="B759" s="6" t="s">
        <v>1534</v>
      </c>
      <c r="C759" s="6" t="s">
        <v>245</v>
      </c>
      <c r="D759" s="6" t="s">
        <v>1543</v>
      </c>
      <c r="E759" s="9">
        <v>90101603</v>
      </c>
      <c r="F759" s="15" t="s">
        <v>1544</v>
      </c>
      <c r="G759" s="17" t="s">
        <v>276</v>
      </c>
      <c r="H759" s="93">
        <f t="shared" si="243"/>
        <v>0.19</v>
      </c>
      <c r="I759" s="29">
        <f t="shared" si="257"/>
        <v>132333</v>
      </c>
      <c r="J759" s="71">
        <v>116731</v>
      </c>
      <c r="K759" s="72">
        <f t="shared" si="244"/>
        <v>22178.89</v>
      </c>
      <c r="L759" s="49">
        <f t="shared" si="285"/>
        <v>138909.89000000001</v>
      </c>
      <c r="M759" s="73">
        <v>118961</v>
      </c>
      <c r="N759" s="74">
        <f t="shared" si="246"/>
        <v>22602.59</v>
      </c>
      <c r="O759" s="53">
        <f t="shared" si="286"/>
        <v>141563.59</v>
      </c>
      <c r="P759" s="75">
        <v>104868</v>
      </c>
      <c r="Q759" s="76">
        <f t="shared" si="248"/>
        <v>19924.920000000002</v>
      </c>
      <c r="R759" s="57">
        <f t="shared" si="287"/>
        <v>124792.92</v>
      </c>
      <c r="S759" s="77">
        <v>117573</v>
      </c>
      <c r="T759" s="78">
        <f t="shared" si="250"/>
        <v>22338.87</v>
      </c>
      <c r="U759" s="67">
        <f t="shared" si="288"/>
        <v>139911.87</v>
      </c>
      <c r="V759" s="79">
        <v>118634</v>
      </c>
      <c r="W759" s="80">
        <f t="shared" si="252"/>
        <v>22540.46</v>
      </c>
      <c r="X759" s="68">
        <f t="shared" si="289"/>
        <v>141174.46</v>
      </c>
      <c r="Y759" s="81">
        <v>114336</v>
      </c>
      <c r="Z759" s="82">
        <f t="shared" si="254"/>
        <v>21723.84</v>
      </c>
      <c r="AA759" s="69">
        <f t="shared" si="258"/>
        <v>136059.84</v>
      </c>
      <c r="AB759" s="83">
        <v>87324</v>
      </c>
      <c r="AC759" s="84">
        <f t="shared" si="255"/>
        <v>16591.560000000001</v>
      </c>
      <c r="AD759" s="70">
        <f t="shared" si="259"/>
        <v>103915.56</v>
      </c>
      <c r="AE759" s="88">
        <f t="shared" si="290"/>
        <v>7</v>
      </c>
      <c r="AF759" s="89">
        <f t="shared" si="291"/>
        <v>132333</v>
      </c>
      <c r="AG759" s="90">
        <f t="shared" si="292"/>
        <v>12774.768642006791</v>
      </c>
      <c r="AH759" s="91">
        <f t="shared" si="293"/>
        <v>9.6535018793549546E-2</v>
      </c>
      <c r="AI759" s="92" t="str">
        <f t="shared" si="294"/>
        <v>SI</v>
      </c>
      <c r="AK759" s="95"/>
    </row>
    <row r="760" spans="1:37" ht="25.9" thickBot="1" x14ac:dyDescent="0.5">
      <c r="A760" s="6">
        <f t="shared" si="256"/>
        <v>757</v>
      </c>
      <c r="B760" s="6" t="s">
        <v>1534</v>
      </c>
      <c r="C760" s="6" t="s">
        <v>245</v>
      </c>
      <c r="D760" s="6" t="s">
        <v>1545</v>
      </c>
      <c r="E760" s="9">
        <v>80111600</v>
      </c>
      <c r="F760" s="127" t="s">
        <v>1546</v>
      </c>
      <c r="G760" s="17" t="s">
        <v>1537</v>
      </c>
      <c r="H760" s="93">
        <f t="shared" si="243"/>
        <v>0.19</v>
      </c>
      <c r="I760" s="29">
        <f t="shared" si="257"/>
        <v>2700000</v>
      </c>
      <c r="J760" s="71">
        <v>2465940</v>
      </c>
      <c r="K760" s="72">
        <f t="shared" si="244"/>
        <v>468528.6</v>
      </c>
      <c r="L760" s="49">
        <f t="shared" si="285"/>
        <v>2934468.6</v>
      </c>
      <c r="M760" s="73">
        <v>2472980</v>
      </c>
      <c r="N760" s="74">
        <f t="shared" si="246"/>
        <v>469866.2</v>
      </c>
      <c r="O760" s="53">
        <f t="shared" si="286"/>
        <v>2942846.2</v>
      </c>
      <c r="P760" s="75">
        <v>2148588</v>
      </c>
      <c r="Q760" s="76">
        <f t="shared" si="248"/>
        <v>408231.72000000003</v>
      </c>
      <c r="R760" s="57">
        <f t="shared" si="287"/>
        <v>2556819.7200000002</v>
      </c>
      <c r="S760" s="77">
        <v>2185998</v>
      </c>
      <c r="T760" s="78">
        <f t="shared" si="250"/>
        <v>415339.62</v>
      </c>
      <c r="U760" s="67">
        <f t="shared" si="288"/>
        <v>2601337.62</v>
      </c>
      <c r="V760" s="79">
        <v>2135649</v>
      </c>
      <c r="W760" s="80">
        <f t="shared" si="252"/>
        <v>405773.31</v>
      </c>
      <c r="X760" s="68">
        <f t="shared" si="289"/>
        <v>2541422.31</v>
      </c>
      <c r="Y760" s="81">
        <v>2107484</v>
      </c>
      <c r="Z760" s="82">
        <f t="shared" si="254"/>
        <v>400421.96</v>
      </c>
      <c r="AA760" s="69">
        <f t="shared" si="258"/>
        <v>2507905.96</v>
      </c>
      <c r="AB760" s="83">
        <v>2365711</v>
      </c>
      <c r="AC760" s="84">
        <f t="shared" si="255"/>
        <v>449485.09</v>
      </c>
      <c r="AD760" s="70">
        <f t="shared" si="259"/>
        <v>2815196.09</v>
      </c>
      <c r="AE760" s="88">
        <f t="shared" si="290"/>
        <v>7</v>
      </c>
      <c r="AF760" s="89">
        <f t="shared" si="291"/>
        <v>2700000</v>
      </c>
      <c r="AG760" s="90">
        <f t="shared" si="292"/>
        <v>177080.20868979063</v>
      </c>
      <c r="AH760" s="91">
        <f t="shared" si="293"/>
        <v>6.5585262477700232E-2</v>
      </c>
      <c r="AI760" s="92" t="str">
        <f t="shared" si="294"/>
        <v>SI</v>
      </c>
      <c r="AK760" s="95"/>
    </row>
    <row r="761" spans="1:37" ht="25.9" thickBot="1" x14ac:dyDescent="0.5">
      <c r="A761" s="6">
        <f t="shared" si="256"/>
        <v>758</v>
      </c>
      <c r="B761" s="6" t="s">
        <v>1534</v>
      </c>
      <c r="C761" s="6" t="s">
        <v>245</v>
      </c>
      <c r="D761" s="6" t="s">
        <v>1547</v>
      </c>
      <c r="E761" s="9">
        <v>80111600</v>
      </c>
      <c r="F761" s="128" t="s">
        <v>1548</v>
      </c>
      <c r="G761" s="17" t="s">
        <v>1537</v>
      </c>
      <c r="H761" s="93">
        <f t="shared" si="243"/>
        <v>0.19</v>
      </c>
      <c r="I761" s="29">
        <f t="shared" si="257"/>
        <v>2000000</v>
      </c>
      <c r="J761" s="71">
        <v>1535293</v>
      </c>
      <c r="K761" s="72">
        <f t="shared" si="244"/>
        <v>291705.67</v>
      </c>
      <c r="L761" s="49">
        <f t="shared" si="285"/>
        <v>1826998.67</v>
      </c>
      <c r="M761" s="73">
        <v>1692561</v>
      </c>
      <c r="N761" s="74">
        <f t="shared" si="246"/>
        <v>321586.59000000003</v>
      </c>
      <c r="O761" s="53">
        <f t="shared" si="286"/>
        <v>2014147.59</v>
      </c>
      <c r="P761" s="75">
        <v>1518131</v>
      </c>
      <c r="Q761" s="76">
        <f t="shared" si="248"/>
        <v>288444.89</v>
      </c>
      <c r="R761" s="57">
        <f t="shared" si="287"/>
        <v>1806575.8900000001</v>
      </c>
      <c r="S761" s="77">
        <v>1580004</v>
      </c>
      <c r="T761" s="78">
        <f t="shared" si="250"/>
        <v>300200.76</v>
      </c>
      <c r="U761" s="67">
        <f t="shared" si="288"/>
        <v>1880204.76</v>
      </c>
      <c r="V761" s="79">
        <v>1612254</v>
      </c>
      <c r="W761" s="80">
        <f t="shared" si="252"/>
        <v>306328.26</v>
      </c>
      <c r="X761" s="68">
        <f t="shared" si="289"/>
        <v>1918582.26</v>
      </c>
      <c r="Y761" s="81">
        <v>1575904</v>
      </c>
      <c r="Z761" s="82">
        <f t="shared" si="254"/>
        <v>299421.76</v>
      </c>
      <c r="AA761" s="69">
        <f t="shared" si="258"/>
        <v>1875325.76</v>
      </c>
      <c r="AB761" s="83">
        <v>2250556</v>
      </c>
      <c r="AC761" s="84">
        <f t="shared" si="255"/>
        <v>427605.64</v>
      </c>
      <c r="AD761" s="70">
        <f t="shared" si="259"/>
        <v>2678161.64</v>
      </c>
      <c r="AE761" s="88">
        <f t="shared" si="290"/>
        <v>7</v>
      </c>
      <c r="AF761" s="89">
        <f t="shared" si="291"/>
        <v>2000000</v>
      </c>
      <c r="AG761" s="90">
        <f t="shared" si="292"/>
        <v>283843.29801912594</v>
      </c>
      <c r="AH761" s="91">
        <f t="shared" si="293"/>
        <v>0.14192164900956297</v>
      </c>
      <c r="AI761" s="92" t="str">
        <f t="shared" si="294"/>
        <v>SI</v>
      </c>
      <c r="AK761" s="95"/>
    </row>
    <row r="762" spans="1:37" ht="25.9" thickBot="1" x14ac:dyDescent="0.5">
      <c r="A762" s="6">
        <f t="shared" si="256"/>
        <v>759</v>
      </c>
      <c r="B762" s="6" t="s">
        <v>1534</v>
      </c>
      <c r="C762" s="6" t="s">
        <v>245</v>
      </c>
      <c r="D762" s="6" t="s">
        <v>1549</v>
      </c>
      <c r="E762" s="9">
        <v>85101600</v>
      </c>
      <c r="F762" s="124" t="s">
        <v>1550</v>
      </c>
      <c r="G762" s="17" t="s">
        <v>276</v>
      </c>
      <c r="H762" s="93">
        <f t="shared" si="243"/>
        <v>0.19</v>
      </c>
      <c r="I762" s="29">
        <f t="shared" si="257"/>
        <v>180000</v>
      </c>
      <c r="J762" s="71">
        <v>160448</v>
      </c>
      <c r="K762" s="72">
        <f t="shared" si="244"/>
        <v>30485.119999999999</v>
      </c>
      <c r="L762" s="49">
        <f t="shared" si="285"/>
        <v>190933.12</v>
      </c>
      <c r="M762" s="73">
        <v>157642</v>
      </c>
      <c r="N762" s="74">
        <f t="shared" si="246"/>
        <v>29951.98</v>
      </c>
      <c r="O762" s="53">
        <f t="shared" si="286"/>
        <v>187593.98</v>
      </c>
      <c r="P762" s="75">
        <v>160215</v>
      </c>
      <c r="Q762" s="76">
        <f t="shared" si="248"/>
        <v>30440.85</v>
      </c>
      <c r="R762" s="57">
        <f t="shared" si="287"/>
        <v>190655.85</v>
      </c>
      <c r="S762" s="77">
        <v>145071</v>
      </c>
      <c r="T762" s="78">
        <f t="shared" si="250"/>
        <v>27563.49</v>
      </c>
      <c r="U762" s="67">
        <f t="shared" si="288"/>
        <v>172634.49</v>
      </c>
      <c r="V762" s="79">
        <v>161928</v>
      </c>
      <c r="W762" s="80">
        <f t="shared" si="252"/>
        <v>30766.32</v>
      </c>
      <c r="X762" s="68">
        <f t="shared" si="289"/>
        <v>192694.32</v>
      </c>
      <c r="Y762" s="81">
        <v>138005</v>
      </c>
      <c r="Z762" s="82">
        <f t="shared" si="254"/>
        <v>26220.95</v>
      </c>
      <c r="AA762" s="69">
        <f t="shared" si="258"/>
        <v>164225.95000000001</v>
      </c>
      <c r="AB762" s="83">
        <v>135512</v>
      </c>
      <c r="AC762" s="84">
        <f t="shared" si="255"/>
        <v>25747.279999999999</v>
      </c>
      <c r="AD762" s="70">
        <f t="shared" si="259"/>
        <v>161259.28</v>
      </c>
      <c r="AE762" s="88">
        <f t="shared" si="290"/>
        <v>7</v>
      </c>
      <c r="AF762" s="89">
        <f t="shared" si="291"/>
        <v>180000</v>
      </c>
      <c r="AG762" s="90">
        <f t="shared" si="292"/>
        <v>12570.830864950814</v>
      </c>
      <c r="AH762" s="91">
        <f t="shared" si="293"/>
        <v>6.983794924972675E-2</v>
      </c>
      <c r="AI762" s="92" t="str">
        <f t="shared" si="294"/>
        <v>SI</v>
      </c>
      <c r="AK762" s="95"/>
    </row>
    <row r="763" spans="1:37" ht="25.9" thickBot="1" x14ac:dyDescent="0.5">
      <c r="A763" s="6">
        <f t="shared" si="256"/>
        <v>760</v>
      </c>
      <c r="B763" s="6" t="s">
        <v>1534</v>
      </c>
      <c r="C763" s="6" t="s">
        <v>245</v>
      </c>
      <c r="D763" s="6" t="s">
        <v>1551</v>
      </c>
      <c r="E763" s="9">
        <v>80111600</v>
      </c>
      <c r="F763" s="128" t="s">
        <v>1552</v>
      </c>
      <c r="G763" s="17" t="s">
        <v>1537</v>
      </c>
      <c r="H763" s="93">
        <f t="shared" si="243"/>
        <v>0.19</v>
      </c>
      <c r="I763" s="29">
        <f t="shared" si="257"/>
        <v>5899999</v>
      </c>
      <c r="J763" s="71">
        <v>4479229</v>
      </c>
      <c r="K763" s="72">
        <f t="shared" si="244"/>
        <v>851053.51</v>
      </c>
      <c r="L763" s="49">
        <f t="shared" si="285"/>
        <v>5330282.51</v>
      </c>
      <c r="M763" s="73">
        <v>5108064</v>
      </c>
      <c r="N763" s="74">
        <f t="shared" si="246"/>
        <v>970532.16</v>
      </c>
      <c r="O763" s="53">
        <f t="shared" si="286"/>
        <v>6078596.1600000001</v>
      </c>
      <c r="P763" s="75">
        <v>4736145</v>
      </c>
      <c r="Q763" s="76">
        <f t="shared" si="248"/>
        <v>899867.55</v>
      </c>
      <c r="R763" s="57">
        <f t="shared" si="287"/>
        <v>5636012.5499999998</v>
      </c>
      <c r="S763" s="77">
        <v>4918765</v>
      </c>
      <c r="T763" s="78">
        <f t="shared" si="250"/>
        <v>934565.35</v>
      </c>
      <c r="U763" s="67">
        <f t="shared" si="288"/>
        <v>5853330.3499999996</v>
      </c>
      <c r="V763" s="79">
        <v>4804978</v>
      </c>
      <c r="W763" s="80">
        <f t="shared" si="252"/>
        <v>912945.82000000007</v>
      </c>
      <c r="X763" s="68">
        <f t="shared" si="289"/>
        <v>5717923.8200000003</v>
      </c>
      <c r="Y763" s="81">
        <v>5434968</v>
      </c>
      <c r="Z763" s="82">
        <f t="shared" si="254"/>
        <v>1032643.92</v>
      </c>
      <c r="AA763" s="69">
        <f t="shared" si="258"/>
        <v>6467611.9199999999</v>
      </c>
      <c r="AB763" s="83">
        <v>5223729</v>
      </c>
      <c r="AC763" s="84">
        <f t="shared" si="255"/>
        <v>992508.51</v>
      </c>
      <c r="AD763" s="70">
        <f t="shared" si="259"/>
        <v>6216237.5099999998</v>
      </c>
      <c r="AE763" s="88">
        <f t="shared" si="290"/>
        <v>7</v>
      </c>
      <c r="AF763" s="89">
        <f t="shared" si="291"/>
        <v>5899999</v>
      </c>
      <c r="AG763" s="90">
        <f t="shared" si="292"/>
        <v>355303.33650958753</v>
      </c>
      <c r="AH763" s="91">
        <f t="shared" si="293"/>
        <v>6.0220914700085122E-2</v>
      </c>
      <c r="AI763" s="92" t="str">
        <f t="shared" si="294"/>
        <v>SI</v>
      </c>
      <c r="AK763" s="95"/>
    </row>
    <row r="764" spans="1:37" ht="25.9" thickBot="1" x14ac:dyDescent="0.5">
      <c r="A764" s="6">
        <f t="shared" si="256"/>
        <v>761</v>
      </c>
      <c r="B764" s="6" t="s">
        <v>1534</v>
      </c>
      <c r="C764" s="6" t="s">
        <v>245</v>
      </c>
      <c r="D764" s="6" t="s">
        <v>1553</v>
      </c>
      <c r="E764" s="9">
        <v>80111600</v>
      </c>
      <c r="F764" s="127" t="s">
        <v>1554</v>
      </c>
      <c r="G764" s="17" t="s">
        <v>1537</v>
      </c>
      <c r="H764" s="93">
        <f t="shared" si="243"/>
        <v>0.19</v>
      </c>
      <c r="I764" s="29">
        <f t="shared" si="257"/>
        <v>6399999</v>
      </c>
      <c r="J764" s="71">
        <v>5256254</v>
      </c>
      <c r="K764" s="72">
        <f t="shared" si="244"/>
        <v>998688.26</v>
      </c>
      <c r="L764" s="49">
        <f t="shared" si="285"/>
        <v>6254942.2599999998</v>
      </c>
      <c r="M764" s="73">
        <v>5716524</v>
      </c>
      <c r="N764" s="74">
        <f t="shared" si="246"/>
        <v>1086139.56</v>
      </c>
      <c r="O764" s="53">
        <f t="shared" si="286"/>
        <v>6802663.5600000005</v>
      </c>
      <c r="P764" s="75">
        <v>5440690</v>
      </c>
      <c r="Q764" s="76">
        <f t="shared" si="248"/>
        <v>1033731.1</v>
      </c>
      <c r="R764" s="57">
        <f t="shared" si="287"/>
        <v>6474421.0999999996</v>
      </c>
      <c r="S764" s="77">
        <v>5651876</v>
      </c>
      <c r="T764" s="78">
        <f t="shared" si="250"/>
        <v>1073856.44</v>
      </c>
      <c r="U764" s="67">
        <f t="shared" si="288"/>
        <v>6725732.4399999995</v>
      </c>
      <c r="V764" s="79">
        <v>5227186</v>
      </c>
      <c r="W764" s="80">
        <f t="shared" si="252"/>
        <v>993165.34</v>
      </c>
      <c r="X764" s="68">
        <f t="shared" si="289"/>
        <v>6220351.3399999999</v>
      </c>
      <c r="Y764" s="81">
        <v>5168873</v>
      </c>
      <c r="Z764" s="82">
        <f t="shared" si="254"/>
        <v>982085.87</v>
      </c>
      <c r="AA764" s="69">
        <f t="shared" si="258"/>
        <v>6150958.8700000001</v>
      </c>
      <c r="AB764" s="83">
        <v>5185652</v>
      </c>
      <c r="AC764" s="84">
        <f t="shared" si="255"/>
        <v>985273.88</v>
      </c>
      <c r="AD764" s="70">
        <f t="shared" si="259"/>
        <v>6170925.8799999999</v>
      </c>
      <c r="AE764" s="88">
        <f t="shared" si="290"/>
        <v>7</v>
      </c>
      <c r="AF764" s="89">
        <f t="shared" si="291"/>
        <v>6399999</v>
      </c>
      <c r="AG764" s="90">
        <f t="shared" si="292"/>
        <v>251165.82200428986</v>
      </c>
      <c r="AH764" s="91">
        <f t="shared" si="293"/>
        <v>3.9244665820149328E-2</v>
      </c>
      <c r="AI764" s="92" t="str">
        <f t="shared" si="294"/>
        <v>SI</v>
      </c>
      <c r="AK764" s="95"/>
    </row>
    <row r="765" spans="1:37" ht="25.9" thickBot="1" x14ac:dyDescent="0.5">
      <c r="A765" s="6">
        <f t="shared" si="256"/>
        <v>762</v>
      </c>
      <c r="B765" s="6" t="s">
        <v>1534</v>
      </c>
      <c r="C765" s="6" t="s">
        <v>245</v>
      </c>
      <c r="D765" s="6" t="s">
        <v>1555</v>
      </c>
      <c r="E765" s="9">
        <v>80111600</v>
      </c>
      <c r="F765" s="128" t="s">
        <v>1556</v>
      </c>
      <c r="G765" s="17" t="s">
        <v>1537</v>
      </c>
      <c r="H765" s="93">
        <f t="shared" si="243"/>
        <v>0.19</v>
      </c>
      <c r="I765" s="29">
        <f t="shared" si="257"/>
        <v>6999999</v>
      </c>
      <c r="J765" s="71">
        <v>6406336</v>
      </c>
      <c r="K765" s="72">
        <f t="shared" si="244"/>
        <v>1217203.8400000001</v>
      </c>
      <c r="L765" s="49">
        <f t="shared" si="285"/>
        <v>7623539.8399999999</v>
      </c>
      <c r="M765" s="73">
        <v>5546355</v>
      </c>
      <c r="N765" s="74">
        <f t="shared" si="246"/>
        <v>1053807.45</v>
      </c>
      <c r="O765" s="53">
        <f t="shared" si="286"/>
        <v>6600162.4500000002</v>
      </c>
      <c r="P765" s="75">
        <v>5331338</v>
      </c>
      <c r="Q765" s="76">
        <f t="shared" si="248"/>
        <v>1012954.22</v>
      </c>
      <c r="R765" s="57">
        <f t="shared" si="287"/>
        <v>6344292.2199999997</v>
      </c>
      <c r="S765" s="77">
        <v>5617821</v>
      </c>
      <c r="T765" s="78">
        <f t="shared" si="250"/>
        <v>1067385.99</v>
      </c>
      <c r="U765" s="67">
        <f t="shared" si="288"/>
        <v>6685206.9900000002</v>
      </c>
      <c r="V765" s="79">
        <v>5741619</v>
      </c>
      <c r="W765" s="80">
        <f t="shared" si="252"/>
        <v>1090907.6100000001</v>
      </c>
      <c r="X765" s="68">
        <f t="shared" si="289"/>
        <v>6832526.6100000003</v>
      </c>
      <c r="Y765" s="81">
        <v>5928281</v>
      </c>
      <c r="Z765" s="82">
        <f t="shared" si="254"/>
        <v>1126373.3899999999</v>
      </c>
      <c r="AA765" s="69">
        <f t="shared" si="258"/>
        <v>7054654.3899999997</v>
      </c>
      <c r="AB765" s="83">
        <v>6604717</v>
      </c>
      <c r="AC765" s="84">
        <f t="shared" si="255"/>
        <v>1254896.23</v>
      </c>
      <c r="AD765" s="70">
        <f t="shared" si="259"/>
        <v>7859613.2300000004</v>
      </c>
      <c r="AE765" s="88">
        <f t="shared" si="290"/>
        <v>7</v>
      </c>
      <c r="AF765" s="89">
        <f t="shared" si="291"/>
        <v>6999999</v>
      </c>
      <c r="AG765" s="90">
        <f t="shared" si="292"/>
        <v>513766.02154335496</v>
      </c>
      <c r="AH765" s="91">
        <f t="shared" si="293"/>
        <v>7.3395156419787347E-2</v>
      </c>
      <c r="AI765" s="92" t="str">
        <f t="shared" si="294"/>
        <v>SI</v>
      </c>
      <c r="AK765" s="95"/>
    </row>
    <row r="766" spans="1:37" ht="25.9" thickBot="1" x14ac:dyDescent="0.5">
      <c r="A766" s="6">
        <f t="shared" si="256"/>
        <v>763</v>
      </c>
      <c r="B766" s="6" t="s">
        <v>1534</v>
      </c>
      <c r="C766" s="6" t="s">
        <v>245</v>
      </c>
      <c r="D766" s="6" t="s">
        <v>1557</v>
      </c>
      <c r="E766" s="9">
        <v>80111600</v>
      </c>
      <c r="F766" s="127" t="s">
        <v>1558</v>
      </c>
      <c r="G766" s="17" t="s">
        <v>1537</v>
      </c>
      <c r="H766" s="93">
        <f t="shared" si="243"/>
        <v>0.19</v>
      </c>
      <c r="I766" s="29">
        <f t="shared" si="257"/>
        <v>7549999</v>
      </c>
      <c r="J766" s="71">
        <v>5905563</v>
      </c>
      <c r="K766" s="72">
        <f t="shared" si="244"/>
        <v>1122056.97</v>
      </c>
      <c r="L766" s="49">
        <f t="shared" si="285"/>
        <v>7027619.9699999997</v>
      </c>
      <c r="M766" s="73">
        <v>6149538</v>
      </c>
      <c r="N766" s="74">
        <f t="shared" si="246"/>
        <v>1168412.22</v>
      </c>
      <c r="O766" s="53">
        <f t="shared" si="286"/>
        <v>7317950.2199999997</v>
      </c>
      <c r="P766" s="75">
        <v>6507652</v>
      </c>
      <c r="Q766" s="76">
        <f t="shared" si="248"/>
        <v>1236453.8800000001</v>
      </c>
      <c r="R766" s="57">
        <f t="shared" si="287"/>
        <v>7744105.8799999999</v>
      </c>
      <c r="S766" s="77">
        <v>5850084</v>
      </c>
      <c r="T766" s="78">
        <f t="shared" si="250"/>
        <v>1111515.96</v>
      </c>
      <c r="U766" s="67">
        <f t="shared" si="288"/>
        <v>6961599.96</v>
      </c>
      <c r="V766" s="79">
        <v>6587131</v>
      </c>
      <c r="W766" s="80">
        <f t="shared" si="252"/>
        <v>1251554.8900000001</v>
      </c>
      <c r="X766" s="68">
        <f t="shared" si="289"/>
        <v>7838685.8900000006</v>
      </c>
      <c r="Y766" s="81">
        <v>6928176</v>
      </c>
      <c r="Z766" s="82">
        <f t="shared" si="254"/>
        <v>1316353.44</v>
      </c>
      <c r="AA766" s="69">
        <f t="shared" si="258"/>
        <v>8244529.4399999995</v>
      </c>
      <c r="AB766" s="83">
        <v>6483617</v>
      </c>
      <c r="AC766" s="84">
        <f t="shared" si="255"/>
        <v>1231887.23</v>
      </c>
      <c r="AD766" s="70">
        <f t="shared" si="259"/>
        <v>7715504.2300000004</v>
      </c>
      <c r="AE766" s="88">
        <f t="shared" si="290"/>
        <v>7</v>
      </c>
      <c r="AF766" s="89">
        <f t="shared" si="291"/>
        <v>7549999</v>
      </c>
      <c r="AG766" s="90">
        <f t="shared" si="292"/>
        <v>431562.28355663893</v>
      </c>
      <c r="AH766" s="91">
        <f t="shared" si="293"/>
        <v>5.7160574929432301E-2</v>
      </c>
      <c r="AI766" s="92" t="str">
        <f t="shared" si="294"/>
        <v>SI</v>
      </c>
      <c r="AK766" s="95"/>
    </row>
    <row r="767" spans="1:37" ht="25.9" thickBot="1" x14ac:dyDescent="0.5">
      <c r="A767" s="6">
        <f t="shared" si="256"/>
        <v>764</v>
      </c>
      <c r="B767" s="6" t="s">
        <v>1534</v>
      </c>
      <c r="C767" s="6" t="s">
        <v>245</v>
      </c>
      <c r="D767" s="6" t="s">
        <v>1559</v>
      </c>
      <c r="E767" s="9">
        <v>80111600</v>
      </c>
      <c r="F767" s="128" t="s">
        <v>1560</v>
      </c>
      <c r="G767" s="17" t="s">
        <v>1537</v>
      </c>
      <c r="H767" s="93">
        <f t="shared" si="243"/>
        <v>0.19</v>
      </c>
      <c r="I767" s="29">
        <f t="shared" si="257"/>
        <v>8000000</v>
      </c>
      <c r="J767" s="71">
        <v>6077492</v>
      </c>
      <c r="K767" s="72">
        <f t="shared" si="244"/>
        <v>1154723.48</v>
      </c>
      <c r="L767" s="49">
        <f t="shared" si="285"/>
        <v>7232215.4800000004</v>
      </c>
      <c r="M767" s="73">
        <v>6890228</v>
      </c>
      <c r="N767" s="74">
        <f t="shared" si="246"/>
        <v>1309143.32</v>
      </c>
      <c r="O767" s="53">
        <f t="shared" si="286"/>
        <v>8199371.3200000003</v>
      </c>
      <c r="P767" s="75">
        <v>7275988</v>
      </c>
      <c r="Q767" s="76">
        <f t="shared" si="248"/>
        <v>1382437.72</v>
      </c>
      <c r="R767" s="57">
        <f t="shared" si="287"/>
        <v>8658425.7200000007</v>
      </c>
      <c r="S767" s="77">
        <v>6328510</v>
      </c>
      <c r="T767" s="78">
        <f t="shared" si="250"/>
        <v>1202416.8999999999</v>
      </c>
      <c r="U767" s="67">
        <f t="shared" si="288"/>
        <v>7530926.9000000004</v>
      </c>
      <c r="V767" s="79">
        <v>6808920</v>
      </c>
      <c r="W767" s="80">
        <f t="shared" si="252"/>
        <v>1293694.8</v>
      </c>
      <c r="X767" s="68">
        <f t="shared" si="289"/>
        <v>8102614.7999999998</v>
      </c>
      <c r="Y767" s="81">
        <v>7100780</v>
      </c>
      <c r="Z767" s="82">
        <f t="shared" si="254"/>
        <v>1349148.2</v>
      </c>
      <c r="AA767" s="69">
        <f t="shared" si="258"/>
        <v>8449928.1999999993</v>
      </c>
      <c r="AB767" s="83">
        <v>6576903</v>
      </c>
      <c r="AC767" s="84">
        <f t="shared" si="255"/>
        <v>1249611.57</v>
      </c>
      <c r="AD767" s="70">
        <f t="shared" si="259"/>
        <v>7826514.5700000003</v>
      </c>
      <c r="AE767" s="88">
        <f t="shared" si="290"/>
        <v>7</v>
      </c>
      <c r="AF767" s="89">
        <f t="shared" si="291"/>
        <v>8000000</v>
      </c>
      <c r="AG767" s="90">
        <f t="shared" si="292"/>
        <v>466883.03384505986</v>
      </c>
      <c r="AH767" s="91">
        <f t="shared" si="293"/>
        <v>5.8360379230632482E-2</v>
      </c>
      <c r="AI767" s="92" t="str">
        <f t="shared" si="294"/>
        <v>SI</v>
      </c>
      <c r="AK767" s="95"/>
    </row>
    <row r="768" spans="1:37" ht="25.9" thickBot="1" x14ac:dyDescent="0.5">
      <c r="A768" s="6">
        <f t="shared" si="256"/>
        <v>765</v>
      </c>
      <c r="B768" s="6" t="s">
        <v>1534</v>
      </c>
      <c r="C768" s="6" t="s">
        <v>245</v>
      </c>
      <c r="D768" s="6" t="s">
        <v>1561</v>
      </c>
      <c r="E768" s="9">
        <v>82151600</v>
      </c>
      <c r="F768" s="124" t="s">
        <v>1562</v>
      </c>
      <c r="G768" s="17" t="s">
        <v>1266</v>
      </c>
      <c r="H768" s="93">
        <f t="shared" si="243"/>
        <v>0.19</v>
      </c>
      <c r="I768" s="29">
        <f t="shared" si="257"/>
        <v>2566115</v>
      </c>
      <c r="J768" s="71">
        <v>2319792</v>
      </c>
      <c r="K768" s="72">
        <f t="shared" si="244"/>
        <v>440760.48</v>
      </c>
      <c r="L768" s="49">
        <f t="shared" si="285"/>
        <v>2760552.48</v>
      </c>
      <c r="M768" s="73">
        <v>2218031</v>
      </c>
      <c r="N768" s="74">
        <f t="shared" si="246"/>
        <v>421425.89</v>
      </c>
      <c r="O768" s="53">
        <f t="shared" si="286"/>
        <v>2639456.89</v>
      </c>
      <c r="P768" s="75">
        <v>2279682</v>
      </c>
      <c r="Q768" s="76">
        <f t="shared" si="248"/>
        <v>433139.58</v>
      </c>
      <c r="R768" s="57">
        <f t="shared" si="287"/>
        <v>2712821.58</v>
      </c>
      <c r="S768" s="77">
        <v>2009415</v>
      </c>
      <c r="T768" s="78">
        <f t="shared" si="250"/>
        <v>381788.85</v>
      </c>
      <c r="U768" s="67">
        <f t="shared" si="288"/>
        <v>2391203.85</v>
      </c>
      <c r="V768" s="79">
        <v>2175663</v>
      </c>
      <c r="W768" s="80">
        <f t="shared" si="252"/>
        <v>413375.97000000003</v>
      </c>
      <c r="X768" s="68">
        <f t="shared" si="289"/>
        <v>2589038.9700000002</v>
      </c>
      <c r="Y768" s="81">
        <v>2342653</v>
      </c>
      <c r="Z768" s="82">
        <f t="shared" si="254"/>
        <v>445104.07</v>
      </c>
      <c r="AA768" s="69">
        <f t="shared" si="258"/>
        <v>2787757.07</v>
      </c>
      <c r="AB768" s="83">
        <v>1749559</v>
      </c>
      <c r="AC768" s="84">
        <f t="shared" si="255"/>
        <v>332416.21000000002</v>
      </c>
      <c r="AD768" s="70">
        <f t="shared" si="259"/>
        <v>2081975.21</v>
      </c>
      <c r="AE768" s="88">
        <f t="shared" si="290"/>
        <v>7</v>
      </c>
      <c r="AF768" s="89">
        <f t="shared" si="291"/>
        <v>2566115</v>
      </c>
      <c r="AG768" s="90">
        <f t="shared" si="292"/>
        <v>232791.67551472582</v>
      </c>
      <c r="AH768" s="91">
        <f t="shared" si="293"/>
        <v>9.0717553778659893E-2</v>
      </c>
      <c r="AI768" s="92" t="str">
        <f t="shared" si="294"/>
        <v>SI</v>
      </c>
      <c r="AK768" s="95"/>
    </row>
    <row r="769" spans="1:37" ht="38.65" thickBot="1" x14ac:dyDescent="0.5">
      <c r="A769" s="6">
        <f t="shared" si="256"/>
        <v>766</v>
      </c>
      <c r="B769" s="6" t="s">
        <v>1534</v>
      </c>
      <c r="C769" s="6" t="s">
        <v>245</v>
      </c>
      <c r="D769" s="6" t="s">
        <v>1563</v>
      </c>
      <c r="E769" s="9">
        <v>90101603</v>
      </c>
      <c r="F769" s="15" t="s">
        <v>1564</v>
      </c>
      <c r="G769" s="17" t="s">
        <v>276</v>
      </c>
      <c r="H769" s="93">
        <f t="shared" si="243"/>
        <v>0.19</v>
      </c>
      <c r="I769" s="29">
        <f t="shared" si="257"/>
        <v>118799</v>
      </c>
      <c r="J769" s="71">
        <v>104115</v>
      </c>
      <c r="K769" s="72">
        <f t="shared" si="244"/>
        <v>19781.849999999999</v>
      </c>
      <c r="L769" s="49">
        <f t="shared" si="285"/>
        <v>123896.85</v>
      </c>
      <c r="M769" s="73">
        <v>91097</v>
      </c>
      <c r="N769" s="74">
        <f t="shared" si="246"/>
        <v>17308.43</v>
      </c>
      <c r="O769" s="53">
        <f t="shared" si="286"/>
        <v>108405.43</v>
      </c>
      <c r="P769" s="75">
        <v>96974</v>
      </c>
      <c r="Q769" s="76">
        <f t="shared" si="248"/>
        <v>18425.060000000001</v>
      </c>
      <c r="R769" s="57">
        <f t="shared" si="287"/>
        <v>115399.06</v>
      </c>
      <c r="S769" s="77">
        <v>98588</v>
      </c>
      <c r="T769" s="78">
        <f t="shared" si="250"/>
        <v>18731.72</v>
      </c>
      <c r="U769" s="67">
        <f t="shared" si="288"/>
        <v>117319.72</v>
      </c>
      <c r="V769" s="79">
        <v>99974</v>
      </c>
      <c r="W769" s="80">
        <f t="shared" si="252"/>
        <v>18995.060000000001</v>
      </c>
      <c r="X769" s="68">
        <f t="shared" si="289"/>
        <v>118969.06</v>
      </c>
      <c r="Y769" s="81">
        <v>100564</v>
      </c>
      <c r="Z769" s="82">
        <f t="shared" si="254"/>
        <v>19107.16</v>
      </c>
      <c r="AA769" s="69">
        <f t="shared" si="258"/>
        <v>119671.16</v>
      </c>
      <c r="AB769" s="83">
        <v>107507</v>
      </c>
      <c r="AC769" s="84">
        <f t="shared" si="255"/>
        <v>20426.330000000002</v>
      </c>
      <c r="AD769" s="70">
        <f t="shared" si="259"/>
        <v>127933.33</v>
      </c>
      <c r="AE769" s="88">
        <f t="shared" si="290"/>
        <v>7</v>
      </c>
      <c r="AF769" s="89">
        <f t="shared" si="291"/>
        <v>118799</v>
      </c>
      <c r="AG769" s="90">
        <f t="shared" si="292"/>
        <v>5756.8319777113556</v>
      </c>
      <c r="AH769" s="91">
        <f t="shared" si="293"/>
        <v>4.8458589531152244E-2</v>
      </c>
      <c r="AI769" s="92" t="str">
        <f t="shared" si="294"/>
        <v>SI</v>
      </c>
      <c r="AK769" s="95"/>
    </row>
    <row r="770" spans="1:37" ht="25.9" thickBot="1" x14ac:dyDescent="0.5">
      <c r="A770" s="6">
        <f t="shared" si="256"/>
        <v>767</v>
      </c>
      <c r="B770" s="6" t="s">
        <v>1534</v>
      </c>
      <c r="C770" s="6" t="s">
        <v>245</v>
      </c>
      <c r="D770" s="6" t="s">
        <v>1565</v>
      </c>
      <c r="E770" s="9">
        <v>80111600</v>
      </c>
      <c r="F770" s="127" t="s">
        <v>1566</v>
      </c>
      <c r="G770" s="17" t="s">
        <v>1537</v>
      </c>
      <c r="H770" s="93">
        <f t="shared" si="243"/>
        <v>0.19</v>
      </c>
      <c r="I770" s="29">
        <f t="shared" si="257"/>
        <v>2999999</v>
      </c>
      <c r="J770" s="71">
        <v>2467488</v>
      </c>
      <c r="K770" s="72">
        <f t="shared" si="244"/>
        <v>468822.72000000003</v>
      </c>
      <c r="L770" s="49">
        <f t="shared" si="285"/>
        <v>2936310.72</v>
      </c>
      <c r="M770" s="73">
        <v>2636964</v>
      </c>
      <c r="N770" s="74">
        <f t="shared" si="246"/>
        <v>501023.16000000003</v>
      </c>
      <c r="O770" s="53">
        <f t="shared" si="286"/>
        <v>3137987.16</v>
      </c>
      <c r="P770" s="75">
        <v>2715098</v>
      </c>
      <c r="Q770" s="76">
        <f t="shared" si="248"/>
        <v>515868.62</v>
      </c>
      <c r="R770" s="57">
        <f t="shared" si="287"/>
        <v>3230966.62</v>
      </c>
      <c r="S770" s="77">
        <v>2620647</v>
      </c>
      <c r="T770" s="78">
        <f t="shared" si="250"/>
        <v>497922.93</v>
      </c>
      <c r="U770" s="67">
        <f t="shared" si="288"/>
        <v>3118569.93</v>
      </c>
      <c r="V770" s="79">
        <v>2314681</v>
      </c>
      <c r="W770" s="80">
        <f t="shared" si="252"/>
        <v>439789.39</v>
      </c>
      <c r="X770" s="68">
        <f t="shared" si="289"/>
        <v>2754470.39</v>
      </c>
      <c r="Y770" s="81">
        <v>2305975</v>
      </c>
      <c r="Z770" s="82">
        <f t="shared" si="254"/>
        <v>438135.25</v>
      </c>
      <c r="AA770" s="69">
        <f t="shared" si="258"/>
        <v>2744110.25</v>
      </c>
      <c r="AB770" s="83">
        <v>2586202</v>
      </c>
      <c r="AC770" s="84">
        <f t="shared" si="255"/>
        <v>491378.38</v>
      </c>
      <c r="AD770" s="70">
        <f t="shared" si="259"/>
        <v>3077580.38</v>
      </c>
      <c r="AE770" s="88">
        <f t="shared" si="290"/>
        <v>7</v>
      </c>
      <c r="AF770" s="89">
        <f t="shared" si="291"/>
        <v>2999999</v>
      </c>
      <c r="AG770" s="90">
        <f t="shared" si="292"/>
        <v>178199.02896401094</v>
      </c>
      <c r="AH770" s="91">
        <f t="shared" si="293"/>
        <v>5.939969612123569E-2</v>
      </c>
      <c r="AI770" s="92" t="str">
        <f t="shared" si="294"/>
        <v>SI</v>
      </c>
      <c r="AK770" s="95"/>
    </row>
    <row r="771" spans="1:37" ht="25.9" thickBot="1" x14ac:dyDescent="0.5">
      <c r="A771" s="6">
        <f t="shared" si="256"/>
        <v>768</v>
      </c>
      <c r="B771" s="6" t="s">
        <v>1534</v>
      </c>
      <c r="C771" s="6" t="s">
        <v>245</v>
      </c>
      <c r="D771" s="6" t="s">
        <v>1567</v>
      </c>
      <c r="E771" s="9">
        <v>82150000</v>
      </c>
      <c r="F771" s="15" t="s">
        <v>1568</v>
      </c>
      <c r="G771" s="17" t="s">
        <v>276</v>
      </c>
      <c r="H771" s="93">
        <f t="shared" si="243"/>
        <v>0.19</v>
      </c>
      <c r="I771" s="29">
        <f t="shared" si="257"/>
        <v>580000</v>
      </c>
      <c r="J771" s="71">
        <v>470414</v>
      </c>
      <c r="K771" s="72">
        <f t="shared" si="244"/>
        <v>89378.66</v>
      </c>
      <c r="L771" s="49">
        <f t="shared" si="285"/>
        <v>559792.66</v>
      </c>
      <c r="M771" s="73">
        <v>505168</v>
      </c>
      <c r="N771" s="74">
        <f t="shared" si="246"/>
        <v>95981.92</v>
      </c>
      <c r="O771" s="53">
        <f t="shared" si="286"/>
        <v>601149.92000000004</v>
      </c>
      <c r="P771" s="75">
        <v>505910</v>
      </c>
      <c r="Q771" s="76">
        <f t="shared" si="248"/>
        <v>96122.9</v>
      </c>
      <c r="R771" s="57">
        <f t="shared" si="287"/>
        <v>602032.9</v>
      </c>
      <c r="S771" s="77">
        <v>516206</v>
      </c>
      <c r="T771" s="78">
        <f t="shared" si="250"/>
        <v>98079.14</v>
      </c>
      <c r="U771" s="67">
        <f t="shared" si="288"/>
        <v>614285.14</v>
      </c>
      <c r="V771" s="79">
        <v>444850</v>
      </c>
      <c r="W771" s="80">
        <f t="shared" si="252"/>
        <v>84521.5</v>
      </c>
      <c r="X771" s="68">
        <f t="shared" si="289"/>
        <v>529371.5</v>
      </c>
      <c r="Y771" s="81">
        <v>467040</v>
      </c>
      <c r="Z771" s="82">
        <f t="shared" si="254"/>
        <v>88737.600000000006</v>
      </c>
      <c r="AA771" s="69">
        <f t="shared" si="258"/>
        <v>555777.6</v>
      </c>
      <c r="AB771" s="83">
        <v>502174</v>
      </c>
      <c r="AC771" s="84">
        <f t="shared" si="255"/>
        <v>95413.06</v>
      </c>
      <c r="AD771" s="70">
        <f t="shared" si="259"/>
        <v>597587.06000000006</v>
      </c>
      <c r="AE771" s="88">
        <f t="shared" si="290"/>
        <v>7</v>
      </c>
      <c r="AF771" s="89">
        <f t="shared" si="291"/>
        <v>580000</v>
      </c>
      <c r="AG771" s="90">
        <f t="shared" si="292"/>
        <v>29218.021750488188</v>
      </c>
      <c r="AH771" s="91">
        <f t="shared" si="293"/>
        <v>5.0375899569807217E-2</v>
      </c>
      <c r="AI771" s="92" t="str">
        <f t="shared" si="294"/>
        <v>SI</v>
      </c>
      <c r="AK771" s="95"/>
    </row>
    <row r="772" spans="1:37" ht="51.4" thickBot="1" x14ac:dyDescent="0.5">
      <c r="A772" s="6">
        <f t="shared" si="256"/>
        <v>769</v>
      </c>
      <c r="B772" s="6" t="s">
        <v>1534</v>
      </c>
      <c r="C772" s="6" t="s">
        <v>245</v>
      </c>
      <c r="D772" s="6" t="s">
        <v>1569</v>
      </c>
      <c r="E772" s="9">
        <v>82150000</v>
      </c>
      <c r="F772" s="124" t="s">
        <v>1570</v>
      </c>
      <c r="G772" s="17" t="s">
        <v>1266</v>
      </c>
      <c r="H772" s="93">
        <f t="shared" ref="H772:H790" si="295">IF(OR(ISNUMBER(SEARCH("ALIMENTACIÓN",B772)),ISNUMBER(SEARCH("ALIMENTACION",B772))),0,IF(AND(ISNUMBER(SEARCH("AMBIENTE",B772)),OR(ISNUMBER(SEARCH("Semilla",D772)),ISNUMBER(SEARCH("ESPECIE VEGETAL",D772)),ISNUMBER(SEARCH("Fertilizante",D772)),ISNUMBER(SEARCH("Humus",D772)),ISNUMBER(SEARCH("Micorrizas",D772)),ISNUMBER(SEARCH("Cascarilla",D772)),ISNUMBER(SEARCH("Turba",D772)))),0,IF(AND(ISNUMBER(SEARCH("ANIMALES",B772)),OR(ISNUMBER(SEARCH("ALIMENTO",D772)),ISNUMBER(SEARCH("Alimento",D772)))),0.05,IF(ISNUMBER(SEARCH("ANIMALES",B772)),0.19,IF(ISNUMBER(SEARCH("AMBIENTE",B772)),0.19,IF(ISNUMBER(SEARCH("CULTURA",B772)),0.19,IF(ISNUMBER(SEARCH("DEPORTE",B772)),0.19,IF(ISNUMBER(SEARCH("Bioseguridad",B772)),0.19,IF(ISNUMBER(SEARCH("DOTACIÓN",B772)),0.19,IF(ISNUMBER(SEARCH("SERVICIO",C772)),0.19,0.19))))))))))</f>
        <v>0.19</v>
      </c>
      <c r="I772" s="29">
        <f t="shared" si="257"/>
        <v>199999</v>
      </c>
      <c r="J772" s="71">
        <v>181931</v>
      </c>
      <c r="K772" s="72">
        <f t="shared" ref="K772:K790" si="296">+J772*H772</f>
        <v>34566.89</v>
      </c>
      <c r="L772" s="49">
        <f t="shared" si="285"/>
        <v>216497.89</v>
      </c>
      <c r="M772" s="73">
        <v>178211</v>
      </c>
      <c r="N772" s="74">
        <f t="shared" ref="N772:N790" si="297">+M772*H772</f>
        <v>33860.090000000004</v>
      </c>
      <c r="O772" s="53">
        <f t="shared" si="286"/>
        <v>212071.09</v>
      </c>
      <c r="P772" s="75">
        <v>152535</v>
      </c>
      <c r="Q772" s="76">
        <f t="shared" ref="Q772:Q790" si="298">+P772*H772</f>
        <v>28981.65</v>
      </c>
      <c r="R772" s="57">
        <f t="shared" si="287"/>
        <v>181516.65</v>
      </c>
      <c r="S772" s="77">
        <v>179859</v>
      </c>
      <c r="T772" s="78">
        <f t="shared" ref="T772:T790" si="299">+S772*H772</f>
        <v>34173.21</v>
      </c>
      <c r="U772" s="67">
        <f t="shared" si="288"/>
        <v>214032.21</v>
      </c>
      <c r="V772" s="79">
        <v>157457</v>
      </c>
      <c r="W772" s="80">
        <f t="shared" ref="W772:W790" si="300">+V772*H772</f>
        <v>29916.83</v>
      </c>
      <c r="X772" s="68">
        <f t="shared" si="289"/>
        <v>187373.83000000002</v>
      </c>
      <c r="Y772" s="81">
        <v>180462</v>
      </c>
      <c r="Z772" s="82">
        <f t="shared" ref="Z772:Z790" si="301">+Y772*H772</f>
        <v>34287.78</v>
      </c>
      <c r="AA772" s="69">
        <f t="shared" si="258"/>
        <v>214749.78</v>
      </c>
      <c r="AB772" s="83">
        <v>146011</v>
      </c>
      <c r="AC772" s="84">
        <f t="shared" ref="AC772:AC790" si="302">+AB772*H772</f>
        <v>27742.09</v>
      </c>
      <c r="AD772" s="70">
        <f t="shared" si="259"/>
        <v>173753.09</v>
      </c>
      <c r="AE772" s="88">
        <f t="shared" si="290"/>
        <v>7</v>
      </c>
      <c r="AF772" s="89">
        <f t="shared" si="291"/>
        <v>199999</v>
      </c>
      <c r="AG772" s="90">
        <f t="shared" si="292"/>
        <v>16997.080388590271</v>
      </c>
      <c r="AH772" s="91">
        <f t="shared" si="293"/>
        <v>8.4985826872085724E-2</v>
      </c>
      <c r="AI772" s="92" t="str">
        <f t="shared" si="294"/>
        <v>SI</v>
      </c>
      <c r="AK772" s="95"/>
    </row>
    <row r="773" spans="1:37" ht="51.4" thickBot="1" x14ac:dyDescent="0.5">
      <c r="A773" s="6">
        <f t="shared" ref="A773:A790" si="303">1+A772</f>
        <v>770</v>
      </c>
      <c r="B773" s="6" t="s">
        <v>1534</v>
      </c>
      <c r="C773" s="6" t="s">
        <v>245</v>
      </c>
      <c r="D773" s="6" t="s">
        <v>1569</v>
      </c>
      <c r="E773" s="9">
        <v>82150000</v>
      </c>
      <c r="F773" s="15" t="s">
        <v>1571</v>
      </c>
      <c r="G773" s="17" t="s">
        <v>276</v>
      </c>
      <c r="H773" s="93">
        <f t="shared" si="295"/>
        <v>0.19</v>
      </c>
      <c r="I773" s="29">
        <f t="shared" ref="I773:I790" si="304">+AF773</f>
        <v>1114999</v>
      </c>
      <c r="J773" s="71">
        <v>991357</v>
      </c>
      <c r="K773" s="72">
        <f t="shared" si="296"/>
        <v>188357.83000000002</v>
      </c>
      <c r="L773" s="49">
        <f t="shared" si="285"/>
        <v>1179714.83</v>
      </c>
      <c r="M773" s="73">
        <v>1025712</v>
      </c>
      <c r="N773" s="74">
        <f t="shared" si="297"/>
        <v>194885.28</v>
      </c>
      <c r="O773" s="53">
        <f t="shared" si="286"/>
        <v>1220597.28</v>
      </c>
      <c r="P773" s="75">
        <v>860649</v>
      </c>
      <c r="Q773" s="76">
        <f t="shared" si="298"/>
        <v>163523.31</v>
      </c>
      <c r="R773" s="57">
        <f t="shared" si="287"/>
        <v>1024172.31</v>
      </c>
      <c r="S773" s="77">
        <v>911712</v>
      </c>
      <c r="T773" s="78">
        <f t="shared" si="299"/>
        <v>173225.28</v>
      </c>
      <c r="U773" s="67">
        <f t="shared" si="288"/>
        <v>1084937.28</v>
      </c>
      <c r="V773" s="79">
        <v>973268</v>
      </c>
      <c r="W773" s="80">
        <f t="shared" si="300"/>
        <v>184920.92</v>
      </c>
      <c r="X773" s="68">
        <f t="shared" si="289"/>
        <v>1158188.92</v>
      </c>
      <c r="Y773" s="81">
        <v>979696</v>
      </c>
      <c r="Z773" s="82">
        <f t="shared" si="301"/>
        <v>186142.24</v>
      </c>
      <c r="AA773" s="69">
        <f t="shared" ref="AA773:AA790" si="305">+Z773+Y773</f>
        <v>1165838.24</v>
      </c>
      <c r="AB773" s="83">
        <v>816426</v>
      </c>
      <c r="AC773" s="84">
        <f t="shared" si="302"/>
        <v>155120.94</v>
      </c>
      <c r="AD773" s="70">
        <f t="shared" ref="AD773:AD790" si="306">+AC773+AB773</f>
        <v>971546.94</v>
      </c>
      <c r="AE773" s="88">
        <f t="shared" si="290"/>
        <v>7</v>
      </c>
      <c r="AF773" s="89">
        <f t="shared" si="291"/>
        <v>1114999</v>
      </c>
      <c r="AG773" s="90">
        <f t="shared" si="292"/>
        <v>84109.470375363802</v>
      </c>
      <c r="AH773" s="91">
        <f t="shared" si="293"/>
        <v>7.5434570233124693E-2</v>
      </c>
      <c r="AI773" s="92" t="str">
        <f t="shared" si="294"/>
        <v>SI</v>
      </c>
      <c r="AK773" s="95"/>
    </row>
    <row r="774" spans="1:37" ht="25.9" thickBot="1" x14ac:dyDescent="0.5">
      <c r="A774" s="6">
        <f t="shared" si="303"/>
        <v>771</v>
      </c>
      <c r="B774" s="6" t="s">
        <v>1534</v>
      </c>
      <c r="C774" s="6" t="s">
        <v>245</v>
      </c>
      <c r="D774" s="6" t="s">
        <v>1572</v>
      </c>
      <c r="E774" s="9">
        <v>90101603</v>
      </c>
      <c r="F774" s="124" t="s">
        <v>1573</v>
      </c>
      <c r="G774" s="17" t="s">
        <v>276</v>
      </c>
      <c r="H774" s="93">
        <f t="shared" si="295"/>
        <v>0.19</v>
      </c>
      <c r="I774" s="29">
        <f t="shared" si="304"/>
        <v>511999</v>
      </c>
      <c r="J774" s="71">
        <v>395677</v>
      </c>
      <c r="K774" s="72">
        <f t="shared" si="296"/>
        <v>75178.63</v>
      </c>
      <c r="L774" s="49">
        <f t="shared" si="285"/>
        <v>470855.63</v>
      </c>
      <c r="M774" s="73">
        <v>392127</v>
      </c>
      <c r="N774" s="74">
        <f t="shared" si="297"/>
        <v>74504.13</v>
      </c>
      <c r="O774" s="53">
        <f t="shared" si="286"/>
        <v>466631.13</v>
      </c>
      <c r="P774" s="75">
        <v>447083</v>
      </c>
      <c r="Q774" s="76">
        <f t="shared" si="298"/>
        <v>84945.77</v>
      </c>
      <c r="R774" s="57">
        <f t="shared" si="287"/>
        <v>532028.77</v>
      </c>
      <c r="S774" s="77">
        <v>448714</v>
      </c>
      <c r="T774" s="78">
        <f t="shared" si="299"/>
        <v>85255.66</v>
      </c>
      <c r="U774" s="67">
        <f t="shared" si="288"/>
        <v>533969.66</v>
      </c>
      <c r="V774" s="79">
        <v>441750</v>
      </c>
      <c r="W774" s="80">
        <f t="shared" si="300"/>
        <v>83932.5</v>
      </c>
      <c r="X774" s="68">
        <f t="shared" si="289"/>
        <v>525682.5</v>
      </c>
      <c r="Y774" s="81">
        <v>404568</v>
      </c>
      <c r="Z774" s="82">
        <f t="shared" si="301"/>
        <v>76867.92</v>
      </c>
      <c r="AA774" s="69">
        <f t="shared" si="305"/>
        <v>481435.92</v>
      </c>
      <c r="AB774" s="83">
        <v>481842</v>
      </c>
      <c r="AC774" s="84">
        <f t="shared" si="302"/>
        <v>91549.98</v>
      </c>
      <c r="AD774" s="70">
        <f t="shared" si="306"/>
        <v>573391.98</v>
      </c>
      <c r="AE774" s="88">
        <f t="shared" si="290"/>
        <v>7</v>
      </c>
      <c r="AF774" s="89">
        <f t="shared" si="291"/>
        <v>511999</v>
      </c>
      <c r="AG774" s="90">
        <f t="shared" si="292"/>
        <v>36888.558299754681</v>
      </c>
      <c r="AH774" s="91">
        <f t="shared" si="293"/>
        <v>7.2048106148165675E-2</v>
      </c>
      <c r="AI774" s="92" t="str">
        <f t="shared" si="294"/>
        <v>SI</v>
      </c>
      <c r="AK774" s="95"/>
    </row>
    <row r="775" spans="1:37" ht="25.9" thickBot="1" x14ac:dyDescent="0.5">
      <c r="A775" s="6">
        <f t="shared" si="303"/>
        <v>772</v>
      </c>
      <c r="B775" s="6" t="s">
        <v>1534</v>
      </c>
      <c r="C775" s="6" t="s">
        <v>245</v>
      </c>
      <c r="D775" s="6" t="s">
        <v>1574</v>
      </c>
      <c r="E775" s="9">
        <v>90101603</v>
      </c>
      <c r="F775" s="15" t="s">
        <v>1575</v>
      </c>
      <c r="G775" s="17" t="s">
        <v>276</v>
      </c>
      <c r="H775" s="93">
        <f t="shared" si="295"/>
        <v>0.19</v>
      </c>
      <c r="I775" s="29">
        <f t="shared" si="304"/>
        <v>132332</v>
      </c>
      <c r="J775" s="71">
        <v>107684</v>
      </c>
      <c r="K775" s="72">
        <f t="shared" si="296"/>
        <v>20459.96</v>
      </c>
      <c r="L775" s="49">
        <f t="shared" si="285"/>
        <v>128143.95999999999</v>
      </c>
      <c r="M775" s="73">
        <v>117065</v>
      </c>
      <c r="N775" s="74">
        <f t="shared" si="297"/>
        <v>22242.35</v>
      </c>
      <c r="O775" s="53">
        <f t="shared" si="286"/>
        <v>139307.35</v>
      </c>
      <c r="P775" s="75">
        <v>101852</v>
      </c>
      <c r="Q775" s="76">
        <f t="shared" si="298"/>
        <v>19351.88</v>
      </c>
      <c r="R775" s="57">
        <f t="shared" si="287"/>
        <v>121203.88</v>
      </c>
      <c r="S775" s="77">
        <v>115891</v>
      </c>
      <c r="T775" s="78">
        <f t="shared" si="299"/>
        <v>22019.29</v>
      </c>
      <c r="U775" s="67">
        <f t="shared" si="288"/>
        <v>137910.29</v>
      </c>
      <c r="V775" s="79">
        <v>109883</v>
      </c>
      <c r="W775" s="80">
        <f t="shared" si="300"/>
        <v>20877.77</v>
      </c>
      <c r="X775" s="68">
        <f t="shared" si="289"/>
        <v>130760.77</v>
      </c>
      <c r="Y775" s="81">
        <v>109035</v>
      </c>
      <c r="Z775" s="82">
        <f t="shared" si="301"/>
        <v>20716.650000000001</v>
      </c>
      <c r="AA775" s="69">
        <f t="shared" si="305"/>
        <v>129751.65</v>
      </c>
      <c r="AB775" s="83">
        <v>117016</v>
      </c>
      <c r="AC775" s="84">
        <f t="shared" si="302"/>
        <v>22233.040000000001</v>
      </c>
      <c r="AD775" s="70">
        <f t="shared" si="306"/>
        <v>139249.04</v>
      </c>
      <c r="AE775" s="88">
        <f t="shared" si="290"/>
        <v>7</v>
      </c>
      <c r="AF775" s="89">
        <f t="shared" si="291"/>
        <v>132332</v>
      </c>
      <c r="AG775" s="90">
        <f t="shared" si="292"/>
        <v>6303.2868034383491</v>
      </c>
      <c r="AH775" s="91">
        <f t="shared" si="293"/>
        <v>4.7632370125429598E-2</v>
      </c>
      <c r="AI775" s="92" t="str">
        <f t="shared" si="294"/>
        <v>SI</v>
      </c>
      <c r="AK775" s="95"/>
    </row>
    <row r="776" spans="1:37" ht="38.65" thickBot="1" x14ac:dyDescent="0.5">
      <c r="A776" s="6">
        <f t="shared" si="303"/>
        <v>773</v>
      </c>
      <c r="B776" s="6" t="s">
        <v>1534</v>
      </c>
      <c r="C776" s="6" t="s">
        <v>245</v>
      </c>
      <c r="D776" s="6" t="s">
        <v>1576</v>
      </c>
      <c r="E776" s="9">
        <v>90101603</v>
      </c>
      <c r="F776" s="124" t="s">
        <v>1577</v>
      </c>
      <c r="G776" s="17" t="s">
        <v>276</v>
      </c>
      <c r="H776" s="93">
        <f t="shared" si="295"/>
        <v>0.19</v>
      </c>
      <c r="I776" s="29">
        <f t="shared" si="304"/>
        <v>726299</v>
      </c>
      <c r="J776" s="71">
        <v>565503</v>
      </c>
      <c r="K776" s="72">
        <f t="shared" si="296"/>
        <v>107445.57</v>
      </c>
      <c r="L776" s="49">
        <f t="shared" si="285"/>
        <v>672948.57000000007</v>
      </c>
      <c r="M776" s="73">
        <v>642647</v>
      </c>
      <c r="N776" s="74">
        <f t="shared" si="297"/>
        <v>122102.93000000001</v>
      </c>
      <c r="O776" s="53">
        <f t="shared" si="286"/>
        <v>764749.93</v>
      </c>
      <c r="P776" s="75">
        <v>643595</v>
      </c>
      <c r="Q776" s="76">
        <f t="shared" si="298"/>
        <v>122283.05</v>
      </c>
      <c r="R776" s="57">
        <f t="shared" si="287"/>
        <v>765878.05</v>
      </c>
      <c r="S776" s="77">
        <v>653984</v>
      </c>
      <c r="T776" s="78">
        <f t="shared" si="299"/>
        <v>124256.96000000001</v>
      </c>
      <c r="U776" s="67">
        <f t="shared" si="288"/>
        <v>778240.96</v>
      </c>
      <c r="V776" s="79">
        <v>550152</v>
      </c>
      <c r="W776" s="80">
        <f t="shared" si="300"/>
        <v>104528.88</v>
      </c>
      <c r="X776" s="68">
        <f t="shared" si="289"/>
        <v>654680.88</v>
      </c>
      <c r="Y776" s="81">
        <v>577753</v>
      </c>
      <c r="Z776" s="82">
        <f t="shared" si="301"/>
        <v>109773.07</v>
      </c>
      <c r="AA776" s="69">
        <f t="shared" si="305"/>
        <v>687526.07000000007</v>
      </c>
      <c r="AB776" s="83">
        <v>638715</v>
      </c>
      <c r="AC776" s="84">
        <f t="shared" si="302"/>
        <v>121355.85</v>
      </c>
      <c r="AD776" s="70">
        <f t="shared" si="306"/>
        <v>760070.85</v>
      </c>
      <c r="AE776" s="88">
        <f t="shared" si="290"/>
        <v>7</v>
      </c>
      <c r="AF776" s="89">
        <f t="shared" si="291"/>
        <v>726299</v>
      </c>
      <c r="AG776" s="90">
        <f t="shared" si="292"/>
        <v>48347.320610310955</v>
      </c>
      <c r="AH776" s="91">
        <f t="shared" si="293"/>
        <v>6.6566690316675309E-2</v>
      </c>
      <c r="AI776" s="92" t="str">
        <f t="shared" si="294"/>
        <v>SI</v>
      </c>
      <c r="AK776" s="95"/>
    </row>
    <row r="777" spans="1:37" ht="25.9" thickBot="1" x14ac:dyDescent="0.5">
      <c r="A777" s="6">
        <f t="shared" si="303"/>
        <v>774</v>
      </c>
      <c r="B777" s="6" t="s">
        <v>1534</v>
      </c>
      <c r="C777" s="6" t="s">
        <v>245</v>
      </c>
      <c r="D777" s="6" t="s">
        <v>1578</v>
      </c>
      <c r="E777" s="9">
        <v>80111600</v>
      </c>
      <c r="F777" s="15" t="s">
        <v>1579</v>
      </c>
      <c r="G777" s="17" t="s">
        <v>1257</v>
      </c>
      <c r="H777" s="93">
        <f t="shared" si="295"/>
        <v>0.19</v>
      </c>
      <c r="I777" s="29">
        <f t="shared" si="304"/>
        <v>132500</v>
      </c>
      <c r="J777" s="71">
        <v>116259</v>
      </c>
      <c r="K777" s="72">
        <f t="shared" si="296"/>
        <v>22089.21</v>
      </c>
      <c r="L777" s="49">
        <f t="shared" si="285"/>
        <v>138348.21</v>
      </c>
      <c r="M777" s="73">
        <v>119473</v>
      </c>
      <c r="N777" s="74">
        <f t="shared" si="297"/>
        <v>22699.87</v>
      </c>
      <c r="O777" s="53">
        <f t="shared" si="286"/>
        <v>142172.87</v>
      </c>
      <c r="P777" s="75">
        <v>121455</v>
      </c>
      <c r="Q777" s="76">
        <f t="shared" si="298"/>
        <v>23076.45</v>
      </c>
      <c r="R777" s="57">
        <f t="shared" si="287"/>
        <v>144531.45000000001</v>
      </c>
      <c r="S777" s="77">
        <v>119535</v>
      </c>
      <c r="T777" s="78">
        <f t="shared" si="299"/>
        <v>22711.65</v>
      </c>
      <c r="U777" s="67">
        <f t="shared" si="288"/>
        <v>142246.65</v>
      </c>
      <c r="V777" s="79">
        <v>103063</v>
      </c>
      <c r="W777" s="80">
        <f t="shared" si="300"/>
        <v>19581.97</v>
      </c>
      <c r="X777" s="68">
        <f t="shared" si="289"/>
        <v>122644.97</v>
      </c>
      <c r="Y777" s="81">
        <v>114668</v>
      </c>
      <c r="Z777" s="82">
        <f t="shared" si="301"/>
        <v>21786.920000000002</v>
      </c>
      <c r="AA777" s="69">
        <f t="shared" si="305"/>
        <v>136454.92000000001</v>
      </c>
      <c r="AB777" s="83">
        <v>84956</v>
      </c>
      <c r="AC777" s="84">
        <f t="shared" si="302"/>
        <v>16141.64</v>
      </c>
      <c r="AD777" s="70">
        <f t="shared" si="306"/>
        <v>101097.64</v>
      </c>
      <c r="AE777" s="88">
        <f t="shared" si="290"/>
        <v>7</v>
      </c>
      <c r="AF777" s="89">
        <f t="shared" si="291"/>
        <v>132500</v>
      </c>
      <c r="AG777" s="90">
        <f t="shared" si="292"/>
        <v>14473.572814402251</v>
      </c>
      <c r="AH777" s="91">
        <f t="shared" si="293"/>
        <v>0.10923451180680943</v>
      </c>
      <c r="AI777" s="92" t="str">
        <f t="shared" si="294"/>
        <v>SI</v>
      </c>
      <c r="AK777" s="95"/>
    </row>
    <row r="778" spans="1:37" ht="38.65" thickBot="1" x14ac:dyDescent="0.5">
      <c r="A778" s="6">
        <f t="shared" si="303"/>
        <v>775</v>
      </c>
      <c r="B778" s="6" t="s">
        <v>1534</v>
      </c>
      <c r="C778" s="6" t="s">
        <v>245</v>
      </c>
      <c r="D778" s="6" t="s">
        <v>1580</v>
      </c>
      <c r="E778" s="9">
        <v>90101603</v>
      </c>
      <c r="F778" s="124" t="s">
        <v>1581</v>
      </c>
      <c r="G778" s="17" t="s">
        <v>1537</v>
      </c>
      <c r="H778" s="93">
        <f t="shared" si="295"/>
        <v>0.19</v>
      </c>
      <c r="I778" s="29">
        <f t="shared" si="304"/>
        <v>5216667</v>
      </c>
      <c r="J778" s="71">
        <v>4184162</v>
      </c>
      <c r="K778" s="72">
        <f t="shared" si="296"/>
        <v>794990.78</v>
      </c>
      <c r="L778" s="49">
        <f t="shared" si="285"/>
        <v>4979152.78</v>
      </c>
      <c r="M778" s="73">
        <v>4536294</v>
      </c>
      <c r="N778" s="74">
        <f t="shared" si="297"/>
        <v>861895.86</v>
      </c>
      <c r="O778" s="53">
        <f t="shared" si="286"/>
        <v>5398189.8600000003</v>
      </c>
      <c r="P778" s="75">
        <v>3976209</v>
      </c>
      <c r="Q778" s="76">
        <f t="shared" si="298"/>
        <v>755479.71</v>
      </c>
      <c r="R778" s="57">
        <f t="shared" si="287"/>
        <v>4731688.71</v>
      </c>
      <c r="S778" s="77">
        <v>4482023</v>
      </c>
      <c r="T778" s="78">
        <f t="shared" si="299"/>
        <v>851584.37</v>
      </c>
      <c r="U778" s="67">
        <f t="shared" si="288"/>
        <v>5333607.37</v>
      </c>
      <c r="V778" s="79">
        <v>3949656</v>
      </c>
      <c r="W778" s="80">
        <f t="shared" si="300"/>
        <v>750434.64</v>
      </c>
      <c r="X778" s="68">
        <f t="shared" si="289"/>
        <v>4700090.6399999997</v>
      </c>
      <c r="Y778" s="81">
        <v>4368989</v>
      </c>
      <c r="Z778" s="82">
        <f t="shared" si="301"/>
        <v>830107.91</v>
      </c>
      <c r="AA778" s="69">
        <f t="shared" si="305"/>
        <v>5199096.91</v>
      </c>
      <c r="AB778" s="83">
        <v>5188941</v>
      </c>
      <c r="AC778" s="84">
        <f t="shared" si="302"/>
        <v>985898.79</v>
      </c>
      <c r="AD778" s="70">
        <f t="shared" si="306"/>
        <v>6174839.79</v>
      </c>
      <c r="AE778" s="88">
        <f t="shared" si="290"/>
        <v>7</v>
      </c>
      <c r="AF778" s="89">
        <f t="shared" si="291"/>
        <v>5216667</v>
      </c>
      <c r="AG778" s="90">
        <f t="shared" si="292"/>
        <v>466521.7013143205</v>
      </c>
      <c r="AH778" s="91">
        <f t="shared" si="293"/>
        <v>8.942907440983304E-2</v>
      </c>
      <c r="AI778" s="92" t="str">
        <f t="shared" si="294"/>
        <v>SI</v>
      </c>
      <c r="AK778" s="95"/>
    </row>
    <row r="779" spans="1:37" ht="38.65" thickBot="1" x14ac:dyDescent="0.5">
      <c r="A779" s="6">
        <f t="shared" si="303"/>
        <v>776</v>
      </c>
      <c r="B779" s="6" t="s">
        <v>1534</v>
      </c>
      <c r="C779" s="6" t="s">
        <v>245</v>
      </c>
      <c r="D779" s="6" t="s">
        <v>1582</v>
      </c>
      <c r="E779" s="9">
        <v>80111600</v>
      </c>
      <c r="F779" s="128" t="s">
        <v>1583</v>
      </c>
      <c r="G779" s="17" t="s">
        <v>1537</v>
      </c>
      <c r="H779" s="93">
        <f t="shared" si="295"/>
        <v>0.19</v>
      </c>
      <c r="I779" s="29">
        <f t="shared" si="304"/>
        <v>7599999</v>
      </c>
      <c r="J779" s="71">
        <v>5931152</v>
      </c>
      <c r="K779" s="72">
        <f t="shared" si="296"/>
        <v>1126918.8800000001</v>
      </c>
      <c r="L779" s="49">
        <f t="shared" si="285"/>
        <v>7058070.8799999999</v>
      </c>
      <c r="M779" s="73">
        <v>6758300</v>
      </c>
      <c r="N779" s="74">
        <f t="shared" si="297"/>
        <v>1284077</v>
      </c>
      <c r="O779" s="53">
        <f t="shared" si="286"/>
        <v>8042377</v>
      </c>
      <c r="P779" s="75">
        <v>6387266</v>
      </c>
      <c r="Q779" s="76">
        <f t="shared" si="298"/>
        <v>1213580.54</v>
      </c>
      <c r="R779" s="57">
        <f t="shared" si="287"/>
        <v>7600846.54</v>
      </c>
      <c r="S779" s="77">
        <v>5983690</v>
      </c>
      <c r="T779" s="78">
        <f t="shared" si="299"/>
        <v>1136901.1000000001</v>
      </c>
      <c r="U779" s="67">
        <f t="shared" si="288"/>
        <v>7120591.0999999996</v>
      </c>
      <c r="V779" s="79">
        <v>6723616</v>
      </c>
      <c r="W779" s="80">
        <f t="shared" si="300"/>
        <v>1277487.04</v>
      </c>
      <c r="X779" s="68">
        <f t="shared" si="289"/>
        <v>8001103.04</v>
      </c>
      <c r="Y779" s="81">
        <v>5784664</v>
      </c>
      <c r="Z779" s="82">
        <f t="shared" si="301"/>
        <v>1099086.1599999999</v>
      </c>
      <c r="AA779" s="69">
        <f t="shared" si="305"/>
        <v>6883750.1600000001</v>
      </c>
      <c r="AB779" s="83">
        <v>7137189</v>
      </c>
      <c r="AC779" s="84">
        <f t="shared" si="302"/>
        <v>1356065.91</v>
      </c>
      <c r="AD779" s="70">
        <f t="shared" si="306"/>
        <v>8493254.9100000001</v>
      </c>
      <c r="AE779" s="88">
        <f t="shared" si="290"/>
        <v>7</v>
      </c>
      <c r="AF779" s="89">
        <f t="shared" si="291"/>
        <v>7599999</v>
      </c>
      <c r="AG779" s="90">
        <f t="shared" si="292"/>
        <v>559466.58364306972</v>
      </c>
      <c r="AH779" s="91">
        <f t="shared" si="293"/>
        <v>7.3614033849618885E-2</v>
      </c>
      <c r="AI779" s="92" t="str">
        <f t="shared" si="294"/>
        <v>SI</v>
      </c>
      <c r="AK779" s="95"/>
    </row>
    <row r="780" spans="1:37" ht="25.9" thickBot="1" x14ac:dyDescent="0.5">
      <c r="A780" s="6">
        <f t="shared" si="303"/>
        <v>777</v>
      </c>
      <c r="B780" s="6" t="s">
        <v>1534</v>
      </c>
      <c r="C780" s="6" t="s">
        <v>245</v>
      </c>
      <c r="D780" s="6" t="s">
        <v>1584</v>
      </c>
      <c r="E780" s="9">
        <v>80111600</v>
      </c>
      <c r="F780" s="127" t="s">
        <v>1585</v>
      </c>
      <c r="G780" s="17" t="s">
        <v>1537</v>
      </c>
      <c r="H780" s="93">
        <f t="shared" si="295"/>
        <v>0.19</v>
      </c>
      <c r="I780" s="29">
        <f t="shared" si="304"/>
        <v>5000000</v>
      </c>
      <c r="J780" s="71">
        <v>4315855</v>
      </c>
      <c r="K780" s="72">
        <f t="shared" si="296"/>
        <v>820012.45</v>
      </c>
      <c r="L780" s="49">
        <f t="shared" si="285"/>
        <v>5135867.45</v>
      </c>
      <c r="M780" s="73">
        <v>4021331</v>
      </c>
      <c r="N780" s="74">
        <f t="shared" si="297"/>
        <v>764052.89</v>
      </c>
      <c r="O780" s="53">
        <f t="shared" si="286"/>
        <v>4785383.8899999997</v>
      </c>
      <c r="P780" s="75">
        <v>4144436</v>
      </c>
      <c r="Q780" s="76">
        <f t="shared" si="298"/>
        <v>787442.84</v>
      </c>
      <c r="R780" s="57">
        <f t="shared" si="287"/>
        <v>4931878.84</v>
      </c>
      <c r="S780" s="77">
        <v>4432644</v>
      </c>
      <c r="T780" s="78">
        <f t="shared" si="299"/>
        <v>842202.36</v>
      </c>
      <c r="U780" s="67">
        <f t="shared" si="288"/>
        <v>5274846.3600000003</v>
      </c>
      <c r="V780" s="79">
        <v>4549563</v>
      </c>
      <c r="W780" s="80">
        <f t="shared" si="300"/>
        <v>864416.97</v>
      </c>
      <c r="X780" s="68">
        <f t="shared" si="289"/>
        <v>5413979.9699999997</v>
      </c>
      <c r="Y780" s="81">
        <v>4507117</v>
      </c>
      <c r="Z780" s="82">
        <f t="shared" si="301"/>
        <v>856352.23</v>
      </c>
      <c r="AA780" s="69">
        <f t="shared" si="305"/>
        <v>5363469.2300000004</v>
      </c>
      <c r="AB780" s="83">
        <v>3440816</v>
      </c>
      <c r="AC780" s="84">
        <f t="shared" si="302"/>
        <v>653755.04</v>
      </c>
      <c r="AD780" s="70">
        <f t="shared" si="306"/>
        <v>4094571.04</v>
      </c>
      <c r="AE780" s="88">
        <f t="shared" si="290"/>
        <v>7</v>
      </c>
      <c r="AF780" s="89">
        <f t="shared" si="291"/>
        <v>5000000</v>
      </c>
      <c r="AG780" s="90">
        <f t="shared" si="292"/>
        <v>425607.45680383948</v>
      </c>
      <c r="AH780" s="91">
        <f t="shared" si="293"/>
        <v>8.5121491360767895E-2</v>
      </c>
      <c r="AI780" s="92" t="str">
        <f t="shared" si="294"/>
        <v>SI</v>
      </c>
      <c r="AK780" s="95"/>
    </row>
    <row r="781" spans="1:37" ht="25.9" thickBot="1" x14ac:dyDescent="0.5">
      <c r="A781" s="6">
        <f t="shared" si="303"/>
        <v>778</v>
      </c>
      <c r="B781" s="6" t="s">
        <v>1534</v>
      </c>
      <c r="C781" s="6" t="s">
        <v>245</v>
      </c>
      <c r="D781" s="6" t="s">
        <v>1586</v>
      </c>
      <c r="E781" s="9">
        <v>80111600</v>
      </c>
      <c r="F781" s="128" t="s">
        <v>1587</v>
      </c>
      <c r="G781" s="17" t="s">
        <v>1537</v>
      </c>
      <c r="H781" s="93">
        <f t="shared" si="295"/>
        <v>0.19</v>
      </c>
      <c r="I781" s="29">
        <f t="shared" si="304"/>
        <v>7000000</v>
      </c>
      <c r="J781" s="71">
        <v>6205757</v>
      </c>
      <c r="K781" s="72">
        <f t="shared" si="296"/>
        <v>1179093.83</v>
      </c>
      <c r="L781" s="49">
        <f t="shared" si="285"/>
        <v>7384850.8300000001</v>
      </c>
      <c r="M781" s="73">
        <v>5936486</v>
      </c>
      <c r="N781" s="74">
        <f t="shared" si="297"/>
        <v>1127932.3400000001</v>
      </c>
      <c r="O781" s="53">
        <f t="shared" si="286"/>
        <v>7064418.3399999999</v>
      </c>
      <c r="P781" s="75">
        <v>6283793</v>
      </c>
      <c r="Q781" s="76">
        <f t="shared" si="298"/>
        <v>1193920.67</v>
      </c>
      <c r="R781" s="57">
        <f t="shared" si="287"/>
        <v>7477713.6699999999</v>
      </c>
      <c r="S781" s="77">
        <v>6133010</v>
      </c>
      <c r="T781" s="78">
        <f t="shared" si="299"/>
        <v>1165271.8999999999</v>
      </c>
      <c r="U781" s="67">
        <f t="shared" si="288"/>
        <v>7298281.9000000004</v>
      </c>
      <c r="V781" s="79">
        <v>6111126</v>
      </c>
      <c r="W781" s="80">
        <f t="shared" si="300"/>
        <v>1161113.94</v>
      </c>
      <c r="X781" s="68">
        <f t="shared" si="289"/>
        <v>7272239.9399999995</v>
      </c>
      <c r="Y781" s="81">
        <v>5858514</v>
      </c>
      <c r="Z781" s="82">
        <f t="shared" si="301"/>
        <v>1113117.6599999999</v>
      </c>
      <c r="AA781" s="69">
        <f t="shared" si="305"/>
        <v>6971631.6600000001</v>
      </c>
      <c r="AB781" s="83">
        <v>4647782</v>
      </c>
      <c r="AC781" s="84">
        <f t="shared" si="302"/>
        <v>883078.58</v>
      </c>
      <c r="AD781" s="70">
        <f t="shared" si="306"/>
        <v>5530860.5800000001</v>
      </c>
      <c r="AE781" s="88">
        <f t="shared" si="290"/>
        <v>7</v>
      </c>
      <c r="AF781" s="89">
        <f t="shared" si="291"/>
        <v>7000000</v>
      </c>
      <c r="AG781" s="90">
        <f t="shared" si="292"/>
        <v>621373.16937048652</v>
      </c>
      <c r="AH781" s="91">
        <f t="shared" si="293"/>
        <v>8.8767595624355211E-2</v>
      </c>
      <c r="AI781" s="92" t="str">
        <f t="shared" si="294"/>
        <v>SI</v>
      </c>
      <c r="AK781" s="95"/>
    </row>
    <row r="782" spans="1:37" ht="38.65" thickBot="1" x14ac:dyDescent="0.5">
      <c r="A782" s="6">
        <f t="shared" si="303"/>
        <v>779</v>
      </c>
      <c r="B782" s="6" t="s">
        <v>1534</v>
      </c>
      <c r="C782" s="6" t="s">
        <v>245</v>
      </c>
      <c r="D782" s="6" t="s">
        <v>1588</v>
      </c>
      <c r="E782" s="9">
        <v>80111600</v>
      </c>
      <c r="F782" s="127" t="s">
        <v>1589</v>
      </c>
      <c r="G782" s="17" t="s">
        <v>1010</v>
      </c>
      <c r="H782" s="93">
        <f t="shared" si="295"/>
        <v>0.19</v>
      </c>
      <c r="I782" s="29">
        <f t="shared" si="304"/>
        <v>124999</v>
      </c>
      <c r="J782" s="71">
        <v>110654</v>
      </c>
      <c r="K782" s="72">
        <f t="shared" si="296"/>
        <v>21024.260000000002</v>
      </c>
      <c r="L782" s="49">
        <f t="shared" ref="L782:L790" si="307">+J782+K782</f>
        <v>131678.26</v>
      </c>
      <c r="M782" s="73">
        <v>107773</v>
      </c>
      <c r="N782" s="74">
        <f t="shared" si="297"/>
        <v>20476.87</v>
      </c>
      <c r="O782" s="53">
        <f t="shared" ref="O782:O790" si="308">+M782+N782</f>
        <v>128249.87</v>
      </c>
      <c r="P782" s="75">
        <v>107762</v>
      </c>
      <c r="Q782" s="76">
        <f t="shared" si="298"/>
        <v>20474.78</v>
      </c>
      <c r="R782" s="57">
        <f t="shared" ref="R782:R790" si="309">+P782+Q782</f>
        <v>128236.78</v>
      </c>
      <c r="S782" s="77">
        <v>114016</v>
      </c>
      <c r="T782" s="78">
        <f t="shared" si="299"/>
        <v>21663.040000000001</v>
      </c>
      <c r="U782" s="67">
        <f t="shared" ref="U782:U790" si="310">+T782+S782</f>
        <v>135679.04000000001</v>
      </c>
      <c r="V782" s="79">
        <v>95942</v>
      </c>
      <c r="W782" s="80">
        <f t="shared" si="300"/>
        <v>18228.98</v>
      </c>
      <c r="X782" s="68">
        <f t="shared" ref="X782:X790" si="311">+W782+V782</f>
        <v>114170.98</v>
      </c>
      <c r="Y782" s="81">
        <v>106829</v>
      </c>
      <c r="Z782" s="82">
        <f t="shared" si="301"/>
        <v>20297.510000000002</v>
      </c>
      <c r="AA782" s="69">
        <f t="shared" si="305"/>
        <v>127126.51000000001</v>
      </c>
      <c r="AB782" s="83">
        <v>92315</v>
      </c>
      <c r="AC782" s="84">
        <f t="shared" si="302"/>
        <v>17539.849999999999</v>
      </c>
      <c r="AD782" s="70">
        <f t="shared" si="306"/>
        <v>109854.85</v>
      </c>
      <c r="AE782" s="88">
        <f t="shared" ref="AE782:AE790" si="312">COUNT(L782,O782,R782,U782,X782,AA782,AD782)</f>
        <v>7</v>
      </c>
      <c r="AF782" s="89">
        <f t="shared" ref="AF782:AF790" si="313">ROUND(AVERAGE(L782,O782,R782,U782,X782,AA782,AD782),0)</f>
        <v>124999</v>
      </c>
      <c r="AG782" s="90">
        <f t="shared" ref="AG782:AG790" si="314">_xlfn.STDEV.P(L782,O782,R782,U782,X782,AA782,AD782)</f>
        <v>8708.3271907755079</v>
      </c>
      <c r="AH782" s="91">
        <f t="shared" ref="AH782:AH790" si="315">AG782/AF782</f>
        <v>6.9667174863602965E-2</v>
      </c>
      <c r="AI782" s="92" t="str">
        <f t="shared" ref="AI782:AI790" si="316">IF(AE782&lt;2,"NO",IF(AH782&gt;0.35,"NO","SI"))</f>
        <v>SI</v>
      </c>
      <c r="AK782" s="95"/>
    </row>
    <row r="783" spans="1:37" ht="25.9" thickBot="1" x14ac:dyDescent="0.5">
      <c r="A783" s="6">
        <f t="shared" si="303"/>
        <v>780</v>
      </c>
      <c r="B783" s="6" t="s">
        <v>1534</v>
      </c>
      <c r="C783" s="6" t="s">
        <v>245</v>
      </c>
      <c r="D783" s="6" t="s">
        <v>1590</v>
      </c>
      <c r="E783" s="9">
        <v>90101603</v>
      </c>
      <c r="F783" s="15" t="s">
        <v>1591</v>
      </c>
      <c r="G783" s="17" t="s">
        <v>1010</v>
      </c>
      <c r="H783" s="93">
        <f t="shared" si="295"/>
        <v>0.19</v>
      </c>
      <c r="I783" s="29">
        <f t="shared" si="304"/>
        <v>200000</v>
      </c>
      <c r="J783" s="71">
        <v>177326</v>
      </c>
      <c r="K783" s="72">
        <f t="shared" si="296"/>
        <v>33691.94</v>
      </c>
      <c r="L783" s="49">
        <f t="shared" si="307"/>
        <v>211017.94</v>
      </c>
      <c r="M783" s="73">
        <v>158605</v>
      </c>
      <c r="N783" s="74">
        <f t="shared" si="297"/>
        <v>30134.95</v>
      </c>
      <c r="O783" s="53">
        <f t="shared" si="308"/>
        <v>188739.95</v>
      </c>
      <c r="P783" s="75">
        <v>181131</v>
      </c>
      <c r="Q783" s="76">
        <f t="shared" si="298"/>
        <v>34414.89</v>
      </c>
      <c r="R783" s="57">
        <f t="shared" si="309"/>
        <v>215545.89</v>
      </c>
      <c r="S783" s="77">
        <v>156177</v>
      </c>
      <c r="T783" s="78">
        <f t="shared" si="299"/>
        <v>29673.63</v>
      </c>
      <c r="U783" s="67">
        <f t="shared" si="310"/>
        <v>185850.63</v>
      </c>
      <c r="V783" s="79">
        <v>152138</v>
      </c>
      <c r="W783" s="80">
        <f t="shared" si="300"/>
        <v>28906.22</v>
      </c>
      <c r="X783" s="68">
        <f t="shared" si="311"/>
        <v>181044.22</v>
      </c>
      <c r="Y783" s="81">
        <v>151892</v>
      </c>
      <c r="Z783" s="82">
        <f t="shared" si="301"/>
        <v>28859.48</v>
      </c>
      <c r="AA783" s="69">
        <f t="shared" si="305"/>
        <v>180751.48</v>
      </c>
      <c r="AB783" s="83">
        <v>199200</v>
      </c>
      <c r="AC783" s="84">
        <f t="shared" si="302"/>
        <v>37848</v>
      </c>
      <c r="AD783" s="70">
        <f t="shared" si="306"/>
        <v>237048</v>
      </c>
      <c r="AE783" s="88">
        <f t="shared" si="312"/>
        <v>7</v>
      </c>
      <c r="AF783" s="89">
        <f t="shared" si="313"/>
        <v>200000</v>
      </c>
      <c r="AG783" s="90">
        <f t="shared" si="314"/>
        <v>19972.997901536964</v>
      </c>
      <c r="AH783" s="91">
        <f t="shared" si="315"/>
        <v>9.9864989507684826E-2</v>
      </c>
      <c r="AI783" s="92" t="str">
        <f t="shared" si="316"/>
        <v>SI</v>
      </c>
      <c r="AK783" s="95"/>
    </row>
    <row r="784" spans="1:37" ht="25.9" thickBot="1" x14ac:dyDescent="0.5">
      <c r="A784" s="6">
        <f t="shared" si="303"/>
        <v>781</v>
      </c>
      <c r="B784" s="6" t="s">
        <v>1534</v>
      </c>
      <c r="C784" s="6" t="s">
        <v>245</v>
      </c>
      <c r="D784" s="6" t="s">
        <v>1592</v>
      </c>
      <c r="E784" s="9">
        <v>80111600</v>
      </c>
      <c r="F784" s="127" t="s">
        <v>1592</v>
      </c>
      <c r="G784" s="17" t="s">
        <v>1537</v>
      </c>
      <c r="H784" s="93">
        <f t="shared" si="295"/>
        <v>0.19</v>
      </c>
      <c r="I784" s="29">
        <f t="shared" si="304"/>
        <v>2799999</v>
      </c>
      <c r="J784" s="71">
        <v>2399620</v>
      </c>
      <c r="K784" s="72">
        <f t="shared" si="296"/>
        <v>455927.8</v>
      </c>
      <c r="L784" s="49">
        <f t="shared" si="307"/>
        <v>2855547.8</v>
      </c>
      <c r="M784" s="73">
        <v>2435512</v>
      </c>
      <c r="N784" s="74">
        <f t="shared" si="297"/>
        <v>462747.28</v>
      </c>
      <c r="O784" s="53">
        <f t="shared" si="308"/>
        <v>2898259.2800000003</v>
      </c>
      <c r="P784" s="75">
        <v>2392786</v>
      </c>
      <c r="Q784" s="76">
        <f t="shared" si="298"/>
        <v>454629.34</v>
      </c>
      <c r="R784" s="57">
        <f t="shared" si="309"/>
        <v>2847415.34</v>
      </c>
      <c r="S784" s="77">
        <v>2531438</v>
      </c>
      <c r="T784" s="78">
        <f t="shared" si="299"/>
        <v>480973.22000000003</v>
      </c>
      <c r="U784" s="67">
        <f t="shared" si="310"/>
        <v>3012411.22</v>
      </c>
      <c r="V784" s="79">
        <v>2260981</v>
      </c>
      <c r="W784" s="80">
        <f t="shared" si="300"/>
        <v>429586.39</v>
      </c>
      <c r="X784" s="68">
        <f t="shared" si="311"/>
        <v>2690567.39</v>
      </c>
      <c r="Y784" s="81">
        <v>2570273</v>
      </c>
      <c r="Z784" s="82">
        <f t="shared" si="301"/>
        <v>488351.87</v>
      </c>
      <c r="AA784" s="69">
        <f t="shared" si="305"/>
        <v>3058624.87</v>
      </c>
      <c r="AB784" s="83">
        <v>1879975</v>
      </c>
      <c r="AC784" s="84">
        <f t="shared" si="302"/>
        <v>357195.25</v>
      </c>
      <c r="AD784" s="70">
        <f t="shared" si="306"/>
        <v>2237170.25</v>
      </c>
      <c r="AE784" s="88">
        <f t="shared" si="312"/>
        <v>7</v>
      </c>
      <c r="AF784" s="89">
        <f t="shared" si="313"/>
        <v>2799999</v>
      </c>
      <c r="AG784" s="90">
        <f t="shared" si="314"/>
        <v>255160.1267655376</v>
      </c>
      <c r="AH784" s="91">
        <f t="shared" si="315"/>
        <v>9.1128649247923868E-2</v>
      </c>
      <c r="AI784" s="92" t="str">
        <f t="shared" si="316"/>
        <v>SI</v>
      </c>
      <c r="AK784" s="95"/>
    </row>
    <row r="785" spans="1:37" ht="25.9" thickBot="1" x14ac:dyDescent="0.5">
      <c r="A785" s="6">
        <f t="shared" si="303"/>
        <v>782</v>
      </c>
      <c r="B785" s="6" t="s">
        <v>1534</v>
      </c>
      <c r="C785" s="6" t="s">
        <v>245</v>
      </c>
      <c r="D785" s="6" t="s">
        <v>1593</v>
      </c>
      <c r="E785" s="9">
        <v>80111600</v>
      </c>
      <c r="F785" s="128" t="s">
        <v>1594</v>
      </c>
      <c r="G785" s="17" t="s">
        <v>1537</v>
      </c>
      <c r="H785" s="93">
        <f t="shared" si="295"/>
        <v>0.19</v>
      </c>
      <c r="I785" s="29">
        <f t="shared" si="304"/>
        <v>5999999</v>
      </c>
      <c r="J785" s="71">
        <v>4753479</v>
      </c>
      <c r="K785" s="72">
        <f t="shared" si="296"/>
        <v>903161.01</v>
      </c>
      <c r="L785" s="49">
        <f t="shared" si="307"/>
        <v>5656640.0099999998</v>
      </c>
      <c r="M785" s="73">
        <v>4753589</v>
      </c>
      <c r="N785" s="74">
        <f t="shared" si="297"/>
        <v>903181.91</v>
      </c>
      <c r="O785" s="53">
        <f t="shared" si="308"/>
        <v>5656770.9100000001</v>
      </c>
      <c r="P785" s="75">
        <v>5394357</v>
      </c>
      <c r="Q785" s="76">
        <f t="shared" si="298"/>
        <v>1024927.83</v>
      </c>
      <c r="R785" s="57">
        <f t="shared" si="309"/>
        <v>6419284.8300000001</v>
      </c>
      <c r="S785" s="77">
        <v>4788369</v>
      </c>
      <c r="T785" s="78">
        <f t="shared" si="299"/>
        <v>909790.11</v>
      </c>
      <c r="U785" s="67">
        <f t="shared" si="310"/>
        <v>5698159.1100000003</v>
      </c>
      <c r="V785" s="79">
        <v>5071884</v>
      </c>
      <c r="W785" s="80">
        <f t="shared" si="300"/>
        <v>963657.96</v>
      </c>
      <c r="X785" s="68">
        <f t="shared" si="311"/>
        <v>6035541.96</v>
      </c>
      <c r="Y785" s="81">
        <v>5299247</v>
      </c>
      <c r="Z785" s="82">
        <f t="shared" si="301"/>
        <v>1006856.93</v>
      </c>
      <c r="AA785" s="69">
        <f t="shared" si="305"/>
        <v>6306103.9299999997</v>
      </c>
      <c r="AB785" s="83">
        <v>5233189</v>
      </c>
      <c r="AC785" s="84">
        <f t="shared" si="302"/>
        <v>994305.91</v>
      </c>
      <c r="AD785" s="70">
        <f t="shared" si="306"/>
        <v>6227494.9100000001</v>
      </c>
      <c r="AE785" s="88">
        <f t="shared" si="312"/>
        <v>7</v>
      </c>
      <c r="AF785" s="89">
        <f t="shared" si="313"/>
        <v>5999999</v>
      </c>
      <c r="AG785" s="90">
        <f t="shared" si="314"/>
        <v>304566.8501458735</v>
      </c>
      <c r="AH785" s="91">
        <f t="shared" si="315"/>
        <v>5.0761150151170609E-2</v>
      </c>
      <c r="AI785" s="92" t="str">
        <f t="shared" si="316"/>
        <v>SI</v>
      </c>
      <c r="AK785" s="95"/>
    </row>
    <row r="786" spans="1:37" ht="25.9" thickBot="1" x14ac:dyDescent="0.5">
      <c r="A786" s="6">
        <f t="shared" si="303"/>
        <v>783</v>
      </c>
      <c r="B786" s="6" t="s">
        <v>1534</v>
      </c>
      <c r="C786" s="6" t="s">
        <v>245</v>
      </c>
      <c r="D786" s="6" t="s">
        <v>1595</v>
      </c>
      <c r="E786" s="9">
        <v>80111600</v>
      </c>
      <c r="F786" s="124" t="s">
        <v>1596</v>
      </c>
      <c r="G786" s="17" t="s">
        <v>38</v>
      </c>
      <c r="H786" s="93">
        <f t="shared" si="295"/>
        <v>0.19</v>
      </c>
      <c r="I786" s="29">
        <f t="shared" si="304"/>
        <v>285999</v>
      </c>
      <c r="J786" s="71">
        <v>229601</v>
      </c>
      <c r="K786" s="72">
        <f t="shared" si="296"/>
        <v>43624.19</v>
      </c>
      <c r="L786" s="49">
        <f t="shared" si="307"/>
        <v>273225.19</v>
      </c>
      <c r="M786" s="73">
        <v>238293</v>
      </c>
      <c r="N786" s="74">
        <f t="shared" si="297"/>
        <v>45275.67</v>
      </c>
      <c r="O786" s="53">
        <f t="shared" si="308"/>
        <v>283568.67</v>
      </c>
      <c r="P786" s="75">
        <v>258825</v>
      </c>
      <c r="Q786" s="76">
        <f t="shared" si="298"/>
        <v>49176.75</v>
      </c>
      <c r="R786" s="57">
        <f t="shared" si="309"/>
        <v>308001.75</v>
      </c>
      <c r="S786" s="77">
        <v>247588</v>
      </c>
      <c r="T786" s="78">
        <f t="shared" si="299"/>
        <v>47041.72</v>
      </c>
      <c r="U786" s="67">
        <f t="shared" si="310"/>
        <v>294629.71999999997</v>
      </c>
      <c r="V786" s="79">
        <v>254479</v>
      </c>
      <c r="W786" s="80">
        <f t="shared" si="300"/>
        <v>48351.01</v>
      </c>
      <c r="X786" s="68">
        <f t="shared" si="311"/>
        <v>302830.01</v>
      </c>
      <c r="Y786" s="81">
        <v>216958</v>
      </c>
      <c r="Z786" s="82">
        <f t="shared" si="301"/>
        <v>41222.020000000004</v>
      </c>
      <c r="AA786" s="69">
        <f t="shared" si="305"/>
        <v>258180.02000000002</v>
      </c>
      <c r="AB786" s="83">
        <v>236605</v>
      </c>
      <c r="AC786" s="84">
        <f t="shared" si="302"/>
        <v>44954.95</v>
      </c>
      <c r="AD786" s="70">
        <f t="shared" si="306"/>
        <v>281559.95</v>
      </c>
      <c r="AE786" s="88">
        <f t="shared" si="312"/>
        <v>7</v>
      </c>
      <c r="AF786" s="89">
        <f t="shared" si="313"/>
        <v>285999</v>
      </c>
      <c r="AG786" s="90">
        <f t="shared" si="314"/>
        <v>16056.021438818516</v>
      </c>
      <c r="AH786" s="91">
        <f t="shared" si="315"/>
        <v>5.6140131394929758E-2</v>
      </c>
      <c r="AI786" s="92" t="str">
        <f t="shared" si="316"/>
        <v>SI</v>
      </c>
      <c r="AK786" s="95"/>
    </row>
    <row r="787" spans="1:37" ht="25.9" thickBot="1" x14ac:dyDescent="0.5">
      <c r="A787" s="6">
        <f t="shared" si="303"/>
        <v>784</v>
      </c>
      <c r="B787" s="6" t="s">
        <v>1534</v>
      </c>
      <c r="C787" s="6" t="s">
        <v>245</v>
      </c>
      <c r="D787" s="6" t="s">
        <v>1597</v>
      </c>
      <c r="E787" s="9">
        <v>80111600</v>
      </c>
      <c r="F787" s="15" t="s">
        <v>1598</v>
      </c>
      <c r="G787" s="17" t="s">
        <v>38</v>
      </c>
      <c r="H787" s="93">
        <f t="shared" si="295"/>
        <v>0.19</v>
      </c>
      <c r="I787" s="29">
        <f t="shared" si="304"/>
        <v>269999</v>
      </c>
      <c r="J787" s="71">
        <v>209410</v>
      </c>
      <c r="K787" s="72">
        <f t="shared" si="296"/>
        <v>39787.9</v>
      </c>
      <c r="L787" s="49">
        <f t="shared" si="307"/>
        <v>249197.9</v>
      </c>
      <c r="M787" s="73">
        <v>206719</v>
      </c>
      <c r="N787" s="74">
        <f t="shared" si="297"/>
        <v>39276.61</v>
      </c>
      <c r="O787" s="53">
        <f t="shared" si="308"/>
        <v>245995.61</v>
      </c>
      <c r="P787" s="75">
        <v>236829</v>
      </c>
      <c r="Q787" s="76">
        <f t="shared" si="298"/>
        <v>44997.51</v>
      </c>
      <c r="R787" s="57">
        <f t="shared" si="309"/>
        <v>281826.51</v>
      </c>
      <c r="S787" s="77">
        <v>226513</v>
      </c>
      <c r="T787" s="78">
        <f t="shared" si="299"/>
        <v>43037.47</v>
      </c>
      <c r="U787" s="67">
        <f t="shared" si="310"/>
        <v>269550.46999999997</v>
      </c>
      <c r="V787" s="79">
        <v>222450</v>
      </c>
      <c r="W787" s="80">
        <f t="shared" si="300"/>
        <v>42265.5</v>
      </c>
      <c r="X787" s="68">
        <f t="shared" si="311"/>
        <v>264715.5</v>
      </c>
      <c r="Y787" s="81">
        <v>228586</v>
      </c>
      <c r="Z787" s="82">
        <f t="shared" si="301"/>
        <v>43431.340000000004</v>
      </c>
      <c r="AA787" s="69">
        <f t="shared" si="305"/>
        <v>272017.34000000003</v>
      </c>
      <c r="AB787" s="83">
        <v>257725</v>
      </c>
      <c r="AC787" s="84">
        <f t="shared" si="302"/>
        <v>48967.75</v>
      </c>
      <c r="AD787" s="70">
        <f t="shared" si="306"/>
        <v>306692.75</v>
      </c>
      <c r="AE787" s="88">
        <f t="shared" si="312"/>
        <v>7</v>
      </c>
      <c r="AF787" s="89">
        <f t="shared" si="313"/>
        <v>269999</v>
      </c>
      <c r="AG787" s="90">
        <f t="shared" si="314"/>
        <v>19001.353414112378</v>
      </c>
      <c r="AH787" s="91">
        <f t="shared" si="315"/>
        <v>7.0375643665763127E-2</v>
      </c>
      <c r="AI787" s="92" t="str">
        <f t="shared" si="316"/>
        <v>SI</v>
      </c>
      <c r="AK787" s="95"/>
    </row>
    <row r="788" spans="1:37" ht="51.4" thickBot="1" x14ac:dyDescent="0.5">
      <c r="A788" s="6">
        <f t="shared" si="303"/>
        <v>785</v>
      </c>
      <c r="B788" s="6" t="s">
        <v>1534</v>
      </c>
      <c r="C788" s="6" t="s">
        <v>245</v>
      </c>
      <c r="D788" s="6" t="s">
        <v>1599</v>
      </c>
      <c r="E788" s="9">
        <v>80111600</v>
      </c>
      <c r="F788" s="124" t="s">
        <v>1600</v>
      </c>
      <c r="G788" s="17" t="s">
        <v>38</v>
      </c>
      <c r="H788" s="93">
        <f t="shared" si="295"/>
        <v>0.19</v>
      </c>
      <c r="I788" s="29">
        <f t="shared" si="304"/>
        <v>319999</v>
      </c>
      <c r="J788" s="71">
        <v>275359</v>
      </c>
      <c r="K788" s="72">
        <f t="shared" si="296"/>
        <v>52318.21</v>
      </c>
      <c r="L788" s="49">
        <f t="shared" si="307"/>
        <v>327677.21000000002</v>
      </c>
      <c r="M788" s="73">
        <v>269199</v>
      </c>
      <c r="N788" s="74">
        <f t="shared" si="297"/>
        <v>51147.81</v>
      </c>
      <c r="O788" s="53">
        <f t="shared" si="308"/>
        <v>320346.81</v>
      </c>
      <c r="P788" s="75">
        <v>269698</v>
      </c>
      <c r="Q788" s="76">
        <f t="shared" si="298"/>
        <v>51242.62</v>
      </c>
      <c r="R788" s="57">
        <f t="shared" si="309"/>
        <v>320940.62</v>
      </c>
      <c r="S788" s="77">
        <v>292842</v>
      </c>
      <c r="T788" s="78">
        <f t="shared" si="299"/>
        <v>55639.98</v>
      </c>
      <c r="U788" s="67">
        <f t="shared" si="310"/>
        <v>348481.98</v>
      </c>
      <c r="V788" s="79">
        <v>257465</v>
      </c>
      <c r="W788" s="80">
        <f t="shared" si="300"/>
        <v>48918.35</v>
      </c>
      <c r="X788" s="68">
        <f t="shared" si="311"/>
        <v>306383.34999999998</v>
      </c>
      <c r="Y788" s="81">
        <v>272255</v>
      </c>
      <c r="Z788" s="82">
        <f t="shared" si="301"/>
        <v>51728.45</v>
      </c>
      <c r="AA788" s="69">
        <f t="shared" si="305"/>
        <v>323983.45</v>
      </c>
      <c r="AB788" s="83">
        <v>245531</v>
      </c>
      <c r="AC788" s="84">
        <f t="shared" si="302"/>
        <v>46650.89</v>
      </c>
      <c r="AD788" s="70">
        <f t="shared" si="306"/>
        <v>292181.89</v>
      </c>
      <c r="AE788" s="88">
        <f t="shared" si="312"/>
        <v>7</v>
      </c>
      <c r="AF788" s="89">
        <f t="shared" si="313"/>
        <v>319999</v>
      </c>
      <c r="AG788" s="90">
        <f t="shared" si="314"/>
        <v>16240.584319272502</v>
      </c>
      <c r="AH788" s="91">
        <f t="shared" si="315"/>
        <v>5.0751984597678435E-2</v>
      </c>
      <c r="AI788" s="92" t="str">
        <f t="shared" si="316"/>
        <v>SI</v>
      </c>
      <c r="AK788" s="95"/>
    </row>
    <row r="789" spans="1:37" ht="25.9" thickBot="1" x14ac:dyDescent="0.5">
      <c r="A789" s="6">
        <f t="shared" si="303"/>
        <v>786</v>
      </c>
      <c r="B789" s="6" t="s">
        <v>1534</v>
      </c>
      <c r="C789" s="6" t="s">
        <v>245</v>
      </c>
      <c r="D789" s="6" t="s">
        <v>1601</v>
      </c>
      <c r="E789" s="9">
        <v>80111600</v>
      </c>
      <c r="F789" s="15" t="s">
        <v>1602</v>
      </c>
      <c r="G789" s="17" t="s">
        <v>38</v>
      </c>
      <c r="H789" s="93">
        <f t="shared" si="295"/>
        <v>0.19</v>
      </c>
      <c r="I789" s="29">
        <f t="shared" si="304"/>
        <v>159998</v>
      </c>
      <c r="J789" s="71">
        <v>142757</v>
      </c>
      <c r="K789" s="72">
        <f t="shared" si="296"/>
        <v>27123.83</v>
      </c>
      <c r="L789" s="49">
        <f t="shared" si="307"/>
        <v>169880.83000000002</v>
      </c>
      <c r="M789" s="73">
        <v>122759</v>
      </c>
      <c r="N789" s="74">
        <f t="shared" si="297"/>
        <v>23324.21</v>
      </c>
      <c r="O789" s="53">
        <f t="shared" si="308"/>
        <v>146083.21</v>
      </c>
      <c r="P789" s="75">
        <v>147553</v>
      </c>
      <c r="Q789" s="76">
        <f t="shared" si="298"/>
        <v>28035.07</v>
      </c>
      <c r="R789" s="57">
        <f t="shared" si="309"/>
        <v>175588.07</v>
      </c>
      <c r="S789" s="77">
        <v>128056</v>
      </c>
      <c r="T789" s="78">
        <f t="shared" si="299"/>
        <v>24330.639999999999</v>
      </c>
      <c r="U789" s="67">
        <f t="shared" si="310"/>
        <v>152386.64000000001</v>
      </c>
      <c r="V789" s="79">
        <v>135786</v>
      </c>
      <c r="W789" s="80">
        <f t="shared" si="300"/>
        <v>25799.34</v>
      </c>
      <c r="X789" s="68">
        <f t="shared" si="311"/>
        <v>161585.34</v>
      </c>
      <c r="Y789" s="81">
        <v>131630</v>
      </c>
      <c r="Z789" s="82">
        <f t="shared" si="301"/>
        <v>25009.7</v>
      </c>
      <c r="AA789" s="69">
        <f t="shared" si="305"/>
        <v>156639.70000000001</v>
      </c>
      <c r="AB789" s="83">
        <v>132626</v>
      </c>
      <c r="AC789" s="84">
        <f t="shared" si="302"/>
        <v>25198.94</v>
      </c>
      <c r="AD789" s="70">
        <f t="shared" si="306"/>
        <v>157824.94</v>
      </c>
      <c r="AE789" s="88">
        <f t="shared" si="312"/>
        <v>7</v>
      </c>
      <c r="AF789" s="89">
        <f t="shared" si="313"/>
        <v>159998</v>
      </c>
      <c r="AG789" s="90">
        <f t="shared" si="314"/>
        <v>9341.1134933689809</v>
      </c>
      <c r="AH789" s="91">
        <f t="shared" si="315"/>
        <v>5.8382689117170095E-2</v>
      </c>
      <c r="AI789" s="92" t="str">
        <f t="shared" si="316"/>
        <v>SI</v>
      </c>
      <c r="AK789" s="95"/>
    </row>
    <row r="790" spans="1:37" ht="51.4" thickBot="1" x14ac:dyDescent="0.5">
      <c r="A790" s="6">
        <f t="shared" si="303"/>
        <v>787</v>
      </c>
      <c r="B790" s="6" t="s">
        <v>1534</v>
      </c>
      <c r="C790" s="6" t="s">
        <v>245</v>
      </c>
      <c r="D790" s="6" t="s">
        <v>1603</v>
      </c>
      <c r="E790" s="9">
        <v>80111600</v>
      </c>
      <c r="F790" s="129" t="s">
        <v>1604</v>
      </c>
      <c r="G790" s="17" t="s">
        <v>1537</v>
      </c>
      <c r="H790" s="93">
        <f t="shared" si="295"/>
        <v>0.19</v>
      </c>
      <c r="I790" s="29">
        <f t="shared" si="304"/>
        <v>3525999</v>
      </c>
      <c r="J790" s="71">
        <v>2675349</v>
      </c>
      <c r="K790" s="72">
        <f t="shared" si="296"/>
        <v>508316.31</v>
      </c>
      <c r="L790" s="49">
        <f t="shared" si="307"/>
        <v>3183665.31</v>
      </c>
      <c r="M790" s="73">
        <v>2989514</v>
      </c>
      <c r="N790" s="74">
        <f t="shared" si="297"/>
        <v>568007.66</v>
      </c>
      <c r="O790" s="53">
        <f t="shared" si="308"/>
        <v>3557521.66</v>
      </c>
      <c r="P790" s="75">
        <v>2685328</v>
      </c>
      <c r="Q790" s="76">
        <f t="shared" si="298"/>
        <v>510212.32</v>
      </c>
      <c r="R790" s="57">
        <f t="shared" si="309"/>
        <v>3195540.32</v>
      </c>
      <c r="S790" s="77">
        <v>2752732</v>
      </c>
      <c r="T790" s="78">
        <f t="shared" si="299"/>
        <v>523019.08</v>
      </c>
      <c r="U790" s="67">
        <f t="shared" si="310"/>
        <v>3275751.08</v>
      </c>
      <c r="V790" s="79">
        <v>3032288</v>
      </c>
      <c r="W790" s="80">
        <f t="shared" si="300"/>
        <v>576134.72</v>
      </c>
      <c r="X790" s="68">
        <f t="shared" si="311"/>
        <v>3608422.7199999997</v>
      </c>
      <c r="Y790" s="81">
        <v>3017824</v>
      </c>
      <c r="Z790" s="82">
        <f t="shared" si="301"/>
        <v>573386.56000000006</v>
      </c>
      <c r="AA790" s="69">
        <f t="shared" si="305"/>
        <v>3591210.56</v>
      </c>
      <c r="AB790" s="83">
        <v>3588138</v>
      </c>
      <c r="AC790" s="84">
        <f t="shared" si="302"/>
        <v>681746.22</v>
      </c>
      <c r="AD790" s="70">
        <f t="shared" si="306"/>
        <v>4269884.22</v>
      </c>
      <c r="AE790" s="88">
        <f t="shared" si="312"/>
        <v>7</v>
      </c>
      <c r="AF790" s="89">
        <f t="shared" si="313"/>
        <v>3525999</v>
      </c>
      <c r="AG790" s="90">
        <f t="shared" si="314"/>
        <v>349371.76919307682</v>
      </c>
      <c r="AH790" s="91">
        <f t="shared" si="315"/>
        <v>9.9084477673725038E-2</v>
      </c>
      <c r="AI790" s="92" t="str">
        <f t="shared" si="316"/>
        <v>SI</v>
      </c>
      <c r="AK790" s="95"/>
    </row>
  </sheetData>
  <sheetProtection algorithmName="SHA-512" hashValue="zTleChx2YegSQoiygvmdkG8YwWuWHeKVxoD5ZBFol78lvlvahBBdSoDa8z7ZlqX90zzOdgGuVebchJfrwlTCzg==" saltValue="S3idrV7thK7VLA9nNiXvSQ==" spinCount="100000" sheet="1" objects="1" scenarios="1" selectLockedCells="1" selectUnlockedCells="1"/>
  <autoFilter ref="A3:AK790" xr:uid="{F706351D-1FEA-40D2-9FC9-18AB65E16FA1}"/>
  <sortState xmlns:xlrd2="http://schemas.microsoft.com/office/spreadsheetml/2017/richdata2" ref="B4:AD734">
    <sortCondition ref="B4:B734"/>
    <sortCondition ref="C4:C734"/>
    <sortCondition ref="I4:I734"/>
  </sortState>
  <mergeCells count="21">
    <mergeCell ref="Y1:AA1"/>
    <mergeCell ref="AB1:AD1"/>
    <mergeCell ref="A1:I1"/>
    <mergeCell ref="J1:L1"/>
    <mergeCell ref="M1:O1"/>
    <mergeCell ref="P1:R1"/>
    <mergeCell ref="S1:U1"/>
    <mergeCell ref="V1:X1"/>
    <mergeCell ref="AE1:AE3"/>
    <mergeCell ref="AF1:AF3"/>
    <mergeCell ref="AG1:AG3"/>
    <mergeCell ref="AH1:AH3"/>
    <mergeCell ref="AI1:AI3"/>
    <mergeCell ref="Y2:AA2"/>
    <mergeCell ref="AB2:AD2"/>
    <mergeCell ref="A2:I2"/>
    <mergeCell ref="J2:L2"/>
    <mergeCell ref="M2:O2"/>
    <mergeCell ref="P2:R2"/>
    <mergeCell ref="S2:U2"/>
    <mergeCell ref="V2:X2"/>
  </mergeCells>
  <conditionalFormatting sqref="AE4:AE790">
    <cfRule type="cellIs" dxfId="3" priority="47" operator="lessThan">
      <formula>2</formula>
    </cfRule>
  </conditionalFormatting>
  <conditionalFormatting sqref="AH4:AH790">
    <cfRule type="cellIs" dxfId="2" priority="48" operator="greaterThan">
      <formula>0.25</formula>
    </cfRule>
  </conditionalFormatting>
  <conditionalFormatting sqref="AI4:AI790">
    <cfRule type="containsText" dxfId="1" priority="45" operator="containsText" text="SI">
      <formula>NOT(ISERROR(SEARCH("SI",AI4)))</formula>
    </cfRule>
    <cfRule type="containsText" dxfId="0" priority="46" operator="containsText" text="NO">
      <formula>NOT(ISERROR(SEARCH("NO",AI4)))</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00C42-AEEC-4A03-BAB1-26227C93511A}">
  <dimension ref="A1:K790"/>
  <sheetViews>
    <sheetView tabSelected="1" workbookViewId="0">
      <pane xSplit="9" ySplit="3" topLeftCell="K4" activePane="bottomRight" state="frozen"/>
      <selection pane="topRight" activeCell="J1" sqref="J1"/>
      <selection pane="bottomLeft" activeCell="A4" sqref="A4"/>
      <selection pane="bottomRight" activeCell="E791" sqref="E791"/>
    </sheetView>
  </sheetViews>
  <sheetFormatPr baseColWidth="10" defaultColWidth="11.3984375" defaultRowHeight="14.25" x14ac:dyDescent="0.45"/>
  <cols>
    <col min="2" max="2" width="16.265625" customWidth="1"/>
    <col min="6" max="6" width="66.265625" customWidth="1"/>
    <col min="7" max="7" width="10.1328125" customWidth="1"/>
    <col min="8" max="8" width="0" hidden="1" customWidth="1"/>
    <col min="10" max="11" width="19.86328125" customWidth="1"/>
  </cols>
  <sheetData>
    <row r="1" spans="1:11" x14ac:dyDescent="0.45">
      <c r="A1" s="132" t="s">
        <v>0</v>
      </c>
      <c r="B1" s="132"/>
      <c r="C1" s="132"/>
      <c r="D1" s="132"/>
      <c r="E1" s="132"/>
      <c r="F1" s="132"/>
      <c r="G1" s="132"/>
      <c r="H1" s="132"/>
      <c r="I1" s="132"/>
      <c r="J1" s="132"/>
      <c r="K1" s="132"/>
    </row>
    <row r="2" spans="1:11" x14ac:dyDescent="0.45">
      <c r="A2" s="133" t="s">
        <v>13</v>
      </c>
      <c r="B2" s="133"/>
      <c r="C2" s="133"/>
      <c r="D2" s="133"/>
      <c r="E2" s="133"/>
      <c r="F2" s="133"/>
      <c r="G2" s="133"/>
      <c r="H2" s="133"/>
      <c r="I2" s="133"/>
      <c r="J2" s="133"/>
      <c r="K2" s="133"/>
    </row>
    <row r="3" spans="1:11" ht="25.5" x14ac:dyDescent="0.45">
      <c r="A3" s="1" t="s">
        <v>21</v>
      </c>
      <c r="B3" s="1" t="s">
        <v>22</v>
      </c>
      <c r="C3" s="1" t="s">
        <v>23</v>
      </c>
      <c r="D3" s="1" t="s">
        <v>24</v>
      </c>
      <c r="E3" s="1" t="s">
        <v>25</v>
      </c>
      <c r="F3" s="1" t="s">
        <v>26</v>
      </c>
      <c r="G3" s="1" t="s">
        <v>27</v>
      </c>
      <c r="H3" s="1" t="s">
        <v>28</v>
      </c>
      <c r="I3" s="130" t="s">
        <v>29</v>
      </c>
      <c r="J3" s="131" t="s">
        <v>1605</v>
      </c>
      <c r="K3" s="131" t="s">
        <v>1606</v>
      </c>
    </row>
    <row r="4" spans="1:11" ht="64.5" x14ac:dyDescent="0.45">
      <c r="A4" s="6">
        <v>1</v>
      </c>
      <c r="B4" s="6" t="s">
        <v>34</v>
      </c>
      <c r="C4" s="6" t="s">
        <v>35</v>
      </c>
      <c r="D4" s="6" t="s">
        <v>36</v>
      </c>
      <c r="E4" s="9">
        <v>90101603</v>
      </c>
      <c r="F4" s="100" t="s">
        <v>37</v>
      </c>
      <c r="G4" s="17" t="s">
        <v>38</v>
      </c>
      <c r="H4" s="93">
        <f t="shared" ref="H4:H67" si="0">IF(OR(ISNUMBER(SEARCH("ALIMENTACIÓN",B4)),ISNUMBER(SEARCH("ALIMENTACION",B4))),0,IF(AND(ISNUMBER(SEARCH("AMBIENTE",B4)),OR(ISNUMBER(SEARCH("Semilla",D4)),ISNUMBER(SEARCH("ESPECIE VEGETAL",D4)),ISNUMBER(SEARCH("Fertilizante",D4)),ISNUMBER(SEARCH("Humus",D4)),ISNUMBER(SEARCH("Micorrizas",D4)),ISNUMBER(SEARCH("Cascarilla",D4)),ISNUMBER(SEARCH("Turba",D4)))),0,IF(AND(ISNUMBER(SEARCH("ANIMALES",B4)),OR(ISNUMBER(SEARCH("ALIMENTO",D4)),ISNUMBER(SEARCH("Alimento",D4)))),0.05,IF(ISNUMBER(SEARCH("ANIMALES",B4)),0.19,IF(ISNUMBER(SEARCH("AMBIENTE",B4)),0.19,IF(ISNUMBER(SEARCH("CULTURA",B4)),0.19,IF(ISNUMBER(SEARCH("DEPORTE",B4)),0.19,IF(ISNUMBER(SEARCH("Bioseguridad",B4)),0.19,IF(ISNUMBER(SEARCH("DOTACIÓN",B4)),0.19,IF(ISNUMBER(SEARCH("SERVICIO",C4)),0.19,0.19))))))))))</f>
        <v>0</v>
      </c>
      <c r="I4" s="29">
        <f>+'CANASTA DE PRECIOS'!I4</f>
        <v>31050</v>
      </c>
      <c r="J4" s="99"/>
      <c r="K4" s="99"/>
    </row>
    <row r="5" spans="1:11" ht="128.25" x14ac:dyDescent="0.45">
      <c r="A5" s="6">
        <f t="shared" ref="A5:A68" si="1">1+A4</f>
        <v>2</v>
      </c>
      <c r="B5" s="6" t="s">
        <v>34</v>
      </c>
      <c r="C5" s="6" t="s">
        <v>35</v>
      </c>
      <c r="D5" s="6" t="s">
        <v>39</v>
      </c>
      <c r="E5" s="9">
        <v>90101603</v>
      </c>
      <c r="F5" s="97" t="s">
        <v>40</v>
      </c>
      <c r="G5" s="17" t="s">
        <v>38</v>
      </c>
      <c r="H5" s="93">
        <f t="shared" si="0"/>
        <v>0</v>
      </c>
      <c r="I5" s="29">
        <f>+'CANASTA DE PRECIOS'!I5</f>
        <v>40000</v>
      </c>
      <c r="J5" s="99"/>
      <c r="K5" s="99"/>
    </row>
    <row r="6" spans="1:11" x14ac:dyDescent="0.45">
      <c r="A6" s="6">
        <f t="shared" si="1"/>
        <v>3</v>
      </c>
      <c r="B6" s="6" t="s">
        <v>34</v>
      </c>
      <c r="C6" s="6" t="s">
        <v>35</v>
      </c>
      <c r="D6" s="6" t="s">
        <v>41</v>
      </c>
      <c r="E6" s="9">
        <v>90101603</v>
      </c>
      <c r="F6" s="100" t="s">
        <v>42</v>
      </c>
      <c r="G6" s="17" t="s">
        <v>38</v>
      </c>
      <c r="H6" s="93">
        <f t="shared" si="0"/>
        <v>0</v>
      </c>
      <c r="I6" s="29">
        <f>+'CANASTA DE PRECIOS'!I6</f>
        <v>2100</v>
      </c>
      <c r="J6" s="99"/>
      <c r="K6" s="99"/>
    </row>
    <row r="7" spans="1:11" ht="153.75" x14ac:dyDescent="0.45">
      <c r="A7" s="6">
        <f t="shared" si="1"/>
        <v>4</v>
      </c>
      <c r="B7" s="6" t="s">
        <v>34</v>
      </c>
      <c r="C7" s="6" t="s">
        <v>35</v>
      </c>
      <c r="D7" s="6" t="s">
        <v>43</v>
      </c>
      <c r="E7" s="9">
        <v>90101603</v>
      </c>
      <c r="F7" s="98" t="s">
        <v>44</v>
      </c>
      <c r="G7" s="17" t="s">
        <v>38</v>
      </c>
      <c r="H7" s="93">
        <f t="shared" si="0"/>
        <v>0</v>
      </c>
      <c r="I7" s="29">
        <f>+'CANASTA DE PRECIOS'!I7</f>
        <v>24081</v>
      </c>
      <c r="J7" s="99"/>
      <c r="K7" s="99"/>
    </row>
    <row r="8" spans="1:11" ht="26.25" x14ac:dyDescent="0.45">
      <c r="A8" s="6">
        <f t="shared" si="1"/>
        <v>5</v>
      </c>
      <c r="B8" s="6" t="s">
        <v>34</v>
      </c>
      <c r="C8" s="6" t="s">
        <v>35</v>
      </c>
      <c r="D8" s="6" t="s">
        <v>45</v>
      </c>
      <c r="E8" s="9">
        <v>90101603</v>
      </c>
      <c r="F8" s="100" t="s">
        <v>46</v>
      </c>
      <c r="G8" s="17" t="s">
        <v>38</v>
      </c>
      <c r="H8" s="93">
        <f t="shared" si="0"/>
        <v>0</v>
      </c>
      <c r="I8" s="29">
        <f>+'CANASTA DE PRECIOS'!I8</f>
        <v>20000</v>
      </c>
      <c r="J8" s="99"/>
      <c r="K8" s="99"/>
    </row>
    <row r="9" spans="1:11" ht="38.25" x14ac:dyDescent="0.45">
      <c r="A9" s="6">
        <f t="shared" si="1"/>
        <v>6</v>
      </c>
      <c r="B9" s="6" t="s">
        <v>34</v>
      </c>
      <c r="C9" s="6" t="s">
        <v>35</v>
      </c>
      <c r="D9" s="6" t="s">
        <v>47</v>
      </c>
      <c r="E9" s="9">
        <v>90101603</v>
      </c>
      <c r="F9" s="97" t="s">
        <v>48</v>
      </c>
      <c r="G9" s="17" t="s">
        <v>38</v>
      </c>
      <c r="H9" s="93">
        <f t="shared" si="0"/>
        <v>0</v>
      </c>
      <c r="I9" s="29">
        <f>+'CANASTA DE PRECIOS'!I9</f>
        <v>5600</v>
      </c>
      <c r="J9" s="99"/>
      <c r="K9" s="99"/>
    </row>
    <row r="10" spans="1:11" ht="114.75" x14ac:dyDescent="0.45">
      <c r="A10" s="6">
        <f t="shared" si="1"/>
        <v>7</v>
      </c>
      <c r="B10" s="6" t="s">
        <v>34</v>
      </c>
      <c r="C10" s="6" t="s">
        <v>35</v>
      </c>
      <c r="D10" s="6" t="s">
        <v>49</v>
      </c>
      <c r="E10" s="9">
        <v>90101603</v>
      </c>
      <c r="F10" s="101" t="s">
        <v>50</v>
      </c>
      <c r="G10" s="17" t="s">
        <v>38</v>
      </c>
      <c r="H10" s="93">
        <f t="shared" si="0"/>
        <v>0</v>
      </c>
      <c r="I10" s="29">
        <f>+'CANASTA DE PRECIOS'!I10</f>
        <v>22300</v>
      </c>
      <c r="J10" s="99"/>
      <c r="K10" s="99"/>
    </row>
    <row r="11" spans="1:11" ht="102" x14ac:dyDescent="0.45">
      <c r="A11" s="6">
        <f t="shared" si="1"/>
        <v>8</v>
      </c>
      <c r="B11" s="6" t="s">
        <v>34</v>
      </c>
      <c r="C11" s="6" t="s">
        <v>35</v>
      </c>
      <c r="D11" s="6" t="s">
        <v>51</v>
      </c>
      <c r="E11" s="9">
        <v>90101603</v>
      </c>
      <c r="F11" s="8" t="s">
        <v>52</v>
      </c>
      <c r="G11" s="17" t="s">
        <v>38</v>
      </c>
      <c r="H11" s="93">
        <f t="shared" si="0"/>
        <v>0</v>
      </c>
      <c r="I11" s="29">
        <f>+'CANASTA DE PRECIOS'!I11</f>
        <v>17600</v>
      </c>
      <c r="J11" s="99" t="s">
        <v>1607</v>
      </c>
      <c r="K11" s="99"/>
    </row>
    <row r="12" spans="1:11" ht="25.5" x14ac:dyDescent="0.45">
      <c r="A12" s="6">
        <f t="shared" si="1"/>
        <v>9</v>
      </c>
      <c r="B12" s="6" t="s">
        <v>34</v>
      </c>
      <c r="C12" s="6" t="s">
        <v>35</v>
      </c>
      <c r="D12" s="6" t="s">
        <v>53</v>
      </c>
      <c r="E12" s="9">
        <v>90101603</v>
      </c>
      <c r="F12" s="100" t="s">
        <v>54</v>
      </c>
      <c r="G12" s="17" t="s">
        <v>38</v>
      </c>
      <c r="H12" s="93">
        <f t="shared" si="0"/>
        <v>0</v>
      </c>
      <c r="I12" s="29">
        <f>+'CANASTA DE PRECIOS'!I12</f>
        <v>6000</v>
      </c>
      <c r="J12" s="99"/>
      <c r="K12" s="99"/>
    </row>
    <row r="13" spans="1:11" ht="38.25" x14ac:dyDescent="0.45">
      <c r="A13" s="6">
        <f t="shared" si="1"/>
        <v>10</v>
      </c>
      <c r="B13" s="6" t="s">
        <v>55</v>
      </c>
      <c r="C13" s="6" t="s">
        <v>35</v>
      </c>
      <c r="D13" s="6" t="s">
        <v>56</v>
      </c>
      <c r="E13" s="9">
        <v>41111500</v>
      </c>
      <c r="F13" s="32" t="s">
        <v>57</v>
      </c>
      <c r="G13" s="17" t="s">
        <v>38</v>
      </c>
      <c r="H13" s="93">
        <f t="shared" si="0"/>
        <v>0.19</v>
      </c>
      <c r="I13" s="29">
        <f>+'CANASTA DE PRECIOS'!I13</f>
        <v>47899</v>
      </c>
      <c r="J13" s="99"/>
      <c r="K13" s="99"/>
    </row>
    <row r="14" spans="1:11" ht="51" x14ac:dyDescent="0.45">
      <c r="A14" s="6">
        <f t="shared" si="1"/>
        <v>11</v>
      </c>
      <c r="B14" s="6" t="s">
        <v>55</v>
      </c>
      <c r="C14" s="6" t="s">
        <v>35</v>
      </c>
      <c r="D14" s="6" t="s">
        <v>58</v>
      </c>
      <c r="E14" s="9">
        <v>24110000</v>
      </c>
      <c r="F14" s="102" t="s">
        <v>59</v>
      </c>
      <c r="G14" s="17" t="s">
        <v>38</v>
      </c>
      <c r="H14" s="93">
        <f t="shared" si="0"/>
        <v>0.19</v>
      </c>
      <c r="I14" s="29">
        <f>+'CANASTA DE PRECIOS'!I14</f>
        <v>22899</v>
      </c>
      <c r="J14" s="99"/>
      <c r="K14" s="99"/>
    </row>
    <row r="15" spans="1:11" x14ac:dyDescent="0.45">
      <c r="A15" s="6">
        <f t="shared" si="1"/>
        <v>12</v>
      </c>
      <c r="B15" s="6" t="s">
        <v>55</v>
      </c>
      <c r="C15" s="6" t="s">
        <v>35</v>
      </c>
      <c r="D15" s="6" t="s">
        <v>60</v>
      </c>
      <c r="E15" s="9">
        <v>21101612</v>
      </c>
      <c r="F15" s="32" t="s">
        <v>61</v>
      </c>
      <c r="G15" s="17" t="s">
        <v>38</v>
      </c>
      <c r="H15" s="93">
        <f t="shared" si="0"/>
        <v>0.19</v>
      </c>
      <c r="I15" s="29">
        <f>+'CANASTA DE PRECIOS'!I15</f>
        <v>24000</v>
      </c>
      <c r="J15" s="99"/>
      <c r="K15" s="99"/>
    </row>
    <row r="16" spans="1:11" ht="51.75" x14ac:dyDescent="0.45">
      <c r="A16" s="6">
        <f t="shared" si="1"/>
        <v>13</v>
      </c>
      <c r="B16" s="6" t="s">
        <v>55</v>
      </c>
      <c r="C16" s="6" t="s">
        <v>35</v>
      </c>
      <c r="D16" s="6" t="s">
        <v>62</v>
      </c>
      <c r="E16" s="9">
        <v>90101603</v>
      </c>
      <c r="F16" s="103" t="s">
        <v>63</v>
      </c>
      <c r="G16" s="17" t="s">
        <v>38</v>
      </c>
      <c r="H16" s="93">
        <f t="shared" si="0"/>
        <v>0.19</v>
      </c>
      <c r="I16" s="29">
        <f>+'CANASTA DE PRECIOS'!I16</f>
        <v>10057</v>
      </c>
      <c r="J16" s="99"/>
      <c r="K16" s="99"/>
    </row>
    <row r="17" spans="1:11" x14ac:dyDescent="0.45">
      <c r="A17" s="6">
        <f t="shared" si="1"/>
        <v>14</v>
      </c>
      <c r="B17" s="6" t="s">
        <v>55</v>
      </c>
      <c r="C17" s="6" t="s">
        <v>35</v>
      </c>
      <c r="D17" s="6" t="s">
        <v>64</v>
      </c>
      <c r="E17" s="9">
        <v>14111601</v>
      </c>
      <c r="F17" s="32" t="s">
        <v>65</v>
      </c>
      <c r="G17" s="17" t="s">
        <v>38</v>
      </c>
      <c r="H17" s="93">
        <f t="shared" si="0"/>
        <v>0.19</v>
      </c>
      <c r="I17" s="29">
        <f>+'CANASTA DE PRECIOS'!I17</f>
        <v>2499</v>
      </c>
      <c r="J17" s="99"/>
      <c r="K17" s="99"/>
    </row>
    <row r="18" spans="1:11" ht="76.5" x14ac:dyDescent="0.45">
      <c r="A18" s="6">
        <f t="shared" si="1"/>
        <v>15</v>
      </c>
      <c r="B18" s="6" t="s">
        <v>55</v>
      </c>
      <c r="C18" s="6" t="s">
        <v>35</v>
      </c>
      <c r="D18" s="6" t="s">
        <v>66</v>
      </c>
      <c r="E18" s="9">
        <v>40151500</v>
      </c>
      <c r="F18" s="102" t="s">
        <v>67</v>
      </c>
      <c r="G18" s="17" t="s">
        <v>38</v>
      </c>
      <c r="H18" s="93">
        <f t="shared" si="0"/>
        <v>0.19</v>
      </c>
      <c r="I18" s="29">
        <f>+'CANASTA DE PRECIOS'!I18</f>
        <v>29399</v>
      </c>
      <c r="J18" s="99"/>
      <c r="K18" s="99"/>
    </row>
    <row r="19" spans="1:11" ht="25.5" x14ac:dyDescent="0.45">
      <c r="A19" s="6">
        <f t="shared" si="1"/>
        <v>16</v>
      </c>
      <c r="B19" s="6" t="s">
        <v>55</v>
      </c>
      <c r="C19" s="6" t="s">
        <v>35</v>
      </c>
      <c r="D19" s="6" t="s">
        <v>68</v>
      </c>
      <c r="E19" s="9">
        <v>20102105</v>
      </c>
      <c r="F19" s="32" t="s">
        <v>69</v>
      </c>
      <c r="G19" s="17" t="s">
        <v>38</v>
      </c>
      <c r="H19" s="93">
        <f t="shared" si="0"/>
        <v>0.19</v>
      </c>
      <c r="I19" s="29">
        <f>+'CANASTA DE PRECIOS'!I19</f>
        <v>20900</v>
      </c>
      <c r="J19" s="99"/>
      <c r="K19" s="99"/>
    </row>
    <row r="20" spans="1:11" ht="25.5" x14ac:dyDescent="0.45">
      <c r="A20" s="6">
        <f t="shared" si="1"/>
        <v>17</v>
      </c>
      <c r="B20" s="6" t="s">
        <v>55</v>
      </c>
      <c r="C20" s="6" t="s">
        <v>35</v>
      </c>
      <c r="D20" s="6" t="s">
        <v>70</v>
      </c>
      <c r="E20" s="9">
        <v>27111537</v>
      </c>
      <c r="F20" s="102" t="s">
        <v>71</v>
      </c>
      <c r="G20" s="17" t="s">
        <v>38</v>
      </c>
      <c r="H20" s="93">
        <f t="shared" si="0"/>
        <v>0.19</v>
      </c>
      <c r="I20" s="29">
        <f>+'CANASTA DE PRECIOS'!I20</f>
        <v>9899</v>
      </c>
      <c r="J20" s="99"/>
      <c r="K20" s="99"/>
    </row>
    <row r="21" spans="1:11" ht="25.5" x14ac:dyDescent="0.45">
      <c r="A21" s="6">
        <f t="shared" si="1"/>
        <v>18</v>
      </c>
      <c r="B21" s="6" t="s">
        <v>55</v>
      </c>
      <c r="C21" s="6" t="s">
        <v>35</v>
      </c>
      <c r="D21" s="6" t="s">
        <v>72</v>
      </c>
      <c r="E21" s="9">
        <v>31151508</v>
      </c>
      <c r="F21" s="32" t="s">
        <v>73</v>
      </c>
      <c r="G21" s="17" t="s">
        <v>38</v>
      </c>
      <c r="H21" s="93">
        <f t="shared" si="0"/>
        <v>0.19</v>
      </c>
      <c r="I21" s="29">
        <f>+'CANASTA DE PRECIOS'!I21</f>
        <v>23699</v>
      </c>
      <c r="J21" s="99"/>
      <c r="K21" s="99"/>
    </row>
    <row r="22" spans="1:11" x14ac:dyDescent="0.45">
      <c r="A22" s="6">
        <f t="shared" si="1"/>
        <v>19</v>
      </c>
      <c r="B22" s="6" t="s">
        <v>55</v>
      </c>
      <c r="C22" s="6" t="s">
        <v>35</v>
      </c>
      <c r="D22" s="6" t="s">
        <v>74</v>
      </c>
      <c r="E22" s="9">
        <v>60121238</v>
      </c>
      <c r="F22" s="102" t="s">
        <v>75</v>
      </c>
      <c r="G22" s="17" t="s">
        <v>38</v>
      </c>
      <c r="H22" s="93">
        <f t="shared" si="0"/>
        <v>0.19</v>
      </c>
      <c r="I22" s="29">
        <f>+'CANASTA DE PRECIOS'!I22</f>
        <v>26899</v>
      </c>
      <c r="J22" s="99"/>
      <c r="K22" s="99"/>
    </row>
    <row r="23" spans="1:11" ht="25.5" x14ac:dyDescent="0.45">
      <c r="A23" s="6">
        <f t="shared" si="1"/>
        <v>20</v>
      </c>
      <c r="B23" s="6" t="s">
        <v>55</v>
      </c>
      <c r="C23" s="6" t="s">
        <v>35</v>
      </c>
      <c r="D23" s="6" t="s">
        <v>76</v>
      </c>
      <c r="E23" s="9">
        <v>10171500</v>
      </c>
      <c r="F23" s="32" t="s">
        <v>77</v>
      </c>
      <c r="G23" s="17" t="s">
        <v>78</v>
      </c>
      <c r="H23" s="93">
        <f t="shared" si="0"/>
        <v>0</v>
      </c>
      <c r="I23" s="29">
        <f>+'CANASTA DE PRECIOS'!I23</f>
        <v>25500</v>
      </c>
      <c r="J23" s="99"/>
      <c r="K23" s="99"/>
    </row>
    <row r="24" spans="1:11" x14ac:dyDescent="0.45">
      <c r="A24" s="6">
        <f t="shared" si="1"/>
        <v>21</v>
      </c>
      <c r="B24" s="6" t="s">
        <v>55</v>
      </c>
      <c r="C24" s="6" t="s">
        <v>35</v>
      </c>
      <c r="D24" s="6" t="s">
        <v>79</v>
      </c>
      <c r="E24" s="9">
        <v>21101500</v>
      </c>
      <c r="F24" s="102" t="s">
        <v>80</v>
      </c>
      <c r="G24" s="17" t="s">
        <v>38</v>
      </c>
      <c r="H24" s="93">
        <f t="shared" si="0"/>
        <v>0.19</v>
      </c>
      <c r="I24" s="29">
        <f>+'CANASTA DE PRECIOS'!I24</f>
        <v>499999</v>
      </c>
      <c r="J24" s="99"/>
      <c r="K24" s="99"/>
    </row>
    <row r="25" spans="1:11" ht="25.5" x14ac:dyDescent="0.45">
      <c r="A25" s="6">
        <f t="shared" si="1"/>
        <v>22</v>
      </c>
      <c r="B25" s="6" t="s">
        <v>55</v>
      </c>
      <c r="C25" s="6" t="s">
        <v>35</v>
      </c>
      <c r="D25" s="6" t="s">
        <v>81</v>
      </c>
      <c r="E25" s="9">
        <v>11121616</v>
      </c>
      <c r="F25" s="32" t="s">
        <v>82</v>
      </c>
      <c r="G25" s="17" t="s">
        <v>38</v>
      </c>
      <c r="H25" s="93">
        <f t="shared" si="0"/>
        <v>0.19</v>
      </c>
      <c r="I25" s="29">
        <f>+'CANASTA DE PRECIOS'!I25</f>
        <v>59900</v>
      </c>
      <c r="J25" s="99"/>
      <c r="K25" s="99"/>
    </row>
    <row r="26" spans="1:11" ht="102" x14ac:dyDescent="0.45">
      <c r="A26" s="6">
        <f t="shared" si="1"/>
        <v>23</v>
      </c>
      <c r="B26" s="6" t="s">
        <v>55</v>
      </c>
      <c r="C26" s="6" t="s">
        <v>35</v>
      </c>
      <c r="D26" s="6" t="s">
        <v>83</v>
      </c>
      <c r="E26" s="9">
        <v>10210000</v>
      </c>
      <c r="F26" s="102" t="s">
        <v>84</v>
      </c>
      <c r="G26" s="17" t="s">
        <v>38</v>
      </c>
      <c r="H26" s="93">
        <f t="shared" si="0"/>
        <v>0</v>
      </c>
      <c r="I26" s="29">
        <f>+'CANASTA DE PRECIOS'!I26</f>
        <v>8500</v>
      </c>
      <c r="J26" s="99"/>
      <c r="K26" s="99"/>
    </row>
    <row r="27" spans="1:11" ht="89.25" x14ac:dyDescent="0.45">
      <c r="A27" s="6">
        <f t="shared" si="1"/>
        <v>24</v>
      </c>
      <c r="B27" s="6" t="s">
        <v>55</v>
      </c>
      <c r="C27" s="6" t="s">
        <v>35</v>
      </c>
      <c r="D27" s="6" t="s">
        <v>83</v>
      </c>
      <c r="E27" s="9">
        <v>10210000</v>
      </c>
      <c r="F27" s="32" t="s">
        <v>85</v>
      </c>
      <c r="G27" s="17" t="s">
        <v>38</v>
      </c>
      <c r="H27" s="93">
        <f t="shared" si="0"/>
        <v>0</v>
      </c>
      <c r="I27" s="29">
        <f>+'CANASTA DE PRECIOS'!I27</f>
        <v>34900</v>
      </c>
      <c r="J27" s="99"/>
      <c r="K27" s="99"/>
    </row>
    <row r="28" spans="1:11" ht="76.5" x14ac:dyDescent="0.45">
      <c r="A28" s="6">
        <f t="shared" si="1"/>
        <v>25</v>
      </c>
      <c r="B28" s="6" t="s">
        <v>55</v>
      </c>
      <c r="C28" s="6" t="s">
        <v>35</v>
      </c>
      <c r="D28" s="6" t="s">
        <v>83</v>
      </c>
      <c r="E28" s="9">
        <v>10210000</v>
      </c>
      <c r="F28" s="102" t="s">
        <v>86</v>
      </c>
      <c r="G28" s="17" t="s">
        <v>38</v>
      </c>
      <c r="H28" s="93">
        <f t="shared" si="0"/>
        <v>0</v>
      </c>
      <c r="I28" s="29">
        <f>+'CANASTA DE PRECIOS'!I28</f>
        <v>8900</v>
      </c>
      <c r="J28" s="99"/>
      <c r="K28" s="99"/>
    </row>
    <row r="29" spans="1:11" ht="102" x14ac:dyDescent="0.45">
      <c r="A29" s="6">
        <f t="shared" si="1"/>
        <v>26</v>
      </c>
      <c r="B29" s="6" t="s">
        <v>55</v>
      </c>
      <c r="C29" s="6" t="s">
        <v>35</v>
      </c>
      <c r="D29" s="6" t="s">
        <v>83</v>
      </c>
      <c r="E29" s="9">
        <v>10210000</v>
      </c>
      <c r="F29" s="32" t="s">
        <v>87</v>
      </c>
      <c r="G29" s="17" t="s">
        <v>38</v>
      </c>
      <c r="H29" s="93">
        <f t="shared" si="0"/>
        <v>0</v>
      </c>
      <c r="I29" s="29">
        <f>+'CANASTA DE PRECIOS'!I29</f>
        <v>70000</v>
      </c>
      <c r="J29" s="99"/>
      <c r="K29" s="99"/>
    </row>
    <row r="30" spans="1:11" ht="102" x14ac:dyDescent="0.45">
      <c r="A30" s="6">
        <f t="shared" si="1"/>
        <v>27</v>
      </c>
      <c r="B30" s="6" t="s">
        <v>55</v>
      </c>
      <c r="C30" s="6" t="s">
        <v>35</v>
      </c>
      <c r="D30" s="6" t="s">
        <v>83</v>
      </c>
      <c r="E30" s="9">
        <v>10210000</v>
      </c>
      <c r="F30" s="102" t="s">
        <v>88</v>
      </c>
      <c r="G30" s="17" t="s">
        <v>38</v>
      </c>
      <c r="H30" s="93">
        <f t="shared" si="0"/>
        <v>0</v>
      </c>
      <c r="I30" s="29">
        <f>+'CANASTA DE PRECIOS'!I30</f>
        <v>110000</v>
      </c>
      <c r="J30" s="99"/>
      <c r="K30" s="99"/>
    </row>
    <row r="31" spans="1:11" ht="25.5" x14ac:dyDescent="0.45">
      <c r="A31" s="6">
        <f t="shared" si="1"/>
        <v>28</v>
      </c>
      <c r="B31" s="6" t="s">
        <v>55</v>
      </c>
      <c r="C31" s="6" t="s">
        <v>35</v>
      </c>
      <c r="D31" s="6" t="s">
        <v>83</v>
      </c>
      <c r="E31" s="9">
        <v>10210000</v>
      </c>
      <c r="F31" s="32" t="s">
        <v>89</v>
      </c>
      <c r="G31" s="17" t="s">
        <v>38</v>
      </c>
      <c r="H31" s="93">
        <f t="shared" si="0"/>
        <v>0</v>
      </c>
      <c r="I31" s="29">
        <f>+'CANASTA DE PRECIOS'!I31</f>
        <v>70000</v>
      </c>
      <c r="J31" s="99"/>
      <c r="K31" s="99"/>
    </row>
    <row r="32" spans="1:11" ht="25.5" x14ac:dyDescent="0.45">
      <c r="A32" s="6">
        <f t="shared" si="1"/>
        <v>29</v>
      </c>
      <c r="B32" s="6" t="s">
        <v>55</v>
      </c>
      <c r="C32" s="6" t="s">
        <v>35</v>
      </c>
      <c r="D32" s="6" t="s">
        <v>90</v>
      </c>
      <c r="E32" s="9">
        <v>10171603</v>
      </c>
      <c r="F32" s="102" t="s">
        <v>91</v>
      </c>
      <c r="G32" s="17" t="s">
        <v>92</v>
      </c>
      <c r="H32" s="93">
        <f t="shared" si="0"/>
        <v>0</v>
      </c>
      <c r="I32" s="29">
        <f>+'CANASTA DE PRECIOS'!I32</f>
        <v>210000</v>
      </c>
      <c r="J32" s="99"/>
      <c r="K32" s="99"/>
    </row>
    <row r="33" spans="1:11" ht="51" x14ac:dyDescent="0.45">
      <c r="A33" s="6">
        <f t="shared" si="1"/>
        <v>30</v>
      </c>
      <c r="B33" s="6" t="s">
        <v>55</v>
      </c>
      <c r="C33" s="6" t="s">
        <v>35</v>
      </c>
      <c r="D33" s="6" t="s">
        <v>93</v>
      </c>
      <c r="E33" s="9">
        <v>10171601</v>
      </c>
      <c r="F33" s="32" t="s">
        <v>94</v>
      </c>
      <c r="G33" s="17" t="s">
        <v>95</v>
      </c>
      <c r="H33" s="93">
        <f t="shared" si="0"/>
        <v>0</v>
      </c>
      <c r="I33" s="29">
        <f>+'CANASTA DE PRECIOS'!I33</f>
        <v>154000</v>
      </c>
      <c r="J33" s="99"/>
      <c r="K33" s="99"/>
    </row>
    <row r="34" spans="1:11" ht="63.75" x14ac:dyDescent="0.45">
      <c r="A34" s="6">
        <f t="shared" si="1"/>
        <v>31</v>
      </c>
      <c r="B34" s="6" t="s">
        <v>55</v>
      </c>
      <c r="C34" s="6" t="s">
        <v>35</v>
      </c>
      <c r="D34" s="6" t="s">
        <v>96</v>
      </c>
      <c r="E34" s="9">
        <v>10171611</v>
      </c>
      <c r="F34" s="102" t="s">
        <v>97</v>
      </c>
      <c r="G34" s="17" t="s">
        <v>92</v>
      </c>
      <c r="H34" s="93">
        <f t="shared" si="0"/>
        <v>0.19</v>
      </c>
      <c r="I34" s="29">
        <f>+'CANASTA DE PRECIOS'!I34</f>
        <v>165999</v>
      </c>
      <c r="J34" s="99"/>
      <c r="K34" s="99"/>
    </row>
    <row r="35" spans="1:11" ht="25.5" x14ac:dyDescent="0.45">
      <c r="A35" s="6">
        <f t="shared" si="1"/>
        <v>32</v>
      </c>
      <c r="B35" s="6" t="s">
        <v>55</v>
      </c>
      <c r="C35" s="6" t="s">
        <v>35</v>
      </c>
      <c r="D35" s="6" t="s">
        <v>98</v>
      </c>
      <c r="E35" s="9">
        <v>31162404</v>
      </c>
      <c r="F35" s="32" t="s">
        <v>99</v>
      </c>
      <c r="G35" s="17" t="s">
        <v>100</v>
      </c>
      <c r="H35" s="93">
        <f t="shared" si="0"/>
        <v>0.19</v>
      </c>
      <c r="I35" s="29">
        <f>+'CANASTA DE PRECIOS'!I35</f>
        <v>15899</v>
      </c>
      <c r="J35" s="99"/>
      <c r="K35" s="99"/>
    </row>
    <row r="36" spans="1:11" ht="76.5" x14ac:dyDescent="0.45">
      <c r="A36" s="6">
        <f t="shared" si="1"/>
        <v>33</v>
      </c>
      <c r="B36" s="6" t="s">
        <v>55</v>
      </c>
      <c r="C36" s="6" t="s">
        <v>35</v>
      </c>
      <c r="D36" s="6" t="s">
        <v>101</v>
      </c>
      <c r="E36" s="9">
        <v>21102300</v>
      </c>
      <c r="F36" s="102" t="s">
        <v>102</v>
      </c>
      <c r="G36" s="17" t="s">
        <v>38</v>
      </c>
      <c r="H36" s="93">
        <f t="shared" si="0"/>
        <v>0.19</v>
      </c>
      <c r="I36" s="29">
        <f>+'CANASTA DE PRECIOS'!I36</f>
        <v>379999</v>
      </c>
      <c r="J36" s="99"/>
      <c r="K36" s="99"/>
    </row>
    <row r="37" spans="1:11" ht="63.75" x14ac:dyDescent="0.45">
      <c r="A37" s="6">
        <f t="shared" si="1"/>
        <v>34</v>
      </c>
      <c r="B37" s="6" t="s">
        <v>55</v>
      </c>
      <c r="C37" s="6" t="s">
        <v>35</v>
      </c>
      <c r="D37" s="6" t="s">
        <v>103</v>
      </c>
      <c r="E37" s="9">
        <v>44121615</v>
      </c>
      <c r="F37" s="32" t="s">
        <v>104</v>
      </c>
      <c r="G37" s="17" t="s">
        <v>38</v>
      </c>
      <c r="H37" s="93">
        <f t="shared" si="0"/>
        <v>0.19</v>
      </c>
      <c r="I37" s="29">
        <f>+'CANASTA DE PRECIOS'!I37</f>
        <v>217899</v>
      </c>
      <c r="J37" s="99"/>
      <c r="K37" s="99"/>
    </row>
    <row r="38" spans="1:11" ht="38.25" x14ac:dyDescent="0.45">
      <c r="A38" s="6">
        <f t="shared" si="1"/>
        <v>35</v>
      </c>
      <c r="B38" s="6" t="s">
        <v>55</v>
      </c>
      <c r="C38" s="6" t="s">
        <v>35</v>
      </c>
      <c r="D38" s="6" t="s">
        <v>105</v>
      </c>
      <c r="E38" s="9">
        <v>46181504</v>
      </c>
      <c r="F38" s="102" t="s">
        <v>106</v>
      </c>
      <c r="G38" s="17" t="s">
        <v>38</v>
      </c>
      <c r="H38" s="93">
        <f t="shared" si="0"/>
        <v>0.19</v>
      </c>
      <c r="I38" s="29">
        <f>+'CANASTA DE PRECIOS'!I38</f>
        <v>15900</v>
      </c>
      <c r="J38" s="99"/>
      <c r="K38" s="99"/>
    </row>
    <row r="39" spans="1:11" ht="51" x14ac:dyDescent="0.45">
      <c r="A39" s="6">
        <f t="shared" si="1"/>
        <v>36</v>
      </c>
      <c r="B39" s="6" t="s">
        <v>55</v>
      </c>
      <c r="C39" s="6" t="s">
        <v>35</v>
      </c>
      <c r="D39" s="6" t="s">
        <v>107</v>
      </c>
      <c r="E39" s="9">
        <v>21102300</v>
      </c>
      <c r="F39" s="32" t="s">
        <v>108</v>
      </c>
      <c r="G39" s="17" t="s">
        <v>109</v>
      </c>
      <c r="H39" s="93">
        <f t="shared" si="0"/>
        <v>0.19</v>
      </c>
      <c r="I39" s="29">
        <f>+'CANASTA DE PRECIOS'!I39</f>
        <v>2449</v>
      </c>
      <c r="J39" s="99"/>
      <c r="K39" s="99"/>
    </row>
    <row r="40" spans="1:11" ht="25.5" x14ac:dyDescent="0.45">
      <c r="A40" s="6">
        <f t="shared" si="1"/>
        <v>37</v>
      </c>
      <c r="B40" s="6" t="s">
        <v>55</v>
      </c>
      <c r="C40" s="6" t="s">
        <v>35</v>
      </c>
      <c r="D40" s="6" t="s">
        <v>110</v>
      </c>
      <c r="E40" s="9">
        <v>10171506</v>
      </c>
      <c r="F40" s="102" t="s">
        <v>111</v>
      </c>
      <c r="G40" s="17" t="s">
        <v>95</v>
      </c>
      <c r="H40" s="93">
        <f t="shared" si="0"/>
        <v>0</v>
      </c>
      <c r="I40" s="29">
        <f>+'CANASTA DE PRECIOS'!I40</f>
        <v>45000</v>
      </c>
      <c r="J40" s="99"/>
      <c r="K40" s="99"/>
    </row>
    <row r="41" spans="1:11" ht="89.25" x14ac:dyDescent="0.45">
      <c r="A41" s="6">
        <f t="shared" si="1"/>
        <v>38</v>
      </c>
      <c r="B41" s="6" t="s">
        <v>55</v>
      </c>
      <c r="C41" s="6" t="s">
        <v>35</v>
      </c>
      <c r="D41" s="6" t="s">
        <v>112</v>
      </c>
      <c r="E41" s="9">
        <v>27112000</v>
      </c>
      <c r="F41" s="32" t="s">
        <v>113</v>
      </c>
      <c r="G41" s="17" t="s">
        <v>38</v>
      </c>
      <c r="H41" s="93">
        <f t="shared" si="0"/>
        <v>0.19</v>
      </c>
      <c r="I41" s="29">
        <f>+'CANASTA DE PRECIOS'!I41</f>
        <v>18899</v>
      </c>
      <c r="J41" s="99"/>
      <c r="K41" s="99"/>
    </row>
    <row r="42" spans="1:11" ht="25.5" x14ac:dyDescent="0.45">
      <c r="A42" s="6">
        <f t="shared" si="1"/>
        <v>39</v>
      </c>
      <c r="B42" s="6" t="s">
        <v>55</v>
      </c>
      <c r="C42" s="6" t="s">
        <v>35</v>
      </c>
      <c r="D42" s="6" t="s">
        <v>114</v>
      </c>
      <c r="E42" s="9">
        <v>30103605</v>
      </c>
      <c r="F42" s="102" t="s">
        <v>115</v>
      </c>
      <c r="G42" s="17" t="s">
        <v>38</v>
      </c>
      <c r="H42" s="93">
        <f t="shared" si="0"/>
        <v>0.19</v>
      </c>
      <c r="I42" s="29">
        <f>+'CANASTA DE PRECIOS'!I42</f>
        <v>49999</v>
      </c>
      <c r="J42" s="99"/>
      <c r="K42" s="99"/>
    </row>
    <row r="43" spans="1:11" ht="51" x14ac:dyDescent="0.45">
      <c r="A43" s="6">
        <f t="shared" si="1"/>
        <v>40</v>
      </c>
      <c r="B43" s="6" t="s">
        <v>55</v>
      </c>
      <c r="C43" s="6" t="s">
        <v>35</v>
      </c>
      <c r="D43" s="6" t="s">
        <v>116</v>
      </c>
      <c r="E43" s="9">
        <v>24101608</v>
      </c>
      <c r="F43" s="32" t="s">
        <v>117</v>
      </c>
      <c r="G43" s="17" t="s">
        <v>38</v>
      </c>
      <c r="H43" s="93">
        <f t="shared" si="0"/>
        <v>0.19</v>
      </c>
      <c r="I43" s="29">
        <f>+'CANASTA DE PRECIOS'!I43</f>
        <v>179999</v>
      </c>
      <c r="J43" s="99"/>
      <c r="K43" s="99"/>
    </row>
    <row r="44" spans="1:11" ht="25.5" x14ac:dyDescent="0.45">
      <c r="A44" s="6">
        <f t="shared" si="1"/>
        <v>41</v>
      </c>
      <c r="B44" s="6" t="s">
        <v>55</v>
      </c>
      <c r="C44" s="6" t="s">
        <v>35</v>
      </c>
      <c r="D44" s="6" t="s">
        <v>118</v>
      </c>
      <c r="E44" s="9">
        <v>11162108</v>
      </c>
      <c r="F44" s="102" t="s">
        <v>119</v>
      </c>
      <c r="G44" s="17" t="s">
        <v>38</v>
      </c>
      <c r="H44" s="93">
        <f t="shared" si="0"/>
        <v>0.19</v>
      </c>
      <c r="I44" s="29">
        <f>+'CANASTA DE PRECIOS'!I44</f>
        <v>118000</v>
      </c>
      <c r="J44" s="99"/>
      <c r="K44" s="99"/>
    </row>
    <row r="45" spans="1:11" ht="63.75" x14ac:dyDescent="0.45">
      <c r="A45" s="6">
        <f t="shared" si="1"/>
        <v>42</v>
      </c>
      <c r="B45" s="6" t="s">
        <v>55</v>
      </c>
      <c r="C45" s="6" t="s">
        <v>35</v>
      </c>
      <c r="D45" s="6" t="s">
        <v>120</v>
      </c>
      <c r="E45" s="9">
        <v>70151800</v>
      </c>
      <c r="F45" s="13" t="s">
        <v>121</v>
      </c>
      <c r="G45" s="17" t="s">
        <v>38</v>
      </c>
      <c r="H45" s="93">
        <f t="shared" si="0"/>
        <v>0.19</v>
      </c>
      <c r="I45" s="29">
        <f>+'CANASTA DE PRECIOS'!I45</f>
        <v>67202666</v>
      </c>
      <c r="J45" s="99"/>
      <c r="K45" s="99"/>
    </row>
    <row r="46" spans="1:11" ht="38.25" x14ac:dyDescent="0.45">
      <c r="A46" s="6">
        <f t="shared" si="1"/>
        <v>43</v>
      </c>
      <c r="B46" s="6" t="s">
        <v>55</v>
      </c>
      <c r="C46" s="6" t="s">
        <v>35</v>
      </c>
      <c r="D46" s="6" t="s">
        <v>122</v>
      </c>
      <c r="E46" s="9">
        <v>56101606</v>
      </c>
      <c r="F46" s="102" t="s">
        <v>123</v>
      </c>
      <c r="G46" s="17" t="s">
        <v>38</v>
      </c>
      <c r="H46" s="93">
        <f t="shared" si="0"/>
        <v>0.19</v>
      </c>
      <c r="I46" s="29">
        <f>+'CANASTA DE PRECIOS'!I46</f>
        <v>224999</v>
      </c>
      <c r="J46" s="99"/>
      <c r="K46" s="99"/>
    </row>
    <row r="47" spans="1:11" ht="25.5" x14ac:dyDescent="0.45">
      <c r="A47" s="6">
        <f t="shared" si="1"/>
        <v>44</v>
      </c>
      <c r="B47" s="6" t="s">
        <v>55</v>
      </c>
      <c r="C47" s="6" t="s">
        <v>35</v>
      </c>
      <c r="D47" s="6" t="s">
        <v>124</v>
      </c>
      <c r="E47" s="9">
        <v>56101606</v>
      </c>
      <c r="F47" s="32" t="s">
        <v>125</v>
      </c>
      <c r="G47" s="17" t="s">
        <v>38</v>
      </c>
      <c r="H47" s="93">
        <f t="shared" si="0"/>
        <v>0.19</v>
      </c>
      <c r="I47" s="29">
        <f>+'CANASTA DE PRECIOS'!I47</f>
        <v>39999</v>
      </c>
      <c r="J47" s="99"/>
      <c r="K47" s="99"/>
    </row>
    <row r="48" spans="1:11" ht="63.75" x14ac:dyDescent="0.45">
      <c r="A48" s="6">
        <f t="shared" si="1"/>
        <v>45</v>
      </c>
      <c r="B48" s="6" t="s">
        <v>55</v>
      </c>
      <c r="C48" s="6" t="s">
        <v>35</v>
      </c>
      <c r="D48" s="6" t="s">
        <v>126</v>
      </c>
      <c r="E48" s="9">
        <v>56101606</v>
      </c>
      <c r="F48" s="102" t="s">
        <v>127</v>
      </c>
      <c r="G48" s="17" t="s">
        <v>38</v>
      </c>
      <c r="H48" s="93">
        <f t="shared" si="0"/>
        <v>0.19</v>
      </c>
      <c r="I48" s="29">
        <f>+'CANASTA DE PRECIOS'!I48</f>
        <v>24999</v>
      </c>
      <c r="J48" s="99"/>
      <c r="K48" s="99"/>
    </row>
    <row r="49" spans="1:11" ht="25.5" x14ac:dyDescent="0.45">
      <c r="A49" s="6">
        <f t="shared" si="1"/>
        <v>46</v>
      </c>
      <c r="B49" s="6" t="s">
        <v>55</v>
      </c>
      <c r="C49" s="6" t="s">
        <v>35</v>
      </c>
      <c r="D49" s="6" t="s">
        <v>128</v>
      </c>
      <c r="E49" s="9">
        <v>56101606</v>
      </c>
      <c r="F49" s="32" t="s">
        <v>129</v>
      </c>
      <c r="G49" s="17" t="s">
        <v>38</v>
      </c>
      <c r="H49" s="93">
        <f t="shared" si="0"/>
        <v>0.19</v>
      </c>
      <c r="I49" s="29">
        <f>+'CANASTA DE PRECIOS'!I49</f>
        <v>19999</v>
      </c>
      <c r="J49" s="99"/>
      <c r="K49" s="99"/>
    </row>
    <row r="50" spans="1:11" ht="25.5" x14ac:dyDescent="0.45">
      <c r="A50" s="6">
        <f t="shared" si="1"/>
        <v>47</v>
      </c>
      <c r="B50" s="6" t="s">
        <v>55</v>
      </c>
      <c r="C50" s="6" t="s">
        <v>35</v>
      </c>
      <c r="D50" s="6" t="s">
        <v>128</v>
      </c>
      <c r="E50" s="9">
        <v>56101606</v>
      </c>
      <c r="F50" s="102" t="s">
        <v>130</v>
      </c>
      <c r="G50" s="17" t="s">
        <v>38</v>
      </c>
      <c r="H50" s="93">
        <f t="shared" si="0"/>
        <v>0.19</v>
      </c>
      <c r="I50" s="29">
        <f>+'CANASTA DE PRECIOS'!I50</f>
        <v>24999</v>
      </c>
      <c r="J50" s="99"/>
      <c r="K50" s="99"/>
    </row>
    <row r="51" spans="1:11" ht="38.25" x14ac:dyDescent="0.45">
      <c r="A51" s="6">
        <f t="shared" si="1"/>
        <v>48</v>
      </c>
      <c r="B51" s="6" t="s">
        <v>55</v>
      </c>
      <c r="C51" s="6" t="s">
        <v>35</v>
      </c>
      <c r="D51" s="6" t="s">
        <v>131</v>
      </c>
      <c r="E51" s="9">
        <v>56101606</v>
      </c>
      <c r="F51" s="32" t="s">
        <v>132</v>
      </c>
      <c r="G51" s="17" t="s">
        <v>38</v>
      </c>
      <c r="H51" s="93">
        <f t="shared" si="0"/>
        <v>0.19</v>
      </c>
      <c r="I51" s="29">
        <f>+'CANASTA DE PRECIOS'!I51</f>
        <v>49999</v>
      </c>
      <c r="J51" s="99"/>
      <c r="K51" s="99"/>
    </row>
    <row r="52" spans="1:11" x14ac:dyDescent="0.45">
      <c r="A52" s="6">
        <f t="shared" si="1"/>
        <v>49</v>
      </c>
      <c r="B52" s="6" t="s">
        <v>55</v>
      </c>
      <c r="C52" s="6" t="s">
        <v>35</v>
      </c>
      <c r="D52" s="6" t="s">
        <v>133</v>
      </c>
      <c r="E52" s="9">
        <v>10171500</v>
      </c>
      <c r="F52" s="102" t="s">
        <v>134</v>
      </c>
      <c r="G52" s="17" t="s">
        <v>38</v>
      </c>
      <c r="H52" s="93">
        <f t="shared" si="0"/>
        <v>0</v>
      </c>
      <c r="I52" s="29">
        <f>+'CANASTA DE PRECIOS'!I52</f>
        <v>84000</v>
      </c>
      <c r="J52" s="99"/>
      <c r="K52" s="99"/>
    </row>
    <row r="53" spans="1:11" x14ac:dyDescent="0.45">
      <c r="A53" s="6">
        <f t="shared" si="1"/>
        <v>50</v>
      </c>
      <c r="B53" s="6" t="s">
        <v>55</v>
      </c>
      <c r="C53" s="6" t="s">
        <v>35</v>
      </c>
      <c r="D53" s="6" t="s">
        <v>135</v>
      </c>
      <c r="E53" s="9">
        <v>11121600</v>
      </c>
      <c r="F53" s="32" t="s">
        <v>136</v>
      </c>
      <c r="G53" s="17" t="s">
        <v>38</v>
      </c>
      <c r="H53" s="93">
        <f t="shared" si="0"/>
        <v>0.19</v>
      </c>
      <c r="I53" s="29">
        <f>+'CANASTA DE PRECIOS'!I53</f>
        <v>39999</v>
      </c>
      <c r="J53" s="99"/>
      <c r="K53" s="99"/>
    </row>
    <row r="54" spans="1:11" ht="25.5" x14ac:dyDescent="0.45">
      <c r="A54" s="6">
        <f t="shared" si="1"/>
        <v>51</v>
      </c>
      <c r="B54" s="6" t="s">
        <v>55</v>
      </c>
      <c r="C54" s="6" t="s">
        <v>35</v>
      </c>
      <c r="D54" s="6" t="s">
        <v>137</v>
      </c>
      <c r="E54" s="9">
        <v>21102300</v>
      </c>
      <c r="F54" s="102" t="s">
        <v>138</v>
      </c>
      <c r="G54" s="17" t="s">
        <v>38</v>
      </c>
      <c r="H54" s="93">
        <f t="shared" si="0"/>
        <v>0.19</v>
      </c>
      <c r="I54" s="29">
        <f>+'CANASTA DE PRECIOS'!I54</f>
        <v>389999</v>
      </c>
      <c r="J54" s="99"/>
      <c r="K54" s="99"/>
    </row>
    <row r="55" spans="1:11" ht="51" x14ac:dyDescent="0.45">
      <c r="A55" s="6">
        <f t="shared" si="1"/>
        <v>52</v>
      </c>
      <c r="B55" s="6" t="s">
        <v>55</v>
      </c>
      <c r="C55" s="6" t="s">
        <v>35</v>
      </c>
      <c r="D55" s="6" t="s">
        <v>139</v>
      </c>
      <c r="E55" s="9">
        <v>21102300</v>
      </c>
      <c r="F55" s="32" t="s">
        <v>140</v>
      </c>
      <c r="G55" s="17" t="s">
        <v>38</v>
      </c>
      <c r="H55" s="93">
        <f t="shared" si="0"/>
        <v>0.19</v>
      </c>
      <c r="I55" s="29">
        <f>+'CANASTA DE PRECIOS'!I55</f>
        <v>219999</v>
      </c>
      <c r="J55" s="99"/>
      <c r="K55" s="99"/>
    </row>
    <row r="56" spans="1:11" x14ac:dyDescent="0.45">
      <c r="A56" s="6">
        <f t="shared" si="1"/>
        <v>53</v>
      </c>
      <c r="B56" s="6" t="s">
        <v>55</v>
      </c>
      <c r="C56" s="6" t="s">
        <v>35</v>
      </c>
      <c r="D56" s="6" t="s">
        <v>141</v>
      </c>
      <c r="E56" s="9">
        <v>21102300</v>
      </c>
      <c r="F56" s="102" t="s">
        <v>142</v>
      </c>
      <c r="G56" s="17" t="s">
        <v>38</v>
      </c>
      <c r="H56" s="93">
        <f t="shared" si="0"/>
        <v>0.19</v>
      </c>
      <c r="I56" s="29">
        <f>+'CANASTA DE PRECIOS'!I56</f>
        <v>92999</v>
      </c>
      <c r="J56" s="99"/>
      <c r="K56" s="99"/>
    </row>
    <row r="57" spans="1:11" x14ac:dyDescent="0.45">
      <c r="A57" s="6">
        <f t="shared" si="1"/>
        <v>54</v>
      </c>
      <c r="B57" s="6" t="s">
        <v>55</v>
      </c>
      <c r="C57" s="6" t="s">
        <v>35</v>
      </c>
      <c r="D57" s="6" t="s">
        <v>143</v>
      </c>
      <c r="E57" s="9">
        <v>31162000</v>
      </c>
      <c r="F57" s="32" t="s">
        <v>144</v>
      </c>
      <c r="G57" s="17" t="s">
        <v>145</v>
      </c>
      <c r="H57" s="93">
        <f t="shared" si="0"/>
        <v>0.19</v>
      </c>
      <c r="I57" s="29">
        <f>+'CANASTA DE PRECIOS'!I57</f>
        <v>5099</v>
      </c>
      <c r="J57" s="99"/>
      <c r="K57" s="99"/>
    </row>
    <row r="58" spans="1:11" x14ac:dyDescent="0.45">
      <c r="A58" s="6">
        <f t="shared" si="1"/>
        <v>55</v>
      </c>
      <c r="B58" s="6" t="s">
        <v>55</v>
      </c>
      <c r="C58" s="6" t="s">
        <v>35</v>
      </c>
      <c r="D58" s="6" t="s">
        <v>143</v>
      </c>
      <c r="E58" s="9">
        <v>31162000</v>
      </c>
      <c r="F58" s="102" t="s">
        <v>146</v>
      </c>
      <c r="G58" s="17" t="s">
        <v>145</v>
      </c>
      <c r="H58" s="93">
        <f t="shared" si="0"/>
        <v>0.19</v>
      </c>
      <c r="I58" s="29">
        <f>+'CANASTA DE PRECIOS'!I58</f>
        <v>5500</v>
      </c>
      <c r="J58" s="99"/>
      <c r="K58" s="99"/>
    </row>
    <row r="59" spans="1:11" ht="25.5" x14ac:dyDescent="0.45">
      <c r="A59" s="6">
        <f t="shared" si="1"/>
        <v>56</v>
      </c>
      <c r="B59" s="6" t="s">
        <v>55</v>
      </c>
      <c r="C59" s="6" t="s">
        <v>35</v>
      </c>
      <c r="D59" s="6" t="s">
        <v>147</v>
      </c>
      <c r="E59" s="9">
        <v>27112029</v>
      </c>
      <c r="F59" s="32" t="s">
        <v>148</v>
      </c>
      <c r="G59" s="17" t="s">
        <v>38</v>
      </c>
      <c r="H59" s="93">
        <f t="shared" si="0"/>
        <v>0.19</v>
      </c>
      <c r="I59" s="29">
        <f>+'CANASTA DE PRECIOS'!I59</f>
        <v>17899</v>
      </c>
      <c r="J59" s="99"/>
      <c r="K59" s="99"/>
    </row>
    <row r="60" spans="1:11" ht="25.5" x14ac:dyDescent="0.45">
      <c r="A60" s="6">
        <f t="shared" si="1"/>
        <v>57</v>
      </c>
      <c r="B60" s="6" t="s">
        <v>55</v>
      </c>
      <c r="C60" s="6" t="s">
        <v>35</v>
      </c>
      <c r="D60" s="6" t="s">
        <v>149</v>
      </c>
      <c r="E60" s="9">
        <v>11121600</v>
      </c>
      <c r="F60" s="102" t="s">
        <v>150</v>
      </c>
      <c r="G60" s="17" t="s">
        <v>38</v>
      </c>
      <c r="H60" s="93">
        <f t="shared" si="0"/>
        <v>0.19</v>
      </c>
      <c r="I60" s="29">
        <f>+'CANASTA DE PRECIOS'!I60</f>
        <v>79999</v>
      </c>
      <c r="J60" s="99"/>
      <c r="K60" s="99"/>
    </row>
    <row r="61" spans="1:11" ht="25.5" x14ac:dyDescent="0.45">
      <c r="A61" s="6">
        <f t="shared" si="1"/>
        <v>58</v>
      </c>
      <c r="B61" s="6" t="s">
        <v>55</v>
      </c>
      <c r="C61" s="6" t="s">
        <v>35</v>
      </c>
      <c r="D61" s="6" t="s">
        <v>151</v>
      </c>
      <c r="E61" s="9">
        <v>10150000</v>
      </c>
      <c r="F61" s="32" t="s">
        <v>152</v>
      </c>
      <c r="G61" s="17" t="s">
        <v>153</v>
      </c>
      <c r="H61" s="93">
        <f t="shared" si="0"/>
        <v>0</v>
      </c>
      <c r="I61" s="29">
        <f>+'CANASTA DE PRECIOS'!I61</f>
        <v>194500</v>
      </c>
      <c r="J61" s="99"/>
      <c r="K61" s="99"/>
    </row>
    <row r="62" spans="1:11" ht="25.5" x14ac:dyDescent="0.45">
      <c r="A62" s="6">
        <f t="shared" si="1"/>
        <v>59</v>
      </c>
      <c r="B62" s="6" t="s">
        <v>55</v>
      </c>
      <c r="C62" s="6" t="s">
        <v>35</v>
      </c>
      <c r="D62" s="6" t="s">
        <v>154</v>
      </c>
      <c r="E62" s="9">
        <v>10150000</v>
      </c>
      <c r="F62" s="102" t="s">
        <v>155</v>
      </c>
      <c r="G62" s="17" t="s">
        <v>156</v>
      </c>
      <c r="H62" s="93">
        <f t="shared" si="0"/>
        <v>0</v>
      </c>
      <c r="I62" s="29">
        <f>+'CANASTA DE PRECIOS'!I62</f>
        <v>6000</v>
      </c>
      <c r="J62" s="99"/>
      <c r="K62" s="99"/>
    </row>
    <row r="63" spans="1:11" x14ac:dyDescent="0.45">
      <c r="A63" s="6">
        <f t="shared" si="1"/>
        <v>60</v>
      </c>
      <c r="B63" s="6" t="s">
        <v>55</v>
      </c>
      <c r="C63" s="6" t="s">
        <v>35</v>
      </c>
      <c r="D63" s="6" t="s">
        <v>157</v>
      </c>
      <c r="E63" s="9">
        <v>10150000</v>
      </c>
      <c r="F63" s="32" t="s">
        <v>158</v>
      </c>
      <c r="G63" s="17" t="s">
        <v>153</v>
      </c>
      <c r="H63" s="93">
        <f t="shared" si="0"/>
        <v>0</v>
      </c>
      <c r="I63" s="29">
        <f>+'CANASTA DE PRECIOS'!I63</f>
        <v>165000</v>
      </c>
      <c r="J63" s="99"/>
      <c r="K63" s="99"/>
    </row>
    <row r="64" spans="1:11" x14ac:dyDescent="0.45">
      <c r="A64" s="6">
        <f t="shared" si="1"/>
        <v>61</v>
      </c>
      <c r="B64" s="6" t="s">
        <v>55</v>
      </c>
      <c r="C64" s="6" t="s">
        <v>35</v>
      </c>
      <c r="D64" s="6" t="s">
        <v>159</v>
      </c>
      <c r="E64" s="9">
        <v>10150000</v>
      </c>
      <c r="F64" s="102" t="s">
        <v>160</v>
      </c>
      <c r="G64" s="17" t="s">
        <v>153</v>
      </c>
      <c r="H64" s="93">
        <f t="shared" si="0"/>
        <v>0</v>
      </c>
      <c r="I64" s="29">
        <f>+'CANASTA DE PRECIOS'!I64</f>
        <v>75000</v>
      </c>
      <c r="J64" s="99"/>
      <c r="K64" s="99"/>
    </row>
    <row r="65" spans="1:11" ht="25.5" x14ac:dyDescent="0.45">
      <c r="A65" s="6">
        <f t="shared" si="1"/>
        <v>62</v>
      </c>
      <c r="B65" s="6" t="s">
        <v>55</v>
      </c>
      <c r="C65" s="6" t="s">
        <v>35</v>
      </c>
      <c r="D65" s="6" t="s">
        <v>161</v>
      </c>
      <c r="E65" s="9">
        <v>10150000</v>
      </c>
      <c r="F65" s="32" t="s">
        <v>162</v>
      </c>
      <c r="G65" s="17" t="s">
        <v>156</v>
      </c>
      <c r="H65" s="93">
        <f t="shared" si="0"/>
        <v>0</v>
      </c>
      <c r="I65" s="29">
        <f>+'CANASTA DE PRECIOS'!I65</f>
        <v>6000</v>
      </c>
      <c r="J65" s="99"/>
      <c r="K65" s="99"/>
    </row>
    <row r="66" spans="1:11" ht="25.5" x14ac:dyDescent="0.45">
      <c r="A66" s="6">
        <f t="shared" si="1"/>
        <v>63</v>
      </c>
      <c r="B66" s="6" t="s">
        <v>55</v>
      </c>
      <c r="C66" s="6" t="s">
        <v>35</v>
      </c>
      <c r="D66" s="6" t="s">
        <v>163</v>
      </c>
      <c r="E66" s="9">
        <v>10150000</v>
      </c>
      <c r="F66" s="102" t="s">
        <v>164</v>
      </c>
      <c r="G66" s="17" t="s">
        <v>156</v>
      </c>
      <c r="H66" s="93">
        <f t="shared" si="0"/>
        <v>0</v>
      </c>
      <c r="I66" s="29">
        <f>+'CANASTA DE PRECIOS'!I66</f>
        <v>1850</v>
      </c>
      <c r="J66" s="99"/>
      <c r="K66" s="99"/>
    </row>
    <row r="67" spans="1:11" ht="25.5" x14ac:dyDescent="0.45">
      <c r="A67" s="6">
        <f t="shared" si="1"/>
        <v>64</v>
      </c>
      <c r="B67" s="6" t="s">
        <v>55</v>
      </c>
      <c r="C67" s="6" t="s">
        <v>35</v>
      </c>
      <c r="D67" s="6" t="s">
        <v>165</v>
      </c>
      <c r="E67" s="9">
        <v>10150000</v>
      </c>
      <c r="F67" s="32" t="s">
        <v>166</v>
      </c>
      <c r="G67" s="17" t="s">
        <v>156</v>
      </c>
      <c r="H67" s="93">
        <f t="shared" si="0"/>
        <v>0</v>
      </c>
      <c r="I67" s="29">
        <f>+'CANASTA DE PRECIOS'!I67</f>
        <v>6000</v>
      </c>
      <c r="J67" s="99"/>
      <c r="K67" s="99"/>
    </row>
    <row r="68" spans="1:11" ht="38.25" x14ac:dyDescent="0.45">
      <c r="A68" s="6">
        <f t="shared" si="1"/>
        <v>65</v>
      </c>
      <c r="B68" s="6" t="s">
        <v>55</v>
      </c>
      <c r="C68" s="6" t="s">
        <v>35</v>
      </c>
      <c r="D68" s="6" t="s">
        <v>167</v>
      </c>
      <c r="E68" s="9">
        <v>10150000</v>
      </c>
      <c r="F68" s="102" t="s">
        <v>168</v>
      </c>
      <c r="G68" s="17" t="s">
        <v>153</v>
      </c>
      <c r="H68" s="93">
        <f t="shared" ref="H68:H131" si="2">IF(OR(ISNUMBER(SEARCH("ALIMENTACIÓN",B68)),ISNUMBER(SEARCH("ALIMENTACION",B68))),0,IF(AND(ISNUMBER(SEARCH("AMBIENTE",B68)),OR(ISNUMBER(SEARCH("Semilla",D68)),ISNUMBER(SEARCH("ESPECIE VEGETAL",D68)),ISNUMBER(SEARCH("Fertilizante",D68)),ISNUMBER(SEARCH("Humus",D68)),ISNUMBER(SEARCH("Micorrizas",D68)),ISNUMBER(SEARCH("Cascarilla",D68)),ISNUMBER(SEARCH("Turba",D68)))),0,IF(AND(ISNUMBER(SEARCH("ANIMALES",B68)),OR(ISNUMBER(SEARCH("ALIMENTO",D68)),ISNUMBER(SEARCH("Alimento",D68)))),0.05,IF(ISNUMBER(SEARCH("ANIMALES",B68)),0.19,IF(ISNUMBER(SEARCH("AMBIENTE",B68)),0.19,IF(ISNUMBER(SEARCH("CULTURA",B68)),0.19,IF(ISNUMBER(SEARCH("DEPORTE",B68)),0.19,IF(ISNUMBER(SEARCH("Bioseguridad",B68)),0.19,IF(ISNUMBER(SEARCH("DOTACIÓN",B68)),0.19,IF(ISNUMBER(SEARCH("SERVICIO",C68)),0.19,0.19))))))))))</f>
        <v>0</v>
      </c>
      <c r="I68" s="29">
        <f>+'CANASTA DE PRECIOS'!I68</f>
        <v>24000</v>
      </c>
      <c r="J68" s="99"/>
      <c r="K68" s="99"/>
    </row>
    <row r="69" spans="1:11" x14ac:dyDescent="0.45">
      <c r="A69" s="6">
        <f t="shared" ref="A69:A132" si="3">1+A68</f>
        <v>66</v>
      </c>
      <c r="B69" s="6" t="s">
        <v>55</v>
      </c>
      <c r="C69" s="6" t="s">
        <v>35</v>
      </c>
      <c r="D69" s="6" t="s">
        <v>169</v>
      </c>
      <c r="E69" s="9">
        <v>10150000</v>
      </c>
      <c r="F69" s="32" t="s">
        <v>170</v>
      </c>
      <c r="G69" s="17" t="s">
        <v>153</v>
      </c>
      <c r="H69" s="93">
        <f t="shared" si="2"/>
        <v>0</v>
      </c>
      <c r="I69" s="29">
        <f>+'CANASTA DE PRECIOS'!I69</f>
        <v>215000</v>
      </c>
      <c r="J69" s="99"/>
      <c r="K69" s="99"/>
    </row>
    <row r="70" spans="1:11" ht="25.5" x14ac:dyDescent="0.45">
      <c r="A70" s="6">
        <f t="shared" si="3"/>
        <v>67</v>
      </c>
      <c r="B70" s="6" t="s">
        <v>55</v>
      </c>
      <c r="C70" s="6" t="s">
        <v>35</v>
      </c>
      <c r="D70" s="6" t="s">
        <v>171</v>
      </c>
      <c r="E70" s="9">
        <v>10150000</v>
      </c>
      <c r="F70" s="102" t="s">
        <v>172</v>
      </c>
      <c r="G70" s="17" t="s">
        <v>153</v>
      </c>
      <c r="H70" s="93">
        <f t="shared" si="2"/>
        <v>0</v>
      </c>
      <c r="I70" s="29">
        <f>+'CANASTA DE PRECIOS'!I70</f>
        <v>75000</v>
      </c>
      <c r="J70" s="99"/>
      <c r="K70" s="99"/>
    </row>
    <row r="71" spans="1:11" ht="38.25" x14ac:dyDescent="0.45">
      <c r="A71" s="6">
        <f t="shared" si="3"/>
        <v>68</v>
      </c>
      <c r="B71" s="6" t="s">
        <v>55</v>
      </c>
      <c r="C71" s="6" t="s">
        <v>35</v>
      </c>
      <c r="D71" s="6" t="s">
        <v>173</v>
      </c>
      <c r="E71" s="9">
        <v>10150000</v>
      </c>
      <c r="F71" s="32" t="s">
        <v>174</v>
      </c>
      <c r="G71" s="17" t="s">
        <v>153</v>
      </c>
      <c r="H71" s="93">
        <f t="shared" si="2"/>
        <v>0</v>
      </c>
      <c r="I71" s="29">
        <f>+'CANASTA DE PRECIOS'!I71</f>
        <v>250000</v>
      </c>
      <c r="J71" s="99"/>
      <c r="K71" s="99"/>
    </row>
    <row r="72" spans="1:11" ht="25.5" x14ac:dyDescent="0.45">
      <c r="A72" s="6">
        <f t="shared" si="3"/>
        <v>69</v>
      </c>
      <c r="B72" s="6" t="s">
        <v>55</v>
      </c>
      <c r="C72" s="6" t="s">
        <v>35</v>
      </c>
      <c r="D72" s="6" t="s">
        <v>175</v>
      </c>
      <c r="E72" s="9">
        <v>10150000</v>
      </c>
      <c r="F72" s="102" t="s">
        <v>176</v>
      </c>
      <c r="G72" s="17" t="s">
        <v>153</v>
      </c>
      <c r="H72" s="93">
        <f t="shared" si="2"/>
        <v>0</v>
      </c>
      <c r="I72" s="29">
        <f>+'CANASTA DE PRECIOS'!I72</f>
        <v>75000</v>
      </c>
      <c r="J72" s="99"/>
      <c r="K72" s="99"/>
    </row>
    <row r="73" spans="1:11" ht="25.5" x14ac:dyDescent="0.45">
      <c r="A73" s="6">
        <f t="shared" si="3"/>
        <v>70</v>
      </c>
      <c r="B73" s="6" t="s">
        <v>55</v>
      </c>
      <c r="C73" s="6" t="s">
        <v>35</v>
      </c>
      <c r="D73" s="6" t="s">
        <v>177</v>
      </c>
      <c r="E73" s="9">
        <v>10150000</v>
      </c>
      <c r="F73" s="32" t="s">
        <v>178</v>
      </c>
      <c r="G73" s="17" t="s">
        <v>153</v>
      </c>
      <c r="H73" s="93">
        <f t="shared" si="2"/>
        <v>0</v>
      </c>
      <c r="I73" s="29">
        <f>+'CANASTA DE PRECIOS'!I73</f>
        <v>154000</v>
      </c>
      <c r="J73" s="99"/>
      <c r="K73" s="99"/>
    </row>
    <row r="74" spans="1:11" ht="25.5" x14ac:dyDescent="0.45">
      <c r="A74" s="6">
        <f t="shared" si="3"/>
        <v>71</v>
      </c>
      <c r="B74" s="6" t="s">
        <v>55</v>
      </c>
      <c r="C74" s="6" t="s">
        <v>35</v>
      </c>
      <c r="D74" s="6" t="s">
        <v>179</v>
      </c>
      <c r="E74" s="9">
        <v>10150000</v>
      </c>
      <c r="F74" s="102" t="s">
        <v>180</v>
      </c>
      <c r="G74" s="17" t="s">
        <v>156</v>
      </c>
      <c r="H74" s="93">
        <f t="shared" si="2"/>
        <v>0</v>
      </c>
      <c r="I74" s="29">
        <f>+'CANASTA DE PRECIOS'!I74</f>
        <v>6000</v>
      </c>
      <c r="J74" s="99"/>
      <c r="K74" s="99"/>
    </row>
    <row r="75" spans="1:11" ht="38.25" x14ac:dyDescent="0.45">
      <c r="A75" s="6">
        <f t="shared" si="3"/>
        <v>72</v>
      </c>
      <c r="B75" s="6" t="s">
        <v>55</v>
      </c>
      <c r="C75" s="6" t="s">
        <v>35</v>
      </c>
      <c r="D75" s="6" t="s">
        <v>181</v>
      </c>
      <c r="E75" s="9">
        <v>10150000</v>
      </c>
      <c r="F75" s="32" t="s">
        <v>182</v>
      </c>
      <c r="G75" s="17" t="s">
        <v>156</v>
      </c>
      <c r="H75" s="93">
        <f t="shared" si="2"/>
        <v>0</v>
      </c>
      <c r="I75" s="29">
        <f>+'CANASTA DE PRECIOS'!I75</f>
        <v>67000</v>
      </c>
      <c r="J75" s="99"/>
      <c r="K75" s="99"/>
    </row>
    <row r="76" spans="1:11" x14ac:dyDescent="0.45">
      <c r="A76" s="6">
        <f t="shared" si="3"/>
        <v>73</v>
      </c>
      <c r="B76" s="6" t="s">
        <v>55</v>
      </c>
      <c r="C76" s="6" t="s">
        <v>35</v>
      </c>
      <c r="D76" s="6" t="s">
        <v>183</v>
      </c>
      <c r="E76" s="9">
        <v>10150000</v>
      </c>
      <c r="F76" s="102" t="s">
        <v>184</v>
      </c>
      <c r="G76" s="17" t="s">
        <v>38</v>
      </c>
      <c r="H76" s="93">
        <f t="shared" si="2"/>
        <v>0</v>
      </c>
      <c r="I76" s="29">
        <f>+'CANASTA DE PRECIOS'!I76</f>
        <v>5900</v>
      </c>
      <c r="J76" s="99"/>
      <c r="K76" s="99"/>
    </row>
    <row r="77" spans="1:11" ht="25.5" x14ac:dyDescent="0.45">
      <c r="A77" s="6">
        <f t="shared" si="3"/>
        <v>74</v>
      </c>
      <c r="B77" s="6" t="s">
        <v>55</v>
      </c>
      <c r="C77" s="6" t="s">
        <v>35</v>
      </c>
      <c r="D77" s="6" t="s">
        <v>185</v>
      </c>
      <c r="E77" s="9">
        <v>10150000</v>
      </c>
      <c r="F77" s="32" t="s">
        <v>186</v>
      </c>
      <c r="G77" s="17" t="s">
        <v>38</v>
      </c>
      <c r="H77" s="93">
        <f t="shared" si="2"/>
        <v>0</v>
      </c>
      <c r="I77" s="29">
        <f>+'CANASTA DE PRECIOS'!I77</f>
        <v>7500</v>
      </c>
      <c r="J77" s="99"/>
      <c r="K77" s="99"/>
    </row>
    <row r="78" spans="1:11" ht="25.5" x14ac:dyDescent="0.45">
      <c r="A78" s="6">
        <f t="shared" si="3"/>
        <v>75</v>
      </c>
      <c r="B78" s="6" t="s">
        <v>55</v>
      </c>
      <c r="C78" s="6" t="s">
        <v>35</v>
      </c>
      <c r="D78" s="6" t="s">
        <v>187</v>
      </c>
      <c r="E78" s="9">
        <v>10150000</v>
      </c>
      <c r="F78" s="102" t="s">
        <v>188</v>
      </c>
      <c r="G78" s="17" t="s">
        <v>38</v>
      </c>
      <c r="H78" s="93">
        <f t="shared" si="2"/>
        <v>0</v>
      </c>
      <c r="I78" s="29">
        <f>+'CANASTA DE PRECIOS'!I78</f>
        <v>15000</v>
      </c>
      <c r="J78" s="99"/>
      <c r="K78" s="99"/>
    </row>
    <row r="79" spans="1:11" x14ac:dyDescent="0.45">
      <c r="A79" s="6">
        <f t="shared" si="3"/>
        <v>76</v>
      </c>
      <c r="B79" s="6" t="s">
        <v>55</v>
      </c>
      <c r="C79" s="6" t="s">
        <v>35</v>
      </c>
      <c r="D79" s="6" t="s">
        <v>189</v>
      </c>
      <c r="E79" s="9">
        <v>10150000</v>
      </c>
      <c r="F79" s="32" t="s">
        <v>190</v>
      </c>
      <c r="G79" s="17" t="s">
        <v>38</v>
      </c>
      <c r="H79" s="93">
        <f t="shared" si="2"/>
        <v>0</v>
      </c>
      <c r="I79" s="29">
        <f>+'CANASTA DE PRECIOS'!I79</f>
        <v>15000</v>
      </c>
      <c r="J79" s="99"/>
      <c r="K79" s="99"/>
    </row>
    <row r="80" spans="1:11" ht="25.5" x14ac:dyDescent="0.45">
      <c r="A80" s="6">
        <f t="shared" si="3"/>
        <v>77</v>
      </c>
      <c r="B80" s="6" t="s">
        <v>55</v>
      </c>
      <c r="C80" s="6" t="s">
        <v>35</v>
      </c>
      <c r="D80" s="6" t="s">
        <v>191</v>
      </c>
      <c r="E80" s="9">
        <v>10150000</v>
      </c>
      <c r="F80" s="102" t="s">
        <v>192</v>
      </c>
      <c r="G80" s="17" t="s">
        <v>38</v>
      </c>
      <c r="H80" s="93">
        <f t="shared" si="2"/>
        <v>0</v>
      </c>
      <c r="I80" s="29">
        <f>+'CANASTA DE PRECIOS'!I80</f>
        <v>5800</v>
      </c>
      <c r="J80" s="99"/>
      <c r="K80" s="99"/>
    </row>
    <row r="81" spans="1:11" x14ac:dyDescent="0.45">
      <c r="A81" s="6">
        <f t="shared" si="3"/>
        <v>78</v>
      </c>
      <c r="B81" s="6" t="s">
        <v>55</v>
      </c>
      <c r="C81" s="6" t="s">
        <v>35</v>
      </c>
      <c r="D81" s="6" t="s">
        <v>193</v>
      </c>
      <c r="E81" s="9">
        <v>10150000</v>
      </c>
      <c r="F81" s="32" t="s">
        <v>194</v>
      </c>
      <c r="G81" s="17" t="s">
        <v>38</v>
      </c>
      <c r="H81" s="93">
        <f t="shared" si="2"/>
        <v>0</v>
      </c>
      <c r="I81" s="29">
        <f>+'CANASTA DE PRECIOS'!I81</f>
        <v>12000</v>
      </c>
      <c r="J81" s="99"/>
      <c r="K81" s="99"/>
    </row>
    <row r="82" spans="1:11" x14ac:dyDescent="0.45">
      <c r="A82" s="6">
        <f t="shared" si="3"/>
        <v>79</v>
      </c>
      <c r="B82" s="6" t="s">
        <v>55</v>
      </c>
      <c r="C82" s="6" t="s">
        <v>35</v>
      </c>
      <c r="D82" s="6" t="s">
        <v>195</v>
      </c>
      <c r="E82" s="9">
        <v>10150000</v>
      </c>
      <c r="F82" s="102" t="s">
        <v>196</v>
      </c>
      <c r="G82" s="17" t="s">
        <v>38</v>
      </c>
      <c r="H82" s="93">
        <f t="shared" si="2"/>
        <v>0</v>
      </c>
      <c r="I82" s="29">
        <f>+'CANASTA DE PRECIOS'!I82</f>
        <v>5000</v>
      </c>
      <c r="J82" s="99"/>
      <c r="K82" s="99"/>
    </row>
    <row r="83" spans="1:11" ht="25.5" x14ac:dyDescent="0.45">
      <c r="A83" s="6">
        <f t="shared" si="3"/>
        <v>80</v>
      </c>
      <c r="B83" s="6" t="s">
        <v>55</v>
      </c>
      <c r="C83" s="6" t="s">
        <v>35</v>
      </c>
      <c r="D83" s="6" t="s">
        <v>197</v>
      </c>
      <c r="E83" s="9">
        <v>10150000</v>
      </c>
      <c r="F83" s="32" t="s">
        <v>198</v>
      </c>
      <c r="G83" s="17" t="s">
        <v>38</v>
      </c>
      <c r="H83" s="93">
        <f t="shared" si="2"/>
        <v>0</v>
      </c>
      <c r="I83" s="29">
        <f>+'CANASTA DE PRECIOS'!I83</f>
        <v>8000</v>
      </c>
      <c r="J83" s="99"/>
      <c r="K83" s="99"/>
    </row>
    <row r="84" spans="1:11" ht="25.5" x14ac:dyDescent="0.45">
      <c r="A84" s="6">
        <f t="shared" si="3"/>
        <v>81</v>
      </c>
      <c r="B84" s="6" t="s">
        <v>55</v>
      </c>
      <c r="C84" s="6" t="s">
        <v>35</v>
      </c>
      <c r="D84" s="6" t="s">
        <v>199</v>
      </c>
      <c r="E84" s="9">
        <v>10150000</v>
      </c>
      <c r="F84" s="102" t="s">
        <v>200</v>
      </c>
      <c r="G84" s="17" t="s">
        <v>38</v>
      </c>
      <c r="H84" s="93">
        <f t="shared" si="2"/>
        <v>0</v>
      </c>
      <c r="I84" s="29">
        <f>+'CANASTA DE PRECIOS'!I84</f>
        <v>7500</v>
      </c>
      <c r="J84" s="99"/>
      <c r="K84" s="99"/>
    </row>
    <row r="85" spans="1:11" ht="25.5" x14ac:dyDescent="0.45">
      <c r="A85" s="6">
        <f t="shared" si="3"/>
        <v>82</v>
      </c>
      <c r="B85" s="6" t="s">
        <v>55</v>
      </c>
      <c r="C85" s="6" t="s">
        <v>35</v>
      </c>
      <c r="D85" s="6" t="s">
        <v>201</v>
      </c>
      <c r="E85" s="9">
        <v>10150000</v>
      </c>
      <c r="F85" s="32" t="s">
        <v>202</v>
      </c>
      <c r="G85" s="17" t="s">
        <v>38</v>
      </c>
      <c r="H85" s="93">
        <f t="shared" si="2"/>
        <v>0</v>
      </c>
      <c r="I85" s="29">
        <f>+'CANASTA DE PRECIOS'!I85</f>
        <v>12500</v>
      </c>
      <c r="J85" s="99"/>
      <c r="K85" s="99"/>
    </row>
    <row r="86" spans="1:11" ht="25.5" x14ac:dyDescent="0.45">
      <c r="A86" s="6">
        <f t="shared" si="3"/>
        <v>83</v>
      </c>
      <c r="B86" s="6" t="s">
        <v>55</v>
      </c>
      <c r="C86" s="6" t="s">
        <v>35</v>
      </c>
      <c r="D86" s="6" t="s">
        <v>203</v>
      </c>
      <c r="E86" s="9">
        <v>10150000</v>
      </c>
      <c r="F86" s="102" t="s">
        <v>204</v>
      </c>
      <c r="G86" s="17" t="s">
        <v>38</v>
      </c>
      <c r="H86" s="93">
        <f t="shared" si="2"/>
        <v>0</v>
      </c>
      <c r="I86" s="29">
        <f>+'CANASTA DE PRECIOS'!I86</f>
        <v>6500</v>
      </c>
      <c r="J86" s="99"/>
      <c r="K86" s="99"/>
    </row>
    <row r="87" spans="1:11" x14ac:dyDescent="0.45">
      <c r="A87" s="6">
        <f t="shared" si="3"/>
        <v>84</v>
      </c>
      <c r="B87" s="6" t="s">
        <v>55</v>
      </c>
      <c r="C87" s="6" t="s">
        <v>35</v>
      </c>
      <c r="D87" s="6" t="s">
        <v>205</v>
      </c>
      <c r="E87" s="9">
        <v>10150000</v>
      </c>
      <c r="F87" s="32" t="s">
        <v>206</v>
      </c>
      <c r="G87" s="17" t="s">
        <v>38</v>
      </c>
      <c r="H87" s="93">
        <f t="shared" si="2"/>
        <v>0</v>
      </c>
      <c r="I87" s="29">
        <f>+'CANASTA DE PRECIOS'!I87</f>
        <v>7000</v>
      </c>
      <c r="J87" s="99"/>
      <c r="K87" s="99"/>
    </row>
    <row r="88" spans="1:11" ht="25.5" x14ac:dyDescent="0.45">
      <c r="A88" s="6">
        <f t="shared" si="3"/>
        <v>85</v>
      </c>
      <c r="B88" s="6" t="s">
        <v>55</v>
      </c>
      <c r="C88" s="6" t="s">
        <v>35</v>
      </c>
      <c r="D88" s="6" t="s">
        <v>207</v>
      </c>
      <c r="E88" s="9">
        <v>10150000</v>
      </c>
      <c r="F88" s="102" t="s">
        <v>208</v>
      </c>
      <c r="G88" s="17" t="s">
        <v>38</v>
      </c>
      <c r="H88" s="93">
        <f t="shared" si="2"/>
        <v>0</v>
      </c>
      <c r="I88" s="29">
        <f>+'CANASTA DE PRECIOS'!I88</f>
        <v>15000</v>
      </c>
      <c r="J88" s="99"/>
      <c r="K88" s="99"/>
    </row>
    <row r="89" spans="1:11" x14ac:dyDescent="0.45">
      <c r="A89" s="6">
        <f t="shared" si="3"/>
        <v>86</v>
      </c>
      <c r="B89" s="6" t="s">
        <v>55</v>
      </c>
      <c r="C89" s="6" t="s">
        <v>35</v>
      </c>
      <c r="D89" s="6" t="s">
        <v>209</v>
      </c>
      <c r="E89" s="9">
        <v>10150000</v>
      </c>
      <c r="F89" s="32" t="s">
        <v>210</v>
      </c>
      <c r="G89" s="17" t="s">
        <v>38</v>
      </c>
      <c r="H89" s="93">
        <f t="shared" si="2"/>
        <v>0</v>
      </c>
      <c r="I89" s="29">
        <f>+'CANASTA DE PRECIOS'!I89</f>
        <v>8500</v>
      </c>
      <c r="J89" s="99"/>
      <c r="K89" s="99"/>
    </row>
    <row r="90" spans="1:11" x14ac:dyDescent="0.45">
      <c r="A90" s="6">
        <f t="shared" si="3"/>
        <v>87</v>
      </c>
      <c r="B90" s="6" t="s">
        <v>55</v>
      </c>
      <c r="C90" s="6" t="s">
        <v>35</v>
      </c>
      <c r="D90" s="6" t="s">
        <v>209</v>
      </c>
      <c r="E90" s="9">
        <v>10150000</v>
      </c>
      <c r="F90" s="102" t="s">
        <v>211</v>
      </c>
      <c r="G90" s="17" t="s">
        <v>38</v>
      </c>
      <c r="H90" s="93">
        <f t="shared" si="2"/>
        <v>0</v>
      </c>
      <c r="I90" s="29">
        <f>+'CANASTA DE PRECIOS'!I90</f>
        <v>10000</v>
      </c>
      <c r="J90" s="99"/>
      <c r="K90" s="99"/>
    </row>
    <row r="91" spans="1:11" ht="25.5" x14ac:dyDescent="0.45">
      <c r="A91" s="6">
        <f t="shared" si="3"/>
        <v>88</v>
      </c>
      <c r="B91" s="6" t="s">
        <v>55</v>
      </c>
      <c r="C91" s="6" t="s">
        <v>35</v>
      </c>
      <c r="D91" s="6" t="s">
        <v>212</v>
      </c>
      <c r="E91" s="9">
        <v>10150000</v>
      </c>
      <c r="F91" s="32" t="s">
        <v>213</v>
      </c>
      <c r="G91" s="17" t="s">
        <v>38</v>
      </c>
      <c r="H91" s="93">
        <f t="shared" si="2"/>
        <v>0</v>
      </c>
      <c r="I91" s="29">
        <f>+'CANASTA DE PRECIOS'!I91</f>
        <v>12000</v>
      </c>
      <c r="J91" s="99"/>
      <c r="K91" s="99"/>
    </row>
    <row r="92" spans="1:11" x14ac:dyDescent="0.45">
      <c r="A92" s="6">
        <f t="shared" si="3"/>
        <v>89</v>
      </c>
      <c r="B92" s="6" t="s">
        <v>55</v>
      </c>
      <c r="C92" s="6" t="s">
        <v>35</v>
      </c>
      <c r="D92" s="6" t="s">
        <v>214</v>
      </c>
      <c r="E92" s="9">
        <v>10150000</v>
      </c>
      <c r="F92" s="102" t="s">
        <v>215</v>
      </c>
      <c r="G92" s="17" t="s">
        <v>38</v>
      </c>
      <c r="H92" s="93">
        <f t="shared" si="2"/>
        <v>0</v>
      </c>
      <c r="I92" s="29">
        <f>+'CANASTA DE PRECIOS'!I92</f>
        <v>8500</v>
      </c>
      <c r="J92" s="99"/>
      <c r="K92" s="99"/>
    </row>
    <row r="93" spans="1:11" x14ac:dyDescent="0.45">
      <c r="A93" s="6">
        <f t="shared" si="3"/>
        <v>90</v>
      </c>
      <c r="B93" s="6" t="s">
        <v>55</v>
      </c>
      <c r="C93" s="6" t="s">
        <v>35</v>
      </c>
      <c r="D93" s="6" t="s">
        <v>216</v>
      </c>
      <c r="E93" s="9">
        <v>10150000</v>
      </c>
      <c r="F93" s="32" t="s">
        <v>217</v>
      </c>
      <c r="G93" s="17" t="s">
        <v>38</v>
      </c>
      <c r="H93" s="93">
        <f t="shared" si="2"/>
        <v>0</v>
      </c>
      <c r="I93" s="29">
        <f>+'CANASTA DE PRECIOS'!I93</f>
        <v>8500</v>
      </c>
      <c r="J93" s="99"/>
      <c r="K93" s="99"/>
    </row>
    <row r="94" spans="1:11" ht="25.5" x14ac:dyDescent="0.45">
      <c r="A94" s="6">
        <f t="shared" si="3"/>
        <v>91</v>
      </c>
      <c r="B94" s="6" t="s">
        <v>55</v>
      </c>
      <c r="C94" s="6" t="s">
        <v>35</v>
      </c>
      <c r="D94" s="6" t="s">
        <v>218</v>
      </c>
      <c r="E94" s="9">
        <v>10150000</v>
      </c>
      <c r="F94" s="102" t="s">
        <v>219</v>
      </c>
      <c r="G94" s="17" t="s">
        <v>38</v>
      </c>
      <c r="H94" s="93">
        <f t="shared" si="2"/>
        <v>0</v>
      </c>
      <c r="I94" s="29">
        <f>+'CANASTA DE PRECIOS'!I94</f>
        <v>7500</v>
      </c>
      <c r="J94" s="99"/>
      <c r="K94" s="99"/>
    </row>
    <row r="95" spans="1:11" ht="25.5" x14ac:dyDescent="0.45">
      <c r="A95" s="6">
        <f t="shared" si="3"/>
        <v>92</v>
      </c>
      <c r="B95" s="6" t="s">
        <v>55</v>
      </c>
      <c r="C95" s="6" t="s">
        <v>35</v>
      </c>
      <c r="D95" s="6" t="s">
        <v>220</v>
      </c>
      <c r="E95" s="9">
        <v>10150000</v>
      </c>
      <c r="F95" s="32" t="s">
        <v>221</v>
      </c>
      <c r="G95" s="17" t="s">
        <v>38</v>
      </c>
      <c r="H95" s="93">
        <f t="shared" si="2"/>
        <v>0</v>
      </c>
      <c r="I95" s="29">
        <f>+'CANASTA DE PRECIOS'!I95</f>
        <v>12000</v>
      </c>
      <c r="J95" s="99"/>
      <c r="K95" s="99"/>
    </row>
    <row r="96" spans="1:11" x14ac:dyDescent="0.45">
      <c r="A96" s="6">
        <f t="shared" si="3"/>
        <v>93</v>
      </c>
      <c r="B96" s="6" t="s">
        <v>55</v>
      </c>
      <c r="C96" s="6" t="s">
        <v>35</v>
      </c>
      <c r="D96" s="6" t="s">
        <v>222</v>
      </c>
      <c r="E96" s="9">
        <v>10150000</v>
      </c>
      <c r="F96" s="102" t="s">
        <v>223</v>
      </c>
      <c r="G96" s="17" t="s">
        <v>38</v>
      </c>
      <c r="H96" s="93">
        <f t="shared" si="2"/>
        <v>0</v>
      </c>
      <c r="I96" s="29">
        <f>+'CANASTA DE PRECIOS'!I96</f>
        <v>18000</v>
      </c>
      <c r="J96" s="99"/>
      <c r="K96" s="99"/>
    </row>
    <row r="97" spans="1:11" ht="90" x14ac:dyDescent="0.45">
      <c r="A97" s="6">
        <f t="shared" si="3"/>
        <v>94</v>
      </c>
      <c r="B97" s="6" t="s">
        <v>55</v>
      </c>
      <c r="C97" s="6" t="s">
        <v>35</v>
      </c>
      <c r="D97" s="6" t="s">
        <v>224</v>
      </c>
      <c r="E97" s="9">
        <v>90101603</v>
      </c>
      <c r="F97" s="12" t="s">
        <v>225</v>
      </c>
      <c r="G97" s="17" t="s">
        <v>38</v>
      </c>
      <c r="H97" s="93">
        <f t="shared" si="2"/>
        <v>0.19</v>
      </c>
      <c r="I97" s="29">
        <f>+'CANASTA DE PRECIOS'!I97</f>
        <v>219999</v>
      </c>
      <c r="J97" s="99"/>
      <c r="K97" s="99"/>
    </row>
    <row r="98" spans="1:11" ht="38.25" x14ac:dyDescent="0.45">
      <c r="A98" s="6">
        <f t="shared" si="3"/>
        <v>95</v>
      </c>
      <c r="B98" s="6" t="s">
        <v>55</v>
      </c>
      <c r="C98" s="6" t="s">
        <v>35</v>
      </c>
      <c r="D98" s="6" t="s">
        <v>226</v>
      </c>
      <c r="E98" s="9">
        <v>56101606</v>
      </c>
      <c r="F98" s="102" t="s">
        <v>227</v>
      </c>
      <c r="G98" s="17" t="s">
        <v>38</v>
      </c>
      <c r="H98" s="93">
        <f t="shared" si="2"/>
        <v>0.19</v>
      </c>
      <c r="I98" s="29">
        <f>+'CANASTA DE PRECIOS'!I98</f>
        <v>48899</v>
      </c>
      <c r="J98" s="99"/>
      <c r="K98" s="99"/>
    </row>
    <row r="99" spans="1:11" ht="25.5" x14ac:dyDescent="0.45">
      <c r="A99" s="6">
        <f t="shared" si="3"/>
        <v>96</v>
      </c>
      <c r="B99" s="6" t="s">
        <v>55</v>
      </c>
      <c r="C99" s="6" t="s">
        <v>35</v>
      </c>
      <c r="D99" s="6" t="s">
        <v>228</v>
      </c>
      <c r="E99" s="9">
        <v>51171606</v>
      </c>
      <c r="F99" s="32" t="s">
        <v>229</v>
      </c>
      <c r="G99" s="17" t="s">
        <v>92</v>
      </c>
      <c r="H99" s="93">
        <f t="shared" si="2"/>
        <v>0.19</v>
      </c>
      <c r="I99" s="29">
        <f>+'CANASTA DE PRECIOS'!I99</f>
        <v>74999</v>
      </c>
      <c r="J99" s="99"/>
      <c r="K99" s="99"/>
    </row>
    <row r="100" spans="1:11" ht="38.25" x14ac:dyDescent="0.45">
      <c r="A100" s="6">
        <f t="shared" si="3"/>
        <v>97</v>
      </c>
      <c r="B100" s="6" t="s">
        <v>55</v>
      </c>
      <c r="C100" s="6" t="s">
        <v>35</v>
      </c>
      <c r="D100" s="6" t="s">
        <v>230</v>
      </c>
      <c r="E100" s="9">
        <v>41116105</v>
      </c>
      <c r="F100" s="102" t="s">
        <v>231</v>
      </c>
      <c r="G100" s="17" t="s">
        <v>92</v>
      </c>
      <c r="H100" s="93">
        <f t="shared" si="2"/>
        <v>0.19</v>
      </c>
      <c r="I100" s="29">
        <f>+'CANASTA DE PRECIOS'!I100</f>
        <v>112499</v>
      </c>
      <c r="J100" s="99"/>
      <c r="K100" s="99"/>
    </row>
    <row r="101" spans="1:11" ht="25.5" x14ac:dyDescent="0.45">
      <c r="A101" s="6">
        <f t="shared" si="3"/>
        <v>98</v>
      </c>
      <c r="B101" s="6" t="s">
        <v>55</v>
      </c>
      <c r="C101" s="6" t="s">
        <v>35</v>
      </c>
      <c r="D101" s="6" t="s">
        <v>232</v>
      </c>
      <c r="E101" s="9">
        <v>10170000</v>
      </c>
      <c r="F101" s="32" t="s">
        <v>233</v>
      </c>
      <c r="G101" s="17" t="s">
        <v>38</v>
      </c>
      <c r="H101" s="93">
        <f t="shared" si="2"/>
        <v>0</v>
      </c>
      <c r="I101" s="29">
        <f>+'CANASTA DE PRECIOS'!I101</f>
        <v>325000</v>
      </c>
      <c r="J101" s="99"/>
      <c r="K101" s="99"/>
    </row>
    <row r="102" spans="1:11" ht="25.5" x14ac:dyDescent="0.45">
      <c r="A102" s="6">
        <f t="shared" si="3"/>
        <v>99</v>
      </c>
      <c r="B102" s="6" t="s">
        <v>55</v>
      </c>
      <c r="C102" s="6" t="s">
        <v>35</v>
      </c>
      <c r="D102" s="6" t="s">
        <v>234</v>
      </c>
      <c r="E102" s="9">
        <v>27111515</v>
      </c>
      <c r="F102" s="102" t="s">
        <v>235</v>
      </c>
      <c r="G102" s="17" t="s">
        <v>38</v>
      </c>
      <c r="H102" s="93">
        <f t="shared" si="2"/>
        <v>0.19</v>
      </c>
      <c r="I102" s="29">
        <f>+'CANASTA DE PRECIOS'!I102</f>
        <v>99899</v>
      </c>
      <c r="J102" s="99"/>
      <c r="K102" s="99"/>
    </row>
    <row r="103" spans="1:11" x14ac:dyDescent="0.45">
      <c r="A103" s="6">
        <f t="shared" si="3"/>
        <v>100</v>
      </c>
      <c r="B103" s="6" t="s">
        <v>55</v>
      </c>
      <c r="C103" s="6" t="s">
        <v>35</v>
      </c>
      <c r="D103" s="6" t="s">
        <v>236</v>
      </c>
      <c r="E103" s="9">
        <v>20142904</v>
      </c>
      <c r="F103" s="32" t="s">
        <v>237</v>
      </c>
      <c r="G103" s="17" t="s">
        <v>38</v>
      </c>
      <c r="H103" s="93">
        <f t="shared" si="2"/>
        <v>0.19</v>
      </c>
      <c r="I103" s="29">
        <f>+'CANASTA DE PRECIOS'!I103</f>
        <v>536900</v>
      </c>
      <c r="J103" s="99"/>
      <c r="K103" s="99"/>
    </row>
    <row r="104" spans="1:11" ht="51" x14ac:dyDescent="0.45">
      <c r="A104" s="6">
        <f t="shared" si="3"/>
        <v>101</v>
      </c>
      <c r="B104" s="6" t="s">
        <v>55</v>
      </c>
      <c r="C104" s="6" t="s">
        <v>35</v>
      </c>
      <c r="D104" s="6" t="s">
        <v>238</v>
      </c>
      <c r="E104" s="9">
        <v>31162405</v>
      </c>
      <c r="F104" s="102" t="s">
        <v>239</v>
      </c>
      <c r="G104" s="17" t="s">
        <v>38</v>
      </c>
      <c r="H104" s="93">
        <f t="shared" si="2"/>
        <v>0.19</v>
      </c>
      <c r="I104" s="29">
        <f>+'CANASTA DE PRECIOS'!I104</f>
        <v>26899</v>
      </c>
      <c r="J104" s="99"/>
      <c r="K104" s="99"/>
    </row>
    <row r="105" spans="1:11" x14ac:dyDescent="0.45">
      <c r="A105" s="6">
        <f t="shared" si="3"/>
        <v>102</v>
      </c>
      <c r="B105" s="6" t="s">
        <v>55</v>
      </c>
      <c r="C105" s="6" t="s">
        <v>35</v>
      </c>
      <c r="D105" s="6" t="s">
        <v>240</v>
      </c>
      <c r="E105" s="9">
        <v>11111501</v>
      </c>
      <c r="F105" s="32" t="s">
        <v>241</v>
      </c>
      <c r="G105" s="17" t="s">
        <v>242</v>
      </c>
      <c r="H105" s="93">
        <f t="shared" si="2"/>
        <v>0.19</v>
      </c>
      <c r="I105" s="29">
        <f>+'CANASTA DE PRECIOS'!I105</f>
        <v>16499</v>
      </c>
      <c r="J105" s="99"/>
      <c r="K105" s="99"/>
    </row>
    <row r="106" spans="1:11" x14ac:dyDescent="0.45">
      <c r="A106" s="6">
        <f t="shared" si="3"/>
        <v>103</v>
      </c>
      <c r="B106" s="6" t="s">
        <v>55</v>
      </c>
      <c r="C106" s="6" t="s">
        <v>35</v>
      </c>
      <c r="D106" s="6" t="s">
        <v>243</v>
      </c>
      <c r="E106" s="9">
        <v>11111501</v>
      </c>
      <c r="F106" s="102" t="s">
        <v>244</v>
      </c>
      <c r="G106" s="17" t="s">
        <v>92</v>
      </c>
      <c r="H106" s="93">
        <f t="shared" si="2"/>
        <v>0.19</v>
      </c>
      <c r="I106" s="29">
        <f>+'CANASTA DE PRECIOS'!I106</f>
        <v>19999</v>
      </c>
      <c r="J106" s="99"/>
      <c r="K106" s="99"/>
    </row>
    <row r="107" spans="1:11" ht="153.75" x14ac:dyDescent="0.45">
      <c r="A107" s="6">
        <f t="shared" si="3"/>
        <v>104</v>
      </c>
      <c r="B107" s="6" t="s">
        <v>55</v>
      </c>
      <c r="C107" s="6" t="s">
        <v>245</v>
      </c>
      <c r="D107" s="6" t="s">
        <v>246</v>
      </c>
      <c r="E107" s="9">
        <v>90101603</v>
      </c>
      <c r="F107" s="12" t="s">
        <v>247</v>
      </c>
      <c r="G107" s="17" t="s">
        <v>38</v>
      </c>
      <c r="H107" s="93">
        <f t="shared" si="2"/>
        <v>0.19</v>
      </c>
      <c r="I107" s="29">
        <f>+'CANASTA DE PRECIOS'!I107</f>
        <v>211245</v>
      </c>
      <c r="J107" s="99"/>
      <c r="K107" s="99"/>
    </row>
    <row r="108" spans="1:11" ht="332.25" x14ac:dyDescent="0.45">
      <c r="A108" s="6">
        <f t="shared" si="3"/>
        <v>105</v>
      </c>
      <c r="B108" s="6" t="s">
        <v>55</v>
      </c>
      <c r="C108" s="6" t="s">
        <v>245</v>
      </c>
      <c r="D108" s="6" t="s">
        <v>248</v>
      </c>
      <c r="E108" s="9">
        <v>90101603</v>
      </c>
      <c r="F108" s="103" t="s">
        <v>249</v>
      </c>
      <c r="G108" s="17" t="s">
        <v>250</v>
      </c>
      <c r="H108" s="93">
        <f t="shared" si="2"/>
        <v>0.19</v>
      </c>
      <c r="I108" s="29">
        <f>+'CANASTA DE PRECIOS'!I108</f>
        <v>113115</v>
      </c>
      <c r="J108" s="99"/>
      <c r="K108" s="99"/>
    </row>
    <row r="109" spans="1:11" ht="153.75" x14ac:dyDescent="0.45">
      <c r="A109" s="6">
        <f t="shared" si="3"/>
        <v>106</v>
      </c>
      <c r="B109" s="6" t="s">
        <v>251</v>
      </c>
      <c r="C109" s="6" t="s">
        <v>35</v>
      </c>
      <c r="D109" s="6" t="s">
        <v>252</v>
      </c>
      <c r="E109" s="9">
        <v>90101603</v>
      </c>
      <c r="F109" s="12" t="s">
        <v>253</v>
      </c>
      <c r="G109" s="17" t="s">
        <v>38</v>
      </c>
      <c r="H109" s="93">
        <f t="shared" si="2"/>
        <v>0.19</v>
      </c>
      <c r="I109" s="29">
        <f>+'CANASTA DE PRECIOS'!I109</f>
        <v>30358</v>
      </c>
      <c r="J109" s="99"/>
      <c r="K109" s="99"/>
    </row>
    <row r="110" spans="1:11" ht="89.25" x14ac:dyDescent="0.45">
      <c r="A110" s="6">
        <f t="shared" si="3"/>
        <v>107</v>
      </c>
      <c r="B110" s="6" t="s">
        <v>251</v>
      </c>
      <c r="C110" s="6" t="s">
        <v>35</v>
      </c>
      <c r="D110" s="6" t="s">
        <v>254</v>
      </c>
      <c r="E110" s="9">
        <v>90101603</v>
      </c>
      <c r="F110" s="103" t="s">
        <v>255</v>
      </c>
      <c r="G110" s="17" t="s">
        <v>38</v>
      </c>
      <c r="H110" s="93">
        <f t="shared" si="2"/>
        <v>0.19</v>
      </c>
      <c r="I110" s="29">
        <f>+'CANASTA DE PRECIOS'!I110</f>
        <v>11408</v>
      </c>
      <c r="J110" s="99"/>
      <c r="K110" s="99"/>
    </row>
    <row r="111" spans="1:11" ht="204" x14ac:dyDescent="0.45">
      <c r="A111" s="6">
        <f t="shared" si="3"/>
        <v>108</v>
      </c>
      <c r="B111" s="6" t="s">
        <v>251</v>
      </c>
      <c r="C111" s="6" t="s">
        <v>35</v>
      </c>
      <c r="D111" s="6" t="s">
        <v>256</v>
      </c>
      <c r="E111" s="9">
        <v>10121800</v>
      </c>
      <c r="F111" s="33" t="s">
        <v>257</v>
      </c>
      <c r="G111" s="17" t="s">
        <v>92</v>
      </c>
      <c r="H111" s="93">
        <f t="shared" si="2"/>
        <v>0.05</v>
      </c>
      <c r="I111" s="29">
        <f>+'CANASTA DE PRECIOS'!I111</f>
        <v>283503</v>
      </c>
      <c r="J111" s="99"/>
      <c r="K111" s="99"/>
    </row>
    <row r="112" spans="1:11" ht="178.5" x14ac:dyDescent="0.45">
      <c r="A112" s="6">
        <f t="shared" si="3"/>
        <v>109</v>
      </c>
      <c r="B112" s="6" t="s">
        <v>251</v>
      </c>
      <c r="C112" s="6" t="s">
        <v>35</v>
      </c>
      <c r="D112" s="6" t="s">
        <v>256</v>
      </c>
      <c r="E112" s="9">
        <v>10121800</v>
      </c>
      <c r="F112" s="104" t="s">
        <v>258</v>
      </c>
      <c r="G112" s="17" t="s">
        <v>92</v>
      </c>
      <c r="H112" s="93">
        <f t="shared" si="2"/>
        <v>0.05</v>
      </c>
      <c r="I112" s="29">
        <f>+'CANASTA DE PRECIOS'!I112</f>
        <v>189028</v>
      </c>
      <c r="J112" s="99"/>
      <c r="K112" s="99"/>
    </row>
    <row r="113" spans="1:11" ht="191.25" x14ac:dyDescent="0.45">
      <c r="A113" s="6">
        <f t="shared" si="3"/>
        <v>110</v>
      </c>
      <c r="B113" s="6" t="s">
        <v>251</v>
      </c>
      <c r="C113" s="6" t="s">
        <v>35</v>
      </c>
      <c r="D113" s="6" t="s">
        <v>259</v>
      </c>
      <c r="E113" s="9">
        <v>10121800</v>
      </c>
      <c r="F113" s="33" t="s">
        <v>260</v>
      </c>
      <c r="G113" s="17" t="s">
        <v>92</v>
      </c>
      <c r="H113" s="93">
        <f t="shared" si="2"/>
        <v>0.05</v>
      </c>
      <c r="I113" s="29">
        <f>+'CANASTA DE PRECIOS'!I113</f>
        <v>161912</v>
      </c>
      <c r="J113" s="99"/>
      <c r="K113" s="99"/>
    </row>
    <row r="114" spans="1:11" ht="114.75" x14ac:dyDescent="0.45">
      <c r="A114" s="6">
        <f t="shared" si="3"/>
        <v>111</v>
      </c>
      <c r="B114" s="6" t="s">
        <v>251</v>
      </c>
      <c r="C114" s="6" t="s">
        <v>35</v>
      </c>
      <c r="D114" s="6" t="s">
        <v>259</v>
      </c>
      <c r="E114" s="9">
        <v>10121801</v>
      </c>
      <c r="F114" s="104" t="s">
        <v>261</v>
      </c>
      <c r="G114" s="17" t="s">
        <v>92</v>
      </c>
      <c r="H114" s="93">
        <f t="shared" si="2"/>
        <v>0.05</v>
      </c>
      <c r="I114" s="29">
        <f>+'CANASTA DE PRECIOS'!I114</f>
        <v>155779</v>
      </c>
      <c r="J114" s="99"/>
      <c r="K114" s="99"/>
    </row>
    <row r="115" spans="1:11" ht="25.5" x14ac:dyDescent="0.45">
      <c r="A115" s="6">
        <f t="shared" si="3"/>
        <v>112</v>
      </c>
      <c r="B115" s="6" t="s">
        <v>251</v>
      </c>
      <c r="C115" s="6" t="s">
        <v>35</v>
      </c>
      <c r="D115" s="6" t="s">
        <v>262</v>
      </c>
      <c r="E115" s="9">
        <v>90101603</v>
      </c>
      <c r="F115" s="12" t="s">
        <v>263</v>
      </c>
      <c r="G115" s="17" t="s">
        <v>38</v>
      </c>
      <c r="H115" s="93">
        <f t="shared" si="2"/>
        <v>0.19</v>
      </c>
      <c r="I115" s="29">
        <f>+'CANASTA DE PRECIOS'!I115</f>
        <v>33445</v>
      </c>
      <c r="J115" s="99"/>
      <c r="K115" s="99"/>
    </row>
    <row r="116" spans="1:11" ht="25.5" x14ac:dyDescent="0.45">
      <c r="A116" s="6">
        <f t="shared" si="3"/>
        <v>113</v>
      </c>
      <c r="B116" s="6" t="s">
        <v>251</v>
      </c>
      <c r="C116" s="6" t="s">
        <v>35</v>
      </c>
      <c r="D116" s="6" t="s">
        <v>264</v>
      </c>
      <c r="E116" s="9">
        <v>90101603</v>
      </c>
      <c r="F116" s="103" t="s">
        <v>265</v>
      </c>
      <c r="G116" s="17" t="s">
        <v>38</v>
      </c>
      <c r="H116" s="93">
        <f t="shared" si="2"/>
        <v>0.19</v>
      </c>
      <c r="I116" s="29">
        <f>+'CANASTA DE PRECIOS'!I116</f>
        <v>41864</v>
      </c>
      <c r="J116" s="99"/>
      <c r="K116" s="99"/>
    </row>
    <row r="117" spans="1:11" ht="25.5" x14ac:dyDescent="0.45">
      <c r="A117" s="6">
        <f t="shared" si="3"/>
        <v>114</v>
      </c>
      <c r="B117" s="6" t="s">
        <v>251</v>
      </c>
      <c r="C117" s="6" t="s">
        <v>35</v>
      </c>
      <c r="D117" s="6" t="s">
        <v>266</v>
      </c>
      <c r="E117" s="9">
        <v>90101603</v>
      </c>
      <c r="F117" s="12" t="s">
        <v>267</v>
      </c>
      <c r="G117" s="17" t="s">
        <v>38</v>
      </c>
      <c r="H117" s="93">
        <f t="shared" si="2"/>
        <v>0.19</v>
      </c>
      <c r="I117" s="29">
        <f>+'CANASTA DE PRECIOS'!I117</f>
        <v>47601</v>
      </c>
      <c r="J117" s="99"/>
      <c r="K117" s="99"/>
    </row>
    <row r="118" spans="1:11" ht="90" x14ac:dyDescent="0.45">
      <c r="A118" s="6">
        <f t="shared" si="3"/>
        <v>115</v>
      </c>
      <c r="B118" s="6" t="s">
        <v>251</v>
      </c>
      <c r="C118" s="6" t="s">
        <v>35</v>
      </c>
      <c r="D118" s="6" t="s">
        <v>268</v>
      </c>
      <c r="E118" s="9">
        <v>90101603</v>
      </c>
      <c r="F118" s="103" t="s">
        <v>269</v>
      </c>
      <c r="G118" s="17" t="s">
        <v>38</v>
      </c>
      <c r="H118" s="93">
        <f t="shared" si="2"/>
        <v>0.19</v>
      </c>
      <c r="I118" s="29">
        <f>+'CANASTA DE PRECIOS'!I118</f>
        <v>477533</v>
      </c>
      <c r="J118" s="99"/>
      <c r="K118" s="99"/>
    </row>
    <row r="119" spans="1:11" ht="90" x14ac:dyDescent="0.45">
      <c r="A119" s="6">
        <f t="shared" si="3"/>
        <v>116</v>
      </c>
      <c r="B119" s="6" t="s">
        <v>251</v>
      </c>
      <c r="C119" s="6" t="s">
        <v>245</v>
      </c>
      <c r="D119" s="6" t="s">
        <v>270</v>
      </c>
      <c r="E119" s="9">
        <v>90101603</v>
      </c>
      <c r="F119" s="12" t="s">
        <v>271</v>
      </c>
      <c r="G119" s="17" t="s">
        <v>38</v>
      </c>
      <c r="H119" s="93">
        <f t="shared" si="2"/>
        <v>0.19</v>
      </c>
      <c r="I119" s="29">
        <f>+'CANASTA DE PRECIOS'!I119</f>
        <v>130889</v>
      </c>
      <c r="J119" s="99"/>
      <c r="K119" s="99"/>
    </row>
    <row r="120" spans="1:11" ht="77.25" x14ac:dyDescent="0.45">
      <c r="A120" s="6">
        <f t="shared" si="3"/>
        <v>117</v>
      </c>
      <c r="B120" s="6" t="s">
        <v>251</v>
      </c>
      <c r="C120" s="6" t="s">
        <v>245</v>
      </c>
      <c r="D120" s="6" t="s">
        <v>272</v>
      </c>
      <c r="E120" s="9">
        <v>90101603</v>
      </c>
      <c r="F120" s="103" t="s">
        <v>273</v>
      </c>
      <c r="G120" s="17" t="s">
        <v>38</v>
      </c>
      <c r="H120" s="93">
        <f t="shared" si="2"/>
        <v>0.19</v>
      </c>
      <c r="I120" s="29">
        <f>+'CANASTA DE PRECIOS'!I120</f>
        <v>156286</v>
      </c>
      <c r="J120" s="99"/>
      <c r="K120" s="99"/>
    </row>
    <row r="121" spans="1:11" ht="216.75" x14ac:dyDescent="0.45">
      <c r="A121" s="6">
        <f t="shared" si="3"/>
        <v>118</v>
      </c>
      <c r="B121" s="6" t="s">
        <v>251</v>
      </c>
      <c r="C121" s="6" t="s">
        <v>245</v>
      </c>
      <c r="D121" s="6" t="s">
        <v>274</v>
      </c>
      <c r="E121" s="9">
        <v>90101603</v>
      </c>
      <c r="F121" s="12" t="s">
        <v>275</v>
      </c>
      <c r="G121" s="17" t="s">
        <v>276</v>
      </c>
      <c r="H121" s="93">
        <f t="shared" si="2"/>
        <v>0.19</v>
      </c>
      <c r="I121" s="29">
        <f>+'CANASTA DE PRECIOS'!I121</f>
        <v>498163</v>
      </c>
      <c r="J121" s="99"/>
      <c r="K121" s="99"/>
    </row>
    <row r="122" spans="1:11" ht="51" x14ac:dyDescent="0.45">
      <c r="A122" s="6">
        <f t="shared" si="3"/>
        <v>119</v>
      </c>
      <c r="B122" s="6" t="s">
        <v>277</v>
      </c>
      <c r="C122" s="6" t="s">
        <v>35</v>
      </c>
      <c r="D122" s="6" t="s">
        <v>278</v>
      </c>
      <c r="E122" s="9">
        <v>51102700</v>
      </c>
      <c r="F122" s="105" t="s">
        <v>279</v>
      </c>
      <c r="G122" s="17" t="s">
        <v>38</v>
      </c>
      <c r="H122" s="93">
        <f t="shared" si="2"/>
        <v>0.19</v>
      </c>
      <c r="I122" s="29">
        <f>+'CANASTA DE PRECIOS'!I122</f>
        <v>58899</v>
      </c>
      <c r="J122" s="99"/>
      <c r="K122" s="99"/>
    </row>
    <row r="123" spans="1:11" ht="25.5" x14ac:dyDescent="0.45">
      <c r="A123" s="6">
        <f t="shared" si="3"/>
        <v>120</v>
      </c>
      <c r="B123" s="6" t="s">
        <v>277</v>
      </c>
      <c r="C123" s="6" t="s">
        <v>35</v>
      </c>
      <c r="D123" s="6" t="s">
        <v>280</v>
      </c>
      <c r="E123" s="9">
        <v>40141742</v>
      </c>
      <c r="F123" s="13" t="s">
        <v>281</v>
      </c>
      <c r="G123" s="17" t="s">
        <v>38</v>
      </c>
      <c r="H123" s="93">
        <f t="shared" si="2"/>
        <v>0.19</v>
      </c>
      <c r="I123" s="29">
        <f>+'CANASTA DE PRECIOS'!I123</f>
        <v>2414</v>
      </c>
      <c r="J123" s="99"/>
      <c r="K123" s="99"/>
    </row>
    <row r="124" spans="1:11" ht="63.75" x14ac:dyDescent="0.45">
      <c r="A124" s="6">
        <f t="shared" si="3"/>
        <v>121</v>
      </c>
      <c r="B124" s="6" t="s">
        <v>277</v>
      </c>
      <c r="C124" s="6" t="s">
        <v>35</v>
      </c>
      <c r="D124" s="6" t="s">
        <v>282</v>
      </c>
      <c r="E124" s="9">
        <v>90101603</v>
      </c>
      <c r="F124" s="105" t="s">
        <v>283</v>
      </c>
      <c r="G124" s="17" t="s">
        <v>38</v>
      </c>
      <c r="H124" s="93">
        <f t="shared" si="2"/>
        <v>0.19</v>
      </c>
      <c r="I124" s="29">
        <f>+'CANASTA DE PRECIOS'!I124</f>
        <v>125899</v>
      </c>
      <c r="J124" s="99"/>
      <c r="K124" s="99"/>
    </row>
    <row r="125" spans="1:11" ht="25.5" x14ac:dyDescent="0.45">
      <c r="A125" s="6">
        <f t="shared" si="3"/>
        <v>122</v>
      </c>
      <c r="B125" s="6" t="s">
        <v>277</v>
      </c>
      <c r="C125" s="6" t="s">
        <v>35</v>
      </c>
      <c r="D125" s="6" t="s">
        <v>284</v>
      </c>
      <c r="E125" s="9">
        <v>90101603</v>
      </c>
      <c r="F125" s="13" t="s">
        <v>285</v>
      </c>
      <c r="G125" s="17" t="s">
        <v>38</v>
      </c>
      <c r="H125" s="93">
        <f t="shared" si="2"/>
        <v>0.19</v>
      </c>
      <c r="I125" s="29">
        <f>+'CANASTA DE PRECIOS'!I125</f>
        <v>99999</v>
      </c>
      <c r="J125" s="99"/>
      <c r="K125" s="99"/>
    </row>
    <row r="126" spans="1:11" ht="127.5" x14ac:dyDescent="0.45">
      <c r="A126" s="6">
        <f t="shared" si="3"/>
        <v>123</v>
      </c>
      <c r="B126" s="6" t="s">
        <v>277</v>
      </c>
      <c r="C126" s="6" t="s">
        <v>35</v>
      </c>
      <c r="D126" s="6" t="s">
        <v>286</v>
      </c>
      <c r="E126" s="9" t="s">
        <v>287</v>
      </c>
      <c r="F126" s="105" t="s">
        <v>288</v>
      </c>
      <c r="G126" s="17" t="s">
        <v>38</v>
      </c>
      <c r="H126" s="93">
        <f t="shared" si="2"/>
        <v>0.19</v>
      </c>
      <c r="I126" s="29">
        <f>+'CANASTA DE PRECIOS'!I126</f>
        <v>155999</v>
      </c>
      <c r="J126" s="99"/>
      <c r="K126" s="99"/>
    </row>
    <row r="127" spans="1:11" ht="204" x14ac:dyDescent="0.45">
      <c r="A127" s="6">
        <f t="shared" si="3"/>
        <v>124</v>
      </c>
      <c r="B127" s="6" t="s">
        <v>277</v>
      </c>
      <c r="C127" s="6" t="s">
        <v>35</v>
      </c>
      <c r="D127" s="6" t="s">
        <v>289</v>
      </c>
      <c r="E127" s="9">
        <v>42172000</v>
      </c>
      <c r="F127" s="13" t="s">
        <v>290</v>
      </c>
      <c r="G127" s="17" t="s">
        <v>38</v>
      </c>
      <c r="H127" s="93">
        <f t="shared" si="2"/>
        <v>0.19</v>
      </c>
      <c r="I127" s="29">
        <f>+'CANASTA DE PRECIOS'!I127</f>
        <v>387900</v>
      </c>
      <c r="J127" s="99"/>
      <c r="K127" s="99"/>
    </row>
    <row r="128" spans="1:11" ht="25.5" x14ac:dyDescent="0.45">
      <c r="A128" s="6">
        <f t="shared" si="3"/>
        <v>125</v>
      </c>
      <c r="B128" s="6" t="s">
        <v>277</v>
      </c>
      <c r="C128" s="6" t="s">
        <v>35</v>
      </c>
      <c r="D128" s="6" t="s">
        <v>291</v>
      </c>
      <c r="E128" s="9">
        <v>90101603</v>
      </c>
      <c r="F128" s="105" t="s">
        <v>292</v>
      </c>
      <c r="G128" s="17" t="s">
        <v>38</v>
      </c>
      <c r="H128" s="93">
        <f t="shared" si="2"/>
        <v>0.19</v>
      </c>
      <c r="I128" s="29">
        <f>+'CANASTA DE PRECIOS'!I128</f>
        <v>3499</v>
      </c>
      <c r="J128" s="99"/>
      <c r="K128" s="99"/>
    </row>
    <row r="129" spans="1:11" ht="38.25" x14ac:dyDescent="0.45">
      <c r="A129" s="6">
        <f t="shared" si="3"/>
        <v>126</v>
      </c>
      <c r="B129" s="6" t="s">
        <v>277</v>
      </c>
      <c r="C129" s="6" t="s">
        <v>35</v>
      </c>
      <c r="D129" s="6" t="s">
        <v>293</v>
      </c>
      <c r="E129" s="9">
        <v>90101603</v>
      </c>
      <c r="F129" s="13" t="s">
        <v>294</v>
      </c>
      <c r="G129" s="17" t="s">
        <v>38</v>
      </c>
      <c r="H129" s="93">
        <f t="shared" si="2"/>
        <v>0.19</v>
      </c>
      <c r="I129" s="29">
        <f>+'CANASTA DE PRECIOS'!I129</f>
        <v>139999</v>
      </c>
      <c r="J129" s="99"/>
      <c r="K129" s="99"/>
    </row>
    <row r="130" spans="1:11" ht="25.5" x14ac:dyDescent="0.45">
      <c r="A130" s="6">
        <f t="shared" si="3"/>
        <v>127</v>
      </c>
      <c r="B130" s="6" t="s">
        <v>277</v>
      </c>
      <c r="C130" s="6" t="s">
        <v>35</v>
      </c>
      <c r="D130" s="6" t="s">
        <v>295</v>
      </c>
      <c r="E130" s="9">
        <v>90101603</v>
      </c>
      <c r="F130" s="105" t="s">
        <v>296</v>
      </c>
      <c r="G130" s="17" t="s">
        <v>38</v>
      </c>
      <c r="H130" s="93">
        <f t="shared" si="2"/>
        <v>0.19</v>
      </c>
      <c r="I130" s="29">
        <f>+'CANASTA DE PRECIOS'!I130</f>
        <v>42899</v>
      </c>
      <c r="J130" s="99"/>
      <c r="K130" s="99"/>
    </row>
    <row r="131" spans="1:11" x14ac:dyDescent="0.45">
      <c r="A131" s="6">
        <f t="shared" si="3"/>
        <v>128</v>
      </c>
      <c r="B131" s="6" t="s">
        <v>277</v>
      </c>
      <c r="C131" s="6" t="s">
        <v>35</v>
      </c>
      <c r="D131" s="6" t="s">
        <v>297</v>
      </c>
      <c r="E131" s="9">
        <v>90101603</v>
      </c>
      <c r="F131" s="13" t="s">
        <v>298</v>
      </c>
      <c r="G131" s="17" t="s">
        <v>38</v>
      </c>
      <c r="H131" s="93">
        <f t="shared" si="2"/>
        <v>0.19</v>
      </c>
      <c r="I131" s="29">
        <f>+'CANASTA DE PRECIOS'!I131</f>
        <v>38249</v>
      </c>
      <c r="J131" s="99"/>
      <c r="K131" s="99"/>
    </row>
    <row r="132" spans="1:11" ht="25.5" x14ac:dyDescent="0.45">
      <c r="A132" s="6">
        <f t="shared" si="3"/>
        <v>129</v>
      </c>
      <c r="B132" s="6" t="s">
        <v>277</v>
      </c>
      <c r="C132" s="6" t="s">
        <v>35</v>
      </c>
      <c r="D132" s="6" t="s">
        <v>299</v>
      </c>
      <c r="E132" s="9">
        <v>90101603</v>
      </c>
      <c r="F132" s="105" t="s">
        <v>300</v>
      </c>
      <c r="G132" s="17" t="s">
        <v>38</v>
      </c>
      <c r="H132" s="93">
        <f t="shared" ref="H132:H195" si="4">IF(OR(ISNUMBER(SEARCH("ALIMENTACIÓN",B132)),ISNUMBER(SEARCH("ALIMENTACION",B132))),0,IF(AND(ISNUMBER(SEARCH("AMBIENTE",B132)),OR(ISNUMBER(SEARCH("Semilla",D132)),ISNUMBER(SEARCH("ESPECIE VEGETAL",D132)),ISNUMBER(SEARCH("Fertilizante",D132)),ISNUMBER(SEARCH("Humus",D132)),ISNUMBER(SEARCH("Micorrizas",D132)),ISNUMBER(SEARCH("Cascarilla",D132)),ISNUMBER(SEARCH("Turba",D132)))),0,IF(AND(ISNUMBER(SEARCH("ANIMALES",B132)),OR(ISNUMBER(SEARCH("ALIMENTO",D132)),ISNUMBER(SEARCH("Alimento",D132)))),0.05,IF(ISNUMBER(SEARCH("ANIMALES",B132)),0.19,IF(ISNUMBER(SEARCH("AMBIENTE",B132)),0.19,IF(ISNUMBER(SEARCH("CULTURA",B132)),0.19,IF(ISNUMBER(SEARCH("DEPORTE",B132)),0.19,IF(ISNUMBER(SEARCH("Bioseguridad",B132)),0.19,IF(ISNUMBER(SEARCH("DOTACIÓN",B132)),0.19,IF(ISNUMBER(SEARCH("SERVICIO",C132)),0.19,0.19))))))))))</f>
        <v>0.19</v>
      </c>
      <c r="I132" s="29">
        <f>+'CANASTA DE PRECIOS'!I132</f>
        <v>14899</v>
      </c>
      <c r="J132" s="99"/>
      <c r="K132" s="99"/>
    </row>
    <row r="133" spans="1:11" x14ac:dyDescent="0.45">
      <c r="A133" s="6">
        <f t="shared" ref="A133:A196" si="5">1+A132</f>
        <v>130</v>
      </c>
      <c r="B133" s="6" t="s">
        <v>277</v>
      </c>
      <c r="C133" s="6" t="s">
        <v>35</v>
      </c>
      <c r="D133" s="6" t="s">
        <v>301</v>
      </c>
      <c r="E133" s="9">
        <v>46181501</v>
      </c>
      <c r="F133" s="13" t="s">
        <v>302</v>
      </c>
      <c r="G133" s="17" t="s">
        <v>38</v>
      </c>
      <c r="H133" s="93">
        <f t="shared" si="4"/>
        <v>0.19</v>
      </c>
      <c r="I133" s="29">
        <f>+'CANASTA DE PRECIOS'!I133</f>
        <v>25900</v>
      </c>
      <c r="J133" s="99"/>
      <c r="K133" s="99"/>
    </row>
    <row r="134" spans="1:11" ht="38.25" x14ac:dyDescent="0.45">
      <c r="A134" s="6">
        <f t="shared" si="5"/>
        <v>131</v>
      </c>
      <c r="B134" s="6" t="s">
        <v>277</v>
      </c>
      <c r="C134" s="6" t="s">
        <v>35</v>
      </c>
      <c r="D134" s="6" t="s">
        <v>303</v>
      </c>
      <c r="E134" s="9">
        <v>90101603</v>
      </c>
      <c r="F134" s="105" t="s">
        <v>304</v>
      </c>
      <c r="G134" s="17" t="s">
        <v>38</v>
      </c>
      <c r="H134" s="93">
        <f t="shared" si="4"/>
        <v>0.19</v>
      </c>
      <c r="I134" s="29">
        <f>+'CANASTA DE PRECIOS'!I134</f>
        <v>62949</v>
      </c>
      <c r="J134" s="99"/>
      <c r="K134" s="99"/>
    </row>
    <row r="135" spans="1:11" ht="51" x14ac:dyDescent="0.45">
      <c r="A135" s="6">
        <f t="shared" si="5"/>
        <v>132</v>
      </c>
      <c r="B135" s="6" t="s">
        <v>277</v>
      </c>
      <c r="C135" s="6" t="s">
        <v>35</v>
      </c>
      <c r="D135" s="6" t="s">
        <v>305</v>
      </c>
      <c r="E135" s="9">
        <v>46181804</v>
      </c>
      <c r="F135" s="32" t="s">
        <v>306</v>
      </c>
      <c r="G135" s="17" t="s">
        <v>38</v>
      </c>
      <c r="H135" s="93">
        <f t="shared" si="4"/>
        <v>0.19</v>
      </c>
      <c r="I135" s="29">
        <f>+'CANASTA DE PRECIOS'!I135</f>
        <v>14899</v>
      </c>
      <c r="J135" s="99"/>
      <c r="K135" s="99"/>
    </row>
    <row r="136" spans="1:11" ht="38.25" x14ac:dyDescent="0.45">
      <c r="A136" s="6">
        <f t="shared" si="5"/>
        <v>133</v>
      </c>
      <c r="B136" s="6" t="s">
        <v>277</v>
      </c>
      <c r="C136" s="6" t="s">
        <v>35</v>
      </c>
      <c r="D136" s="6" t="s">
        <v>307</v>
      </c>
      <c r="E136" s="9">
        <v>46181504</v>
      </c>
      <c r="F136" s="105" t="s">
        <v>308</v>
      </c>
      <c r="G136" s="17" t="s">
        <v>309</v>
      </c>
      <c r="H136" s="93">
        <f t="shared" si="4"/>
        <v>0.19</v>
      </c>
      <c r="I136" s="29">
        <f>+'CANASTA DE PRECIOS'!I136</f>
        <v>33900</v>
      </c>
      <c r="J136" s="99" t="s">
        <v>1607</v>
      </c>
      <c r="K136" s="99"/>
    </row>
    <row r="137" spans="1:11" ht="25.5" x14ac:dyDescent="0.45">
      <c r="A137" s="6">
        <f t="shared" si="5"/>
        <v>134</v>
      </c>
      <c r="B137" s="6" t="s">
        <v>277</v>
      </c>
      <c r="C137" s="6" t="s">
        <v>35</v>
      </c>
      <c r="D137" s="6" t="s">
        <v>310</v>
      </c>
      <c r="E137" s="9">
        <v>53131608</v>
      </c>
      <c r="F137" s="13" t="s">
        <v>311</v>
      </c>
      <c r="G137" s="17" t="s">
        <v>38</v>
      </c>
      <c r="H137" s="93">
        <f t="shared" si="4"/>
        <v>0.19</v>
      </c>
      <c r="I137" s="29">
        <f>+'CANASTA DE PRECIOS'!I137</f>
        <v>132000</v>
      </c>
      <c r="J137" s="99"/>
      <c r="K137" s="99"/>
    </row>
    <row r="138" spans="1:11" ht="38.25" x14ac:dyDescent="0.45">
      <c r="A138" s="6">
        <f t="shared" si="5"/>
        <v>135</v>
      </c>
      <c r="B138" s="6" t="s">
        <v>277</v>
      </c>
      <c r="C138" s="6" t="s">
        <v>35</v>
      </c>
      <c r="D138" s="6" t="s">
        <v>312</v>
      </c>
      <c r="E138" s="9">
        <v>90101603</v>
      </c>
      <c r="F138" s="105" t="s">
        <v>313</v>
      </c>
      <c r="G138" s="17" t="s">
        <v>38</v>
      </c>
      <c r="H138" s="93">
        <f t="shared" si="4"/>
        <v>0.19</v>
      </c>
      <c r="I138" s="29">
        <f>+'CANASTA DE PRECIOS'!I138</f>
        <v>34500</v>
      </c>
      <c r="J138" s="99"/>
      <c r="K138" s="99"/>
    </row>
    <row r="139" spans="1:11" ht="38.25" x14ac:dyDescent="0.45">
      <c r="A139" s="6">
        <f t="shared" si="5"/>
        <v>136</v>
      </c>
      <c r="B139" s="6" t="s">
        <v>277</v>
      </c>
      <c r="C139" s="6" t="s">
        <v>35</v>
      </c>
      <c r="D139" s="6" t="s">
        <v>314</v>
      </c>
      <c r="E139" s="9">
        <v>90101603</v>
      </c>
      <c r="F139" s="13" t="s">
        <v>315</v>
      </c>
      <c r="G139" s="17" t="s">
        <v>38</v>
      </c>
      <c r="H139" s="93">
        <f t="shared" si="4"/>
        <v>0.19</v>
      </c>
      <c r="I139" s="29">
        <f>+'CANASTA DE PRECIOS'!I139</f>
        <v>12899</v>
      </c>
      <c r="J139" s="99"/>
      <c r="K139" s="99"/>
    </row>
    <row r="140" spans="1:11" ht="38.25" x14ac:dyDescent="0.45">
      <c r="A140" s="6">
        <f t="shared" si="5"/>
        <v>137</v>
      </c>
      <c r="B140" s="6" t="s">
        <v>277</v>
      </c>
      <c r="C140" s="6" t="s">
        <v>35</v>
      </c>
      <c r="D140" s="6" t="s">
        <v>316</v>
      </c>
      <c r="E140" s="9">
        <v>90101603</v>
      </c>
      <c r="F140" s="105" t="s">
        <v>317</v>
      </c>
      <c r="G140" s="17" t="s">
        <v>38</v>
      </c>
      <c r="H140" s="93">
        <f t="shared" si="4"/>
        <v>0.19</v>
      </c>
      <c r="I140" s="29">
        <f>+'CANASTA DE PRECIOS'!I140</f>
        <v>5168999</v>
      </c>
      <c r="J140" s="99"/>
      <c r="K140" s="99"/>
    </row>
    <row r="141" spans="1:11" ht="38.25" x14ac:dyDescent="0.45">
      <c r="A141" s="6">
        <f t="shared" si="5"/>
        <v>138</v>
      </c>
      <c r="B141" s="6" t="s">
        <v>277</v>
      </c>
      <c r="C141" s="6" t="s">
        <v>35</v>
      </c>
      <c r="D141" s="6" t="s">
        <v>318</v>
      </c>
      <c r="E141" s="9">
        <v>90101603</v>
      </c>
      <c r="F141" s="13" t="s">
        <v>319</v>
      </c>
      <c r="G141" s="17" t="s">
        <v>38</v>
      </c>
      <c r="H141" s="93">
        <f t="shared" si="4"/>
        <v>0.19</v>
      </c>
      <c r="I141" s="29">
        <f>+'CANASTA DE PRECIOS'!I141</f>
        <v>851650</v>
      </c>
      <c r="J141" s="99"/>
      <c r="K141" s="99"/>
    </row>
    <row r="142" spans="1:11" ht="25.5" x14ac:dyDescent="0.45">
      <c r="A142" s="6">
        <f t="shared" si="5"/>
        <v>139</v>
      </c>
      <c r="B142" s="6" t="s">
        <v>277</v>
      </c>
      <c r="C142" s="6" t="s">
        <v>35</v>
      </c>
      <c r="D142" s="6" t="s">
        <v>320</v>
      </c>
      <c r="E142" s="9">
        <v>90101603</v>
      </c>
      <c r="F142" s="105" t="s">
        <v>321</v>
      </c>
      <c r="G142" s="17" t="s">
        <v>38</v>
      </c>
      <c r="H142" s="93">
        <f t="shared" si="4"/>
        <v>0.19</v>
      </c>
      <c r="I142" s="29">
        <f>+'CANASTA DE PRECIOS'!I142</f>
        <v>62604</v>
      </c>
      <c r="J142" s="99"/>
      <c r="K142" s="99"/>
    </row>
    <row r="143" spans="1:11" x14ac:dyDescent="0.45">
      <c r="A143" s="6">
        <f t="shared" si="5"/>
        <v>140</v>
      </c>
      <c r="B143" s="6" t="s">
        <v>277</v>
      </c>
      <c r="C143" s="6" t="s">
        <v>35</v>
      </c>
      <c r="D143" s="6" t="s">
        <v>322</v>
      </c>
      <c r="E143" s="9">
        <v>90101603</v>
      </c>
      <c r="F143" s="13" t="s">
        <v>323</v>
      </c>
      <c r="G143" s="17" t="s">
        <v>38</v>
      </c>
      <c r="H143" s="93">
        <f t="shared" si="4"/>
        <v>0.19</v>
      </c>
      <c r="I143" s="29">
        <f>+'CANASTA DE PRECIOS'!I143</f>
        <v>84999</v>
      </c>
      <c r="J143" s="99"/>
      <c r="K143" s="99"/>
    </row>
    <row r="144" spans="1:11" ht="25.5" x14ac:dyDescent="0.45">
      <c r="A144" s="6">
        <f t="shared" si="5"/>
        <v>141</v>
      </c>
      <c r="B144" s="6" t="s">
        <v>277</v>
      </c>
      <c r="C144" s="6" t="s">
        <v>35</v>
      </c>
      <c r="D144" s="6" t="s">
        <v>324</v>
      </c>
      <c r="E144" s="9">
        <v>90101603</v>
      </c>
      <c r="F144" s="105" t="s">
        <v>325</v>
      </c>
      <c r="G144" s="17" t="s">
        <v>38</v>
      </c>
      <c r="H144" s="93">
        <f t="shared" si="4"/>
        <v>0.19</v>
      </c>
      <c r="I144" s="29">
        <f>+'CANASTA DE PRECIOS'!I144</f>
        <v>69899</v>
      </c>
      <c r="J144" s="99"/>
      <c r="K144" s="99"/>
    </row>
    <row r="145" spans="1:11" ht="25.5" x14ac:dyDescent="0.45">
      <c r="A145" s="6">
        <f t="shared" si="5"/>
        <v>142</v>
      </c>
      <c r="B145" s="6" t="s">
        <v>277</v>
      </c>
      <c r="C145" s="6" t="s">
        <v>35</v>
      </c>
      <c r="D145" s="6" t="s">
        <v>326</v>
      </c>
      <c r="E145" s="9">
        <v>90101603</v>
      </c>
      <c r="F145" s="13" t="s">
        <v>327</v>
      </c>
      <c r="G145" s="17" t="s">
        <v>38</v>
      </c>
      <c r="H145" s="93">
        <f t="shared" si="4"/>
        <v>0.19</v>
      </c>
      <c r="I145" s="29">
        <f>+'CANASTA DE PRECIOS'!I145</f>
        <v>33000</v>
      </c>
      <c r="J145" s="99"/>
      <c r="K145" s="99"/>
    </row>
    <row r="146" spans="1:11" ht="38.25" x14ac:dyDescent="0.45">
      <c r="A146" s="6">
        <f t="shared" si="5"/>
        <v>143</v>
      </c>
      <c r="B146" s="6" t="s">
        <v>277</v>
      </c>
      <c r="C146" s="6" t="s">
        <v>35</v>
      </c>
      <c r="D146" s="6" t="s">
        <v>328</v>
      </c>
      <c r="E146" s="9">
        <v>90101603</v>
      </c>
      <c r="F146" s="105" t="s">
        <v>329</v>
      </c>
      <c r="G146" s="17" t="s">
        <v>38</v>
      </c>
      <c r="H146" s="93">
        <f t="shared" si="4"/>
        <v>0.19</v>
      </c>
      <c r="I146" s="29">
        <f>+'CANASTA DE PRECIOS'!I146</f>
        <v>2175</v>
      </c>
      <c r="J146" s="99"/>
      <c r="K146" s="99"/>
    </row>
    <row r="147" spans="1:11" ht="38.25" x14ac:dyDescent="0.45">
      <c r="A147" s="6">
        <f t="shared" si="5"/>
        <v>144</v>
      </c>
      <c r="B147" s="6" t="s">
        <v>277</v>
      </c>
      <c r="C147" s="6" t="s">
        <v>35</v>
      </c>
      <c r="D147" s="6" t="s">
        <v>330</v>
      </c>
      <c r="E147" s="9">
        <v>90101603</v>
      </c>
      <c r="F147" s="13" t="s">
        <v>331</v>
      </c>
      <c r="G147" s="17" t="s">
        <v>38</v>
      </c>
      <c r="H147" s="93">
        <f t="shared" si="4"/>
        <v>0.19</v>
      </c>
      <c r="I147" s="29">
        <f>+'CANASTA DE PRECIOS'!I147</f>
        <v>470520</v>
      </c>
      <c r="J147" s="99"/>
      <c r="K147" s="99"/>
    </row>
    <row r="148" spans="1:11" ht="38.25" x14ac:dyDescent="0.45">
      <c r="A148" s="6">
        <f t="shared" si="5"/>
        <v>145</v>
      </c>
      <c r="B148" s="6" t="s">
        <v>277</v>
      </c>
      <c r="C148" s="6" t="s">
        <v>35</v>
      </c>
      <c r="D148" s="6" t="s">
        <v>332</v>
      </c>
      <c r="E148" s="9">
        <v>90101603</v>
      </c>
      <c r="F148" s="105" t="s">
        <v>333</v>
      </c>
      <c r="G148" s="17" t="s">
        <v>38</v>
      </c>
      <c r="H148" s="93">
        <f t="shared" si="4"/>
        <v>0.19</v>
      </c>
      <c r="I148" s="29">
        <f>+'CANASTA DE PRECIOS'!I148</f>
        <v>591249</v>
      </c>
      <c r="J148" s="99"/>
      <c r="K148" s="99"/>
    </row>
    <row r="149" spans="1:11" ht="25.5" x14ac:dyDescent="0.45">
      <c r="A149" s="6">
        <f t="shared" si="5"/>
        <v>146</v>
      </c>
      <c r="B149" s="6" t="s">
        <v>277</v>
      </c>
      <c r="C149" s="6" t="s">
        <v>35</v>
      </c>
      <c r="D149" s="6" t="s">
        <v>334</v>
      </c>
      <c r="E149" s="9">
        <v>46182010</v>
      </c>
      <c r="F149" s="13" t="s">
        <v>335</v>
      </c>
      <c r="G149" s="17" t="s">
        <v>336</v>
      </c>
      <c r="H149" s="93">
        <f t="shared" si="4"/>
        <v>0.19</v>
      </c>
      <c r="I149" s="29">
        <f>+'CANASTA DE PRECIOS'!I149</f>
        <v>14999</v>
      </c>
      <c r="J149" s="99" t="s">
        <v>1607</v>
      </c>
      <c r="K149" s="99"/>
    </row>
    <row r="150" spans="1:11" ht="76.5" x14ac:dyDescent="0.45">
      <c r="A150" s="6">
        <f t="shared" si="5"/>
        <v>147</v>
      </c>
      <c r="B150" s="6" t="s">
        <v>337</v>
      </c>
      <c r="C150" s="6" t="s">
        <v>35</v>
      </c>
      <c r="D150" s="6" t="s">
        <v>338</v>
      </c>
      <c r="E150" s="9">
        <v>60131500</v>
      </c>
      <c r="F150" s="105" t="s">
        <v>339</v>
      </c>
      <c r="G150" s="17" t="s">
        <v>38</v>
      </c>
      <c r="H150" s="93">
        <f t="shared" si="4"/>
        <v>0.19</v>
      </c>
      <c r="I150" s="29">
        <f>+'CANASTA DE PRECIOS'!I150</f>
        <v>208624</v>
      </c>
      <c r="J150" s="99"/>
      <c r="K150" s="99"/>
    </row>
    <row r="151" spans="1:11" ht="76.5" x14ac:dyDescent="0.45">
      <c r="A151" s="6">
        <f t="shared" si="5"/>
        <v>148</v>
      </c>
      <c r="B151" s="6" t="s">
        <v>337</v>
      </c>
      <c r="C151" s="6" t="s">
        <v>35</v>
      </c>
      <c r="D151" s="6" t="s">
        <v>340</v>
      </c>
      <c r="E151" s="9">
        <v>60131500</v>
      </c>
      <c r="F151" s="13" t="s">
        <v>341</v>
      </c>
      <c r="G151" s="17" t="s">
        <v>38</v>
      </c>
      <c r="H151" s="93">
        <f t="shared" si="4"/>
        <v>0.19</v>
      </c>
      <c r="I151" s="29">
        <f>+'CANASTA DE PRECIOS'!I151</f>
        <v>2973999</v>
      </c>
      <c r="J151" s="99"/>
      <c r="K151" s="99"/>
    </row>
    <row r="152" spans="1:11" ht="25.5" x14ac:dyDescent="0.45">
      <c r="A152" s="6">
        <f t="shared" si="5"/>
        <v>149</v>
      </c>
      <c r="B152" s="6" t="s">
        <v>337</v>
      </c>
      <c r="C152" s="6" t="s">
        <v>35</v>
      </c>
      <c r="D152" s="6" t="s">
        <v>342</v>
      </c>
      <c r="E152" s="9">
        <v>60131500</v>
      </c>
      <c r="F152" s="105" t="s">
        <v>343</v>
      </c>
      <c r="G152" s="17" t="s">
        <v>38</v>
      </c>
      <c r="H152" s="93">
        <f t="shared" si="4"/>
        <v>0.19</v>
      </c>
      <c r="I152" s="29">
        <f>+'CANASTA DE PRECIOS'!I152</f>
        <v>1415014</v>
      </c>
      <c r="J152" s="99"/>
      <c r="K152" s="99"/>
    </row>
    <row r="153" spans="1:11" ht="102" x14ac:dyDescent="0.45">
      <c r="A153" s="6">
        <f t="shared" si="5"/>
        <v>150</v>
      </c>
      <c r="B153" s="6" t="s">
        <v>337</v>
      </c>
      <c r="C153" s="6" t="s">
        <v>35</v>
      </c>
      <c r="D153" s="6" t="s">
        <v>344</v>
      </c>
      <c r="E153" s="9">
        <v>60131500</v>
      </c>
      <c r="F153" s="13" t="s">
        <v>345</v>
      </c>
      <c r="G153" s="17" t="s">
        <v>38</v>
      </c>
      <c r="H153" s="93">
        <f t="shared" si="4"/>
        <v>0.19</v>
      </c>
      <c r="I153" s="29">
        <f>+'CANASTA DE PRECIOS'!I153</f>
        <v>859399</v>
      </c>
      <c r="J153" s="99"/>
      <c r="K153" s="99"/>
    </row>
    <row r="154" spans="1:11" ht="25.5" x14ac:dyDescent="0.45">
      <c r="A154" s="6">
        <f t="shared" si="5"/>
        <v>151</v>
      </c>
      <c r="B154" s="6" t="s">
        <v>337</v>
      </c>
      <c r="C154" s="6" t="s">
        <v>35</v>
      </c>
      <c r="D154" s="6" t="s">
        <v>346</v>
      </c>
      <c r="E154" s="9">
        <v>60131500</v>
      </c>
      <c r="F154" s="105" t="s">
        <v>347</v>
      </c>
      <c r="G154" s="17" t="s">
        <v>38</v>
      </c>
      <c r="H154" s="93">
        <f t="shared" si="4"/>
        <v>0.19</v>
      </c>
      <c r="I154" s="29">
        <f>+'CANASTA DE PRECIOS'!I154</f>
        <v>1898999</v>
      </c>
      <c r="J154" s="99"/>
      <c r="K154" s="99"/>
    </row>
    <row r="155" spans="1:11" x14ac:dyDescent="0.45">
      <c r="A155" s="6">
        <f t="shared" si="5"/>
        <v>152</v>
      </c>
      <c r="B155" s="6" t="s">
        <v>337</v>
      </c>
      <c r="C155" s="6" t="s">
        <v>35</v>
      </c>
      <c r="D155" s="6" t="s">
        <v>348</v>
      </c>
      <c r="E155" s="9">
        <v>60131500</v>
      </c>
      <c r="F155" s="13" t="s">
        <v>349</v>
      </c>
      <c r="G155" s="17" t="s">
        <v>38</v>
      </c>
      <c r="H155" s="93">
        <f t="shared" si="4"/>
        <v>0.19</v>
      </c>
      <c r="I155" s="29">
        <f>+'CANASTA DE PRECIOS'!I155</f>
        <v>239899</v>
      </c>
      <c r="J155" s="99"/>
      <c r="K155" s="99"/>
    </row>
    <row r="156" spans="1:11" ht="39" x14ac:dyDescent="0.45">
      <c r="A156" s="6">
        <f t="shared" si="5"/>
        <v>153</v>
      </c>
      <c r="B156" s="6" t="s">
        <v>337</v>
      </c>
      <c r="C156" s="6" t="s">
        <v>35</v>
      </c>
      <c r="D156" s="6" t="s">
        <v>350</v>
      </c>
      <c r="E156" s="9">
        <v>60131201</v>
      </c>
      <c r="F156" s="103" t="s">
        <v>351</v>
      </c>
      <c r="G156" s="17" t="s">
        <v>38</v>
      </c>
      <c r="H156" s="93">
        <f t="shared" si="4"/>
        <v>0.19</v>
      </c>
      <c r="I156" s="29">
        <f>+'CANASTA DE PRECIOS'!I156</f>
        <v>746699</v>
      </c>
      <c r="J156" s="99"/>
      <c r="K156" s="99"/>
    </row>
    <row r="157" spans="1:11" ht="38.25" x14ac:dyDescent="0.45">
      <c r="A157" s="6">
        <f t="shared" si="5"/>
        <v>154</v>
      </c>
      <c r="B157" s="6" t="s">
        <v>337</v>
      </c>
      <c r="C157" s="6" t="s">
        <v>35</v>
      </c>
      <c r="D157" s="6" t="s">
        <v>352</v>
      </c>
      <c r="E157" s="9">
        <v>60131500</v>
      </c>
      <c r="F157" s="13" t="s">
        <v>353</v>
      </c>
      <c r="G157" s="17" t="s">
        <v>38</v>
      </c>
      <c r="H157" s="93">
        <f t="shared" si="4"/>
        <v>0.19</v>
      </c>
      <c r="I157" s="29">
        <f>+'CANASTA DE PRECIOS'!I157</f>
        <v>93999</v>
      </c>
      <c r="J157" s="99"/>
      <c r="K157" s="99"/>
    </row>
    <row r="158" spans="1:11" ht="38.25" x14ac:dyDescent="0.45">
      <c r="A158" s="6">
        <f t="shared" si="5"/>
        <v>155</v>
      </c>
      <c r="B158" s="6" t="s">
        <v>337</v>
      </c>
      <c r="C158" s="6" t="s">
        <v>35</v>
      </c>
      <c r="D158" s="6" t="s">
        <v>354</v>
      </c>
      <c r="E158" s="9">
        <v>60131500</v>
      </c>
      <c r="F158" s="105" t="s">
        <v>355</v>
      </c>
      <c r="G158" s="17" t="s">
        <v>38</v>
      </c>
      <c r="H158" s="93">
        <f t="shared" si="4"/>
        <v>0.19</v>
      </c>
      <c r="I158" s="29">
        <f>+'CANASTA DE PRECIOS'!I158</f>
        <v>524999</v>
      </c>
      <c r="J158" s="99"/>
      <c r="K158" s="99"/>
    </row>
    <row r="159" spans="1:11" ht="25.5" x14ac:dyDescent="0.45">
      <c r="A159" s="6">
        <f t="shared" si="5"/>
        <v>156</v>
      </c>
      <c r="B159" s="6" t="s">
        <v>337</v>
      </c>
      <c r="C159" s="6" t="s">
        <v>35</v>
      </c>
      <c r="D159" s="6" t="s">
        <v>356</v>
      </c>
      <c r="E159" s="9">
        <v>60131500</v>
      </c>
      <c r="F159" s="13" t="s">
        <v>357</v>
      </c>
      <c r="G159" s="17" t="s">
        <v>38</v>
      </c>
      <c r="H159" s="93">
        <f t="shared" si="4"/>
        <v>0.19</v>
      </c>
      <c r="I159" s="29">
        <f>+'CANASTA DE PRECIOS'!I159</f>
        <v>199999</v>
      </c>
      <c r="J159" s="99"/>
      <c r="K159" s="99"/>
    </row>
    <row r="160" spans="1:11" ht="25.5" x14ac:dyDescent="0.45">
      <c r="A160" s="6">
        <f t="shared" si="5"/>
        <v>157</v>
      </c>
      <c r="B160" s="6" t="s">
        <v>337</v>
      </c>
      <c r="C160" s="6" t="s">
        <v>35</v>
      </c>
      <c r="D160" s="6" t="s">
        <v>358</v>
      </c>
      <c r="E160" s="9">
        <v>60131500</v>
      </c>
      <c r="F160" s="105" t="s">
        <v>359</v>
      </c>
      <c r="G160" s="17" t="s">
        <v>38</v>
      </c>
      <c r="H160" s="93">
        <f t="shared" si="4"/>
        <v>0.19</v>
      </c>
      <c r="I160" s="29">
        <f>+'CANASTA DE PRECIOS'!I160</f>
        <v>499999</v>
      </c>
      <c r="J160" s="99"/>
      <c r="K160" s="99"/>
    </row>
    <row r="161" spans="1:11" ht="26.25" x14ac:dyDescent="0.45">
      <c r="A161" s="6">
        <f t="shared" si="5"/>
        <v>158</v>
      </c>
      <c r="B161" s="6" t="s">
        <v>337</v>
      </c>
      <c r="C161" s="6" t="s">
        <v>35</v>
      </c>
      <c r="D161" s="6" t="s">
        <v>360</v>
      </c>
      <c r="E161" s="9">
        <v>60131201</v>
      </c>
      <c r="F161" s="12" t="s">
        <v>361</v>
      </c>
      <c r="G161" s="17" t="s">
        <v>38</v>
      </c>
      <c r="H161" s="93">
        <f t="shared" si="4"/>
        <v>0.19</v>
      </c>
      <c r="I161" s="29">
        <f>+'CANASTA DE PRECIOS'!I161</f>
        <v>373449</v>
      </c>
      <c r="J161" s="99"/>
      <c r="K161" s="99"/>
    </row>
    <row r="162" spans="1:11" ht="26.25" x14ac:dyDescent="0.45">
      <c r="A162" s="6">
        <f t="shared" si="5"/>
        <v>159</v>
      </c>
      <c r="B162" s="6" t="s">
        <v>337</v>
      </c>
      <c r="C162" s="6" t="s">
        <v>35</v>
      </c>
      <c r="D162" s="6" t="s">
        <v>362</v>
      </c>
      <c r="E162" s="9">
        <v>60131201</v>
      </c>
      <c r="F162" s="103" t="s">
        <v>363</v>
      </c>
      <c r="G162" s="17" t="s">
        <v>38</v>
      </c>
      <c r="H162" s="93">
        <f t="shared" si="4"/>
        <v>0.19</v>
      </c>
      <c r="I162" s="29">
        <f>+'CANASTA DE PRECIOS'!I162</f>
        <v>373450</v>
      </c>
      <c r="J162" s="99"/>
      <c r="K162" s="99"/>
    </row>
    <row r="163" spans="1:11" ht="26.25" x14ac:dyDescent="0.45">
      <c r="A163" s="6">
        <f t="shared" si="5"/>
        <v>160</v>
      </c>
      <c r="B163" s="6" t="s">
        <v>337</v>
      </c>
      <c r="C163" s="6" t="s">
        <v>35</v>
      </c>
      <c r="D163" s="6" t="s">
        <v>364</v>
      </c>
      <c r="E163" s="9">
        <v>60131406</v>
      </c>
      <c r="F163" s="12" t="s">
        <v>365</v>
      </c>
      <c r="G163" s="17" t="s">
        <v>38</v>
      </c>
      <c r="H163" s="93">
        <f t="shared" si="4"/>
        <v>0.19</v>
      </c>
      <c r="I163" s="29">
        <f>+'CANASTA DE PRECIOS'!I163</f>
        <v>80000</v>
      </c>
      <c r="J163" s="99"/>
      <c r="K163" s="99"/>
    </row>
    <row r="164" spans="1:11" ht="25.5" x14ac:dyDescent="0.45">
      <c r="A164" s="6">
        <f t="shared" si="5"/>
        <v>161</v>
      </c>
      <c r="B164" s="6" t="s">
        <v>337</v>
      </c>
      <c r="C164" s="6" t="s">
        <v>35</v>
      </c>
      <c r="D164" s="6" t="s">
        <v>366</v>
      </c>
      <c r="E164" s="9">
        <v>60131500</v>
      </c>
      <c r="F164" s="105" t="s">
        <v>367</v>
      </c>
      <c r="G164" s="17" t="s">
        <v>38</v>
      </c>
      <c r="H164" s="93">
        <f t="shared" si="4"/>
        <v>0.19</v>
      </c>
      <c r="I164" s="29">
        <f>+'CANASTA DE PRECIOS'!I164</f>
        <v>123900</v>
      </c>
      <c r="J164" s="99"/>
      <c r="K164" s="99"/>
    </row>
    <row r="165" spans="1:11" ht="51.75" x14ac:dyDescent="0.45">
      <c r="A165" s="6">
        <f t="shared" si="5"/>
        <v>162</v>
      </c>
      <c r="B165" s="6" t="s">
        <v>337</v>
      </c>
      <c r="C165" s="6" t="s">
        <v>35</v>
      </c>
      <c r="D165" s="6" t="s">
        <v>368</v>
      </c>
      <c r="E165" s="9">
        <v>60131405</v>
      </c>
      <c r="F165" s="12" t="s">
        <v>369</v>
      </c>
      <c r="G165" s="17" t="s">
        <v>38</v>
      </c>
      <c r="H165" s="93">
        <f t="shared" si="4"/>
        <v>0.19</v>
      </c>
      <c r="I165" s="29">
        <f>+'CANASTA DE PRECIOS'!I165</f>
        <v>1945349</v>
      </c>
      <c r="J165" s="99"/>
      <c r="K165" s="99"/>
    </row>
    <row r="166" spans="1:11" ht="38.25" x14ac:dyDescent="0.45">
      <c r="A166" s="6">
        <f t="shared" si="5"/>
        <v>163</v>
      </c>
      <c r="B166" s="6" t="s">
        <v>337</v>
      </c>
      <c r="C166" s="6" t="s">
        <v>35</v>
      </c>
      <c r="D166" s="6" t="s">
        <v>370</v>
      </c>
      <c r="E166" s="9">
        <v>60131500</v>
      </c>
      <c r="F166" s="105" t="s">
        <v>371</v>
      </c>
      <c r="G166" s="17" t="s">
        <v>38</v>
      </c>
      <c r="H166" s="93">
        <f t="shared" si="4"/>
        <v>0.19</v>
      </c>
      <c r="I166" s="29">
        <f>+'CANASTA DE PRECIOS'!I166</f>
        <v>381000</v>
      </c>
      <c r="J166" s="99"/>
      <c r="K166" s="99"/>
    </row>
    <row r="167" spans="1:11" ht="26.25" x14ac:dyDescent="0.45">
      <c r="A167" s="6">
        <f t="shared" si="5"/>
        <v>164</v>
      </c>
      <c r="B167" s="6" t="s">
        <v>337</v>
      </c>
      <c r="C167" s="6" t="s">
        <v>35</v>
      </c>
      <c r="D167" s="6" t="s">
        <v>372</v>
      </c>
      <c r="E167" s="9">
        <v>60131411</v>
      </c>
      <c r="F167" s="12" t="s">
        <v>373</v>
      </c>
      <c r="G167" s="17" t="s">
        <v>38</v>
      </c>
      <c r="H167" s="93">
        <f t="shared" si="4"/>
        <v>0.19</v>
      </c>
      <c r="I167" s="29">
        <f>+'CANASTA DE PRECIOS'!I167</f>
        <v>137549</v>
      </c>
      <c r="J167" s="99"/>
      <c r="K167" s="99"/>
    </row>
    <row r="168" spans="1:11" ht="38.25" x14ac:dyDescent="0.45">
      <c r="A168" s="6">
        <f t="shared" si="5"/>
        <v>165</v>
      </c>
      <c r="B168" s="6" t="s">
        <v>337</v>
      </c>
      <c r="C168" s="6" t="s">
        <v>35</v>
      </c>
      <c r="D168" s="6" t="s">
        <v>374</v>
      </c>
      <c r="E168" s="9">
        <v>60131500</v>
      </c>
      <c r="F168" s="105" t="s">
        <v>375</v>
      </c>
      <c r="G168" s="17" t="s">
        <v>38</v>
      </c>
      <c r="H168" s="93">
        <f t="shared" si="4"/>
        <v>0.19</v>
      </c>
      <c r="I168" s="29">
        <f>+'CANASTA DE PRECIOS'!I168</f>
        <v>1427149</v>
      </c>
      <c r="J168" s="99"/>
      <c r="K168" s="99"/>
    </row>
    <row r="169" spans="1:11" ht="51" x14ac:dyDescent="0.45">
      <c r="A169" s="6">
        <f t="shared" si="5"/>
        <v>166</v>
      </c>
      <c r="B169" s="6" t="s">
        <v>337</v>
      </c>
      <c r="C169" s="6" t="s">
        <v>35</v>
      </c>
      <c r="D169" s="6" t="s">
        <v>376</v>
      </c>
      <c r="E169" s="9">
        <v>60131500</v>
      </c>
      <c r="F169" s="13" t="s">
        <v>377</v>
      </c>
      <c r="G169" s="17" t="s">
        <v>38</v>
      </c>
      <c r="H169" s="93">
        <f t="shared" si="4"/>
        <v>0.19</v>
      </c>
      <c r="I169" s="29">
        <f>+'CANASTA DE PRECIOS'!I169</f>
        <v>1266499</v>
      </c>
      <c r="J169" s="99"/>
      <c r="K169" s="99"/>
    </row>
    <row r="170" spans="1:11" ht="51" x14ac:dyDescent="0.45">
      <c r="A170" s="6">
        <f t="shared" si="5"/>
        <v>167</v>
      </c>
      <c r="B170" s="6" t="s">
        <v>337</v>
      </c>
      <c r="C170" s="6" t="s">
        <v>35</v>
      </c>
      <c r="D170" s="6" t="s">
        <v>378</v>
      </c>
      <c r="E170" s="9">
        <v>60131500</v>
      </c>
      <c r="F170" s="105" t="s">
        <v>379</v>
      </c>
      <c r="G170" s="17" t="s">
        <v>38</v>
      </c>
      <c r="H170" s="93">
        <f t="shared" si="4"/>
        <v>0.19</v>
      </c>
      <c r="I170" s="29">
        <f>+'CANASTA DE PRECIOS'!I170</f>
        <v>185000</v>
      </c>
      <c r="J170" s="99"/>
      <c r="K170" s="99"/>
    </row>
    <row r="171" spans="1:11" ht="25.5" x14ac:dyDescent="0.45">
      <c r="A171" s="6">
        <f t="shared" si="5"/>
        <v>168</v>
      </c>
      <c r="B171" s="6" t="s">
        <v>337</v>
      </c>
      <c r="C171" s="6" t="s">
        <v>35</v>
      </c>
      <c r="D171" s="6" t="s">
        <v>380</v>
      </c>
      <c r="E171" s="9">
        <v>60131500</v>
      </c>
      <c r="F171" s="13" t="s">
        <v>381</v>
      </c>
      <c r="G171" s="17" t="s">
        <v>38</v>
      </c>
      <c r="H171" s="93">
        <f t="shared" si="4"/>
        <v>0.19</v>
      </c>
      <c r="I171" s="29">
        <f>+'CANASTA DE PRECIOS'!I171</f>
        <v>258999</v>
      </c>
      <c r="J171" s="99"/>
      <c r="K171" s="99"/>
    </row>
    <row r="172" spans="1:11" ht="25.5" x14ac:dyDescent="0.45">
      <c r="A172" s="6">
        <f t="shared" si="5"/>
        <v>169</v>
      </c>
      <c r="B172" s="6" t="s">
        <v>337</v>
      </c>
      <c r="C172" s="6" t="s">
        <v>35</v>
      </c>
      <c r="D172" s="6" t="s">
        <v>382</v>
      </c>
      <c r="E172" s="9">
        <v>60131500</v>
      </c>
      <c r="F172" s="105" t="s">
        <v>383</v>
      </c>
      <c r="G172" s="17" t="s">
        <v>38</v>
      </c>
      <c r="H172" s="93">
        <f t="shared" si="4"/>
        <v>0.19</v>
      </c>
      <c r="I172" s="29">
        <f>+'CANASTA DE PRECIOS'!I172</f>
        <v>494999</v>
      </c>
      <c r="J172" s="99"/>
      <c r="K172" s="99"/>
    </row>
    <row r="173" spans="1:11" ht="25.5" x14ac:dyDescent="0.45">
      <c r="A173" s="6">
        <f t="shared" si="5"/>
        <v>170</v>
      </c>
      <c r="B173" s="6" t="s">
        <v>337</v>
      </c>
      <c r="C173" s="6" t="s">
        <v>35</v>
      </c>
      <c r="D173" s="6" t="s">
        <v>384</v>
      </c>
      <c r="E173" s="9">
        <v>60131500</v>
      </c>
      <c r="F173" s="13" t="s">
        <v>385</v>
      </c>
      <c r="G173" s="17" t="s">
        <v>38</v>
      </c>
      <c r="H173" s="93">
        <f t="shared" si="4"/>
        <v>0.19</v>
      </c>
      <c r="I173" s="29">
        <f>+'CANASTA DE PRECIOS'!I173</f>
        <v>495000</v>
      </c>
      <c r="J173" s="99"/>
      <c r="K173" s="99"/>
    </row>
    <row r="174" spans="1:11" ht="51" x14ac:dyDescent="0.45">
      <c r="A174" s="6">
        <f t="shared" si="5"/>
        <v>171</v>
      </c>
      <c r="B174" s="6" t="s">
        <v>337</v>
      </c>
      <c r="C174" s="6" t="s">
        <v>35</v>
      </c>
      <c r="D174" s="6" t="s">
        <v>386</v>
      </c>
      <c r="E174" s="9">
        <v>60131500</v>
      </c>
      <c r="F174" s="105" t="s">
        <v>387</v>
      </c>
      <c r="G174" s="17" t="s">
        <v>38</v>
      </c>
      <c r="H174" s="93">
        <f t="shared" si="4"/>
        <v>0.19</v>
      </c>
      <c r="I174" s="29">
        <f>+'CANASTA DE PRECIOS'!I174</f>
        <v>293999</v>
      </c>
      <c r="J174" s="99"/>
      <c r="K174" s="99"/>
    </row>
    <row r="175" spans="1:11" ht="25.5" x14ac:dyDescent="0.45">
      <c r="A175" s="6">
        <f t="shared" si="5"/>
        <v>172</v>
      </c>
      <c r="B175" s="6" t="s">
        <v>337</v>
      </c>
      <c r="C175" s="6" t="s">
        <v>35</v>
      </c>
      <c r="D175" s="6" t="s">
        <v>388</v>
      </c>
      <c r="E175" s="9">
        <v>60131500</v>
      </c>
      <c r="F175" s="13" t="s">
        <v>389</v>
      </c>
      <c r="G175" s="17" t="s">
        <v>38</v>
      </c>
      <c r="H175" s="93">
        <f t="shared" si="4"/>
        <v>0.19</v>
      </c>
      <c r="I175" s="29">
        <f>+'CANASTA DE PRECIOS'!I175</f>
        <v>658999</v>
      </c>
      <c r="J175" s="99"/>
      <c r="K175" s="99"/>
    </row>
    <row r="176" spans="1:11" ht="63.75" x14ac:dyDescent="0.45">
      <c r="A176" s="6">
        <f t="shared" si="5"/>
        <v>173</v>
      </c>
      <c r="B176" s="6" t="s">
        <v>337</v>
      </c>
      <c r="C176" s="6" t="s">
        <v>35</v>
      </c>
      <c r="D176" s="6" t="s">
        <v>390</v>
      </c>
      <c r="E176" s="9">
        <v>60131500</v>
      </c>
      <c r="F176" s="105" t="s">
        <v>391</v>
      </c>
      <c r="G176" s="17" t="s">
        <v>38</v>
      </c>
      <c r="H176" s="93">
        <f t="shared" si="4"/>
        <v>0.19</v>
      </c>
      <c r="I176" s="29">
        <f>+'CANASTA DE PRECIOS'!I176</f>
        <v>637599</v>
      </c>
      <c r="J176" s="99"/>
      <c r="K176" s="99"/>
    </row>
    <row r="177" spans="1:11" ht="38.25" x14ac:dyDescent="0.45">
      <c r="A177" s="6">
        <f t="shared" si="5"/>
        <v>174</v>
      </c>
      <c r="B177" s="6" t="s">
        <v>337</v>
      </c>
      <c r="C177" s="6" t="s">
        <v>35</v>
      </c>
      <c r="D177" s="6" t="s">
        <v>392</v>
      </c>
      <c r="E177" s="9">
        <v>60131500</v>
      </c>
      <c r="F177" s="13" t="s">
        <v>393</v>
      </c>
      <c r="G177" s="17" t="s">
        <v>38</v>
      </c>
      <c r="H177" s="93">
        <f t="shared" si="4"/>
        <v>0.19</v>
      </c>
      <c r="I177" s="29">
        <f>+'CANASTA DE PRECIOS'!I177</f>
        <v>139999</v>
      </c>
      <c r="J177" s="99"/>
      <c r="K177" s="99"/>
    </row>
    <row r="178" spans="1:11" ht="38.25" x14ac:dyDescent="0.45">
      <c r="A178" s="6">
        <f t="shared" si="5"/>
        <v>175</v>
      </c>
      <c r="B178" s="6" t="s">
        <v>337</v>
      </c>
      <c r="C178" s="6" t="s">
        <v>35</v>
      </c>
      <c r="D178" s="6" t="s">
        <v>394</v>
      </c>
      <c r="E178" s="9">
        <v>60131500</v>
      </c>
      <c r="F178" s="105" t="s">
        <v>395</v>
      </c>
      <c r="G178" s="17" t="s">
        <v>38</v>
      </c>
      <c r="H178" s="93">
        <f t="shared" si="4"/>
        <v>0.19</v>
      </c>
      <c r="I178" s="29">
        <f>+'CANASTA DE PRECIOS'!I178</f>
        <v>129999</v>
      </c>
      <c r="J178" s="99"/>
      <c r="K178" s="99"/>
    </row>
    <row r="179" spans="1:11" ht="25.5" x14ac:dyDescent="0.45">
      <c r="A179" s="6">
        <f t="shared" si="5"/>
        <v>176</v>
      </c>
      <c r="B179" s="6" t="s">
        <v>337</v>
      </c>
      <c r="C179" s="6" t="s">
        <v>35</v>
      </c>
      <c r="D179" s="6" t="s">
        <v>396</v>
      </c>
      <c r="E179" s="9">
        <v>60131500</v>
      </c>
      <c r="F179" s="13" t="s">
        <v>397</v>
      </c>
      <c r="G179" s="17" t="s">
        <v>38</v>
      </c>
      <c r="H179" s="93">
        <f t="shared" si="4"/>
        <v>0.19</v>
      </c>
      <c r="I179" s="29">
        <f>+'CANASTA DE PRECIOS'!I179</f>
        <v>179999</v>
      </c>
      <c r="J179" s="99"/>
      <c r="K179" s="99"/>
    </row>
    <row r="180" spans="1:11" ht="38.25" x14ac:dyDescent="0.45">
      <c r="A180" s="6">
        <f t="shared" si="5"/>
        <v>177</v>
      </c>
      <c r="B180" s="6" t="s">
        <v>337</v>
      </c>
      <c r="C180" s="6" t="s">
        <v>35</v>
      </c>
      <c r="D180" s="6" t="s">
        <v>398</v>
      </c>
      <c r="E180" s="9">
        <v>60131500</v>
      </c>
      <c r="F180" s="105" t="s">
        <v>399</v>
      </c>
      <c r="G180" s="17" t="s">
        <v>38</v>
      </c>
      <c r="H180" s="93">
        <f t="shared" si="4"/>
        <v>0.19</v>
      </c>
      <c r="I180" s="29">
        <f>+'CANASTA DE PRECIOS'!I180</f>
        <v>160000</v>
      </c>
      <c r="J180" s="99"/>
      <c r="K180" s="99"/>
    </row>
    <row r="181" spans="1:11" ht="38.25" x14ac:dyDescent="0.45">
      <c r="A181" s="6">
        <f t="shared" si="5"/>
        <v>178</v>
      </c>
      <c r="B181" s="6" t="s">
        <v>337</v>
      </c>
      <c r="C181" s="6" t="s">
        <v>35</v>
      </c>
      <c r="D181" s="6" t="s">
        <v>400</v>
      </c>
      <c r="E181" s="9">
        <v>60131500</v>
      </c>
      <c r="F181" s="13" t="s">
        <v>401</v>
      </c>
      <c r="G181" s="17" t="s">
        <v>38</v>
      </c>
      <c r="H181" s="93">
        <f t="shared" si="4"/>
        <v>0.19</v>
      </c>
      <c r="I181" s="29">
        <f>+'CANASTA DE PRECIOS'!I181</f>
        <v>149999</v>
      </c>
      <c r="J181" s="99"/>
      <c r="K181" s="99"/>
    </row>
    <row r="182" spans="1:11" ht="306" x14ac:dyDescent="0.45">
      <c r="A182" s="6">
        <f t="shared" si="5"/>
        <v>179</v>
      </c>
      <c r="B182" s="6" t="s">
        <v>402</v>
      </c>
      <c r="C182" s="6" t="s">
        <v>403</v>
      </c>
      <c r="D182" s="6" t="s">
        <v>404</v>
      </c>
      <c r="E182" s="9">
        <v>49221500</v>
      </c>
      <c r="F182" s="105" t="s">
        <v>405</v>
      </c>
      <c r="G182" s="17" t="s">
        <v>38</v>
      </c>
      <c r="H182" s="93">
        <f t="shared" si="4"/>
        <v>0.19</v>
      </c>
      <c r="I182" s="29">
        <f>+'CANASTA DE PRECIOS'!I182</f>
        <v>2449999</v>
      </c>
      <c r="J182" s="99"/>
      <c r="K182" s="99"/>
    </row>
    <row r="183" spans="1:11" ht="38.25" x14ac:dyDescent="0.45">
      <c r="A183" s="6">
        <f t="shared" si="5"/>
        <v>180</v>
      </c>
      <c r="B183" s="6" t="s">
        <v>402</v>
      </c>
      <c r="C183" s="6" t="s">
        <v>403</v>
      </c>
      <c r="D183" s="6" t="s">
        <v>406</v>
      </c>
      <c r="E183" s="9">
        <v>49221500</v>
      </c>
      <c r="F183" s="13" t="s">
        <v>407</v>
      </c>
      <c r="G183" s="17" t="s">
        <v>38</v>
      </c>
      <c r="H183" s="93">
        <f t="shared" si="4"/>
        <v>0.19</v>
      </c>
      <c r="I183" s="29">
        <f>+'CANASTA DE PRECIOS'!I183</f>
        <v>170000</v>
      </c>
      <c r="J183" s="99"/>
      <c r="K183" s="99"/>
    </row>
    <row r="184" spans="1:11" ht="51" x14ac:dyDescent="0.45">
      <c r="A184" s="6">
        <f t="shared" si="5"/>
        <v>181</v>
      </c>
      <c r="B184" s="6" t="s">
        <v>402</v>
      </c>
      <c r="C184" s="6" t="s">
        <v>35</v>
      </c>
      <c r="D184" s="6" t="s">
        <v>408</v>
      </c>
      <c r="E184" s="9">
        <v>49221500</v>
      </c>
      <c r="F184" s="105" t="s">
        <v>409</v>
      </c>
      <c r="G184" s="17" t="s">
        <v>38</v>
      </c>
      <c r="H184" s="93">
        <f t="shared" si="4"/>
        <v>0.19</v>
      </c>
      <c r="I184" s="29">
        <f>+'CANASTA DE PRECIOS'!I184</f>
        <v>92999</v>
      </c>
      <c r="J184" s="99"/>
      <c r="K184" s="99"/>
    </row>
    <row r="185" spans="1:11" ht="63.75" x14ac:dyDescent="0.45">
      <c r="A185" s="6">
        <f t="shared" si="5"/>
        <v>182</v>
      </c>
      <c r="B185" s="6" t="s">
        <v>402</v>
      </c>
      <c r="C185" s="6" t="s">
        <v>35</v>
      </c>
      <c r="D185" s="6" t="s">
        <v>410</v>
      </c>
      <c r="E185" s="9">
        <v>49221500</v>
      </c>
      <c r="F185" s="13" t="s">
        <v>411</v>
      </c>
      <c r="G185" s="17" t="s">
        <v>38</v>
      </c>
      <c r="H185" s="93">
        <f t="shared" si="4"/>
        <v>0.19</v>
      </c>
      <c r="I185" s="29">
        <f>+'CANASTA DE PRECIOS'!I185</f>
        <v>449999</v>
      </c>
      <c r="J185" s="99"/>
      <c r="K185" s="99"/>
    </row>
    <row r="186" spans="1:11" ht="89.25" x14ac:dyDescent="0.45">
      <c r="A186" s="6">
        <f t="shared" si="5"/>
        <v>183</v>
      </c>
      <c r="B186" s="6" t="s">
        <v>402</v>
      </c>
      <c r="C186" s="6" t="s">
        <v>35</v>
      </c>
      <c r="D186" s="6" t="s">
        <v>412</v>
      </c>
      <c r="E186" s="9">
        <v>90101603</v>
      </c>
      <c r="F186" s="105" t="s">
        <v>413</v>
      </c>
      <c r="G186" s="17" t="s">
        <v>38</v>
      </c>
      <c r="H186" s="93">
        <f t="shared" si="4"/>
        <v>0.19</v>
      </c>
      <c r="I186" s="29">
        <f>+'CANASTA DE PRECIOS'!I186</f>
        <v>39799</v>
      </c>
      <c r="J186" s="99"/>
      <c r="K186" s="99"/>
    </row>
    <row r="187" spans="1:11" ht="140.25" x14ac:dyDescent="0.45">
      <c r="A187" s="6">
        <f t="shared" si="5"/>
        <v>184</v>
      </c>
      <c r="B187" s="6" t="s">
        <v>402</v>
      </c>
      <c r="C187" s="6" t="s">
        <v>35</v>
      </c>
      <c r="D187" s="6" t="s">
        <v>414</v>
      </c>
      <c r="E187" s="9">
        <v>49221500</v>
      </c>
      <c r="F187" s="13" t="s">
        <v>415</v>
      </c>
      <c r="G187" s="17" t="s">
        <v>38</v>
      </c>
      <c r="H187" s="93">
        <f t="shared" si="4"/>
        <v>0.19</v>
      </c>
      <c r="I187" s="29">
        <f>+'CANASTA DE PRECIOS'!I187</f>
        <v>89900</v>
      </c>
      <c r="J187" s="99"/>
      <c r="K187" s="99"/>
    </row>
    <row r="188" spans="1:11" ht="63.75" x14ac:dyDescent="0.45">
      <c r="A188" s="6">
        <f t="shared" si="5"/>
        <v>185</v>
      </c>
      <c r="B188" s="6" t="s">
        <v>402</v>
      </c>
      <c r="C188" s="6" t="s">
        <v>35</v>
      </c>
      <c r="D188" s="6" t="s">
        <v>416</v>
      </c>
      <c r="E188" s="9">
        <v>90101603</v>
      </c>
      <c r="F188" s="105" t="s">
        <v>417</v>
      </c>
      <c r="G188" s="17" t="s">
        <v>38</v>
      </c>
      <c r="H188" s="93">
        <f t="shared" si="4"/>
        <v>0.19</v>
      </c>
      <c r="I188" s="29">
        <f>+'CANASTA DE PRECIOS'!I188</f>
        <v>90999</v>
      </c>
      <c r="J188" s="99"/>
      <c r="K188" s="99"/>
    </row>
    <row r="189" spans="1:11" ht="25.5" x14ac:dyDescent="0.45">
      <c r="A189" s="6">
        <f t="shared" si="5"/>
        <v>186</v>
      </c>
      <c r="B189" s="6" t="s">
        <v>402</v>
      </c>
      <c r="C189" s="6" t="s">
        <v>35</v>
      </c>
      <c r="D189" s="6" t="s">
        <v>418</v>
      </c>
      <c r="E189" s="9">
        <v>49221500</v>
      </c>
      <c r="F189" s="13" t="s">
        <v>419</v>
      </c>
      <c r="G189" s="17" t="s">
        <v>38</v>
      </c>
      <c r="H189" s="93">
        <f t="shared" si="4"/>
        <v>0.19</v>
      </c>
      <c r="I189" s="29">
        <f>+'CANASTA DE PRECIOS'!I189</f>
        <v>119999</v>
      </c>
      <c r="J189" s="99"/>
      <c r="K189" s="99"/>
    </row>
    <row r="190" spans="1:11" ht="51" x14ac:dyDescent="0.45">
      <c r="A190" s="6">
        <f t="shared" si="5"/>
        <v>187</v>
      </c>
      <c r="B190" s="6" t="s">
        <v>402</v>
      </c>
      <c r="C190" s="6" t="s">
        <v>35</v>
      </c>
      <c r="D190" s="6" t="s">
        <v>420</v>
      </c>
      <c r="E190" s="9">
        <v>49221500</v>
      </c>
      <c r="F190" s="105" t="s">
        <v>421</v>
      </c>
      <c r="G190" s="17" t="s">
        <v>38</v>
      </c>
      <c r="H190" s="93">
        <f t="shared" si="4"/>
        <v>0.19</v>
      </c>
      <c r="I190" s="29">
        <f>+'CANASTA DE PRECIOS'!I190</f>
        <v>77999</v>
      </c>
      <c r="J190" s="99"/>
      <c r="K190" s="99"/>
    </row>
    <row r="191" spans="1:11" ht="51" x14ac:dyDescent="0.45">
      <c r="A191" s="6">
        <f t="shared" si="5"/>
        <v>188</v>
      </c>
      <c r="B191" s="6" t="s">
        <v>402</v>
      </c>
      <c r="C191" s="6" t="s">
        <v>35</v>
      </c>
      <c r="D191" s="6" t="s">
        <v>422</v>
      </c>
      <c r="E191" s="9">
        <v>49221500</v>
      </c>
      <c r="F191" s="13" t="s">
        <v>423</v>
      </c>
      <c r="G191" s="17" t="s">
        <v>38</v>
      </c>
      <c r="H191" s="93">
        <f t="shared" si="4"/>
        <v>0.19</v>
      </c>
      <c r="I191" s="29">
        <f>+'CANASTA DE PRECIOS'!I191</f>
        <v>44999</v>
      </c>
      <c r="J191" s="99"/>
      <c r="K191" s="99"/>
    </row>
    <row r="192" spans="1:11" ht="51" x14ac:dyDescent="0.45">
      <c r="A192" s="6">
        <f t="shared" si="5"/>
        <v>189</v>
      </c>
      <c r="B192" s="6" t="s">
        <v>402</v>
      </c>
      <c r="C192" s="6" t="s">
        <v>35</v>
      </c>
      <c r="D192" s="6" t="s">
        <v>424</v>
      </c>
      <c r="E192" s="9">
        <v>49221500</v>
      </c>
      <c r="F192" s="105" t="s">
        <v>425</v>
      </c>
      <c r="G192" s="17" t="s">
        <v>38</v>
      </c>
      <c r="H192" s="93">
        <f t="shared" si="4"/>
        <v>0.19</v>
      </c>
      <c r="I192" s="29">
        <f>+'CANASTA DE PRECIOS'!I192</f>
        <v>103481</v>
      </c>
      <c r="J192" s="99"/>
      <c r="K192" s="99"/>
    </row>
    <row r="193" spans="1:11" ht="51" x14ac:dyDescent="0.45">
      <c r="A193" s="6">
        <f t="shared" si="5"/>
        <v>190</v>
      </c>
      <c r="B193" s="6" t="s">
        <v>402</v>
      </c>
      <c r="C193" s="6" t="s">
        <v>35</v>
      </c>
      <c r="D193" s="6" t="s">
        <v>426</v>
      </c>
      <c r="E193" s="9">
        <v>49221500</v>
      </c>
      <c r="F193" s="13" t="s">
        <v>427</v>
      </c>
      <c r="G193" s="17" t="s">
        <v>38</v>
      </c>
      <c r="H193" s="93">
        <f t="shared" si="4"/>
        <v>0.19</v>
      </c>
      <c r="I193" s="29">
        <f>+'CANASTA DE PRECIOS'!I193</f>
        <v>115899</v>
      </c>
      <c r="J193" s="99"/>
      <c r="K193" s="99"/>
    </row>
    <row r="194" spans="1:11" ht="38.25" x14ac:dyDescent="0.45">
      <c r="A194" s="6">
        <f t="shared" si="5"/>
        <v>191</v>
      </c>
      <c r="B194" s="6" t="s">
        <v>402</v>
      </c>
      <c r="C194" s="6" t="s">
        <v>35</v>
      </c>
      <c r="D194" s="6" t="s">
        <v>428</v>
      </c>
      <c r="E194" s="9">
        <v>49221500</v>
      </c>
      <c r="F194" s="105" t="s">
        <v>429</v>
      </c>
      <c r="G194" s="17" t="s">
        <v>38</v>
      </c>
      <c r="H194" s="93">
        <f t="shared" si="4"/>
        <v>0.19</v>
      </c>
      <c r="I194" s="29">
        <f>+'CANASTA DE PRECIOS'!I194</f>
        <v>133999</v>
      </c>
      <c r="J194" s="99"/>
      <c r="K194" s="99"/>
    </row>
    <row r="195" spans="1:11" ht="89.25" x14ac:dyDescent="0.45">
      <c r="A195" s="6">
        <f t="shared" si="5"/>
        <v>192</v>
      </c>
      <c r="B195" s="6" t="s">
        <v>402</v>
      </c>
      <c r="C195" s="6" t="s">
        <v>35</v>
      </c>
      <c r="D195" s="6" t="s">
        <v>430</v>
      </c>
      <c r="E195" s="9">
        <v>49221500</v>
      </c>
      <c r="F195" s="13" t="s">
        <v>431</v>
      </c>
      <c r="G195" s="17" t="s">
        <v>38</v>
      </c>
      <c r="H195" s="93">
        <f t="shared" si="4"/>
        <v>0.19</v>
      </c>
      <c r="I195" s="29">
        <f>+'CANASTA DE PRECIOS'!I195</f>
        <v>135000</v>
      </c>
      <c r="J195" s="99"/>
      <c r="K195" s="99"/>
    </row>
    <row r="196" spans="1:11" ht="51" x14ac:dyDescent="0.45">
      <c r="A196" s="6">
        <f t="shared" si="5"/>
        <v>193</v>
      </c>
      <c r="B196" s="6" t="s">
        <v>402</v>
      </c>
      <c r="C196" s="6" t="s">
        <v>35</v>
      </c>
      <c r="D196" s="6" t="s">
        <v>432</v>
      </c>
      <c r="E196" s="9">
        <v>49221500</v>
      </c>
      <c r="F196" s="105" t="s">
        <v>433</v>
      </c>
      <c r="G196" s="17" t="s">
        <v>38</v>
      </c>
      <c r="H196" s="93">
        <f t="shared" ref="H196:H259" si="6">IF(OR(ISNUMBER(SEARCH("ALIMENTACIÓN",B196)),ISNUMBER(SEARCH("ALIMENTACION",B196))),0,IF(AND(ISNUMBER(SEARCH("AMBIENTE",B196)),OR(ISNUMBER(SEARCH("Semilla",D196)),ISNUMBER(SEARCH("ESPECIE VEGETAL",D196)),ISNUMBER(SEARCH("Fertilizante",D196)),ISNUMBER(SEARCH("Humus",D196)),ISNUMBER(SEARCH("Micorrizas",D196)),ISNUMBER(SEARCH("Cascarilla",D196)),ISNUMBER(SEARCH("Turba",D196)))),0,IF(AND(ISNUMBER(SEARCH("ANIMALES",B196)),OR(ISNUMBER(SEARCH("ALIMENTO",D196)),ISNUMBER(SEARCH("Alimento",D196)))),0.05,IF(ISNUMBER(SEARCH("ANIMALES",B196)),0.19,IF(ISNUMBER(SEARCH("AMBIENTE",B196)),0.19,IF(ISNUMBER(SEARCH("CULTURA",B196)),0.19,IF(ISNUMBER(SEARCH("DEPORTE",B196)),0.19,IF(ISNUMBER(SEARCH("Bioseguridad",B196)),0.19,IF(ISNUMBER(SEARCH("DOTACIÓN",B196)),0.19,IF(ISNUMBER(SEARCH("SERVICIO",C196)),0.19,0.19))))))))))</f>
        <v>0.19</v>
      </c>
      <c r="I196" s="29">
        <f>+'CANASTA DE PRECIOS'!I196</f>
        <v>388999</v>
      </c>
      <c r="J196" s="99"/>
      <c r="K196" s="99"/>
    </row>
    <row r="197" spans="1:11" ht="76.5" x14ac:dyDescent="0.45">
      <c r="A197" s="6">
        <f t="shared" ref="A197:A260" si="7">1+A196</f>
        <v>194</v>
      </c>
      <c r="B197" s="6" t="s">
        <v>402</v>
      </c>
      <c r="C197" s="6" t="s">
        <v>35</v>
      </c>
      <c r="D197" s="6" t="s">
        <v>434</v>
      </c>
      <c r="E197" s="9">
        <v>49221500</v>
      </c>
      <c r="F197" s="13" t="s">
        <v>435</v>
      </c>
      <c r="G197" s="17" t="s">
        <v>38</v>
      </c>
      <c r="H197" s="93">
        <f t="shared" si="6"/>
        <v>0.19</v>
      </c>
      <c r="I197" s="29">
        <f>+'CANASTA DE PRECIOS'!I197</f>
        <v>102350</v>
      </c>
      <c r="J197" s="99"/>
      <c r="K197" s="99"/>
    </row>
    <row r="198" spans="1:11" ht="51" x14ac:dyDescent="0.45">
      <c r="A198" s="6">
        <f t="shared" si="7"/>
        <v>195</v>
      </c>
      <c r="B198" s="6" t="s">
        <v>402</v>
      </c>
      <c r="C198" s="6" t="s">
        <v>35</v>
      </c>
      <c r="D198" s="6" t="s">
        <v>436</v>
      </c>
      <c r="E198" s="9">
        <v>49221500</v>
      </c>
      <c r="F198" s="105" t="s">
        <v>437</v>
      </c>
      <c r="G198" s="17" t="s">
        <v>38</v>
      </c>
      <c r="H198" s="93">
        <f t="shared" si="6"/>
        <v>0.19</v>
      </c>
      <c r="I198" s="29">
        <f>+'CANASTA DE PRECIOS'!I198</f>
        <v>109664</v>
      </c>
      <c r="J198" s="99"/>
      <c r="K198" s="99"/>
    </row>
    <row r="199" spans="1:11" ht="63.75" x14ac:dyDescent="0.45">
      <c r="A199" s="6">
        <f t="shared" si="7"/>
        <v>196</v>
      </c>
      <c r="B199" s="6" t="s">
        <v>402</v>
      </c>
      <c r="C199" s="6" t="s">
        <v>35</v>
      </c>
      <c r="D199" s="6" t="s">
        <v>438</v>
      </c>
      <c r="E199" s="9">
        <v>49221500</v>
      </c>
      <c r="F199" s="13" t="s">
        <v>439</v>
      </c>
      <c r="G199" s="17" t="s">
        <v>38</v>
      </c>
      <c r="H199" s="93">
        <f t="shared" si="6"/>
        <v>0.19</v>
      </c>
      <c r="I199" s="29">
        <f>+'CANASTA DE PRECIOS'!I199</f>
        <v>79718</v>
      </c>
      <c r="J199" s="99"/>
      <c r="K199" s="99"/>
    </row>
    <row r="200" spans="1:11" ht="63.75" x14ac:dyDescent="0.45">
      <c r="A200" s="6">
        <f t="shared" si="7"/>
        <v>197</v>
      </c>
      <c r="B200" s="6" t="s">
        <v>402</v>
      </c>
      <c r="C200" s="6" t="s">
        <v>35</v>
      </c>
      <c r="D200" s="6" t="s">
        <v>440</v>
      </c>
      <c r="E200" s="9">
        <v>49221500</v>
      </c>
      <c r="F200" s="105" t="s">
        <v>439</v>
      </c>
      <c r="G200" s="17" t="s">
        <v>38</v>
      </c>
      <c r="H200" s="93">
        <f t="shared" si="6"/>
        <v>0.19</v>
      </c>
      <c r="I200" s="29">
        <f>+'CANASTA DE PRECIOS'!I200</f>
        <v>161299</v>
      </c>
      <c r="J200" s="99"/>
      <c r="K200" s="99"/>
    </row>
    <row r="201" spans="1:11" ht="38.25" x14ac:dyDescent="0.45">
      <c r="A201" s="6">
        <f t="shared" si="7"/>
        <v>198</v>
      </c>
      <c r="B201" s="6" t="s">
        <v>402</v>
      </c>
      <c r="C201" s="6" t="s">
        <v>35</v>
      </c>
      <c r="D201" s="6" t="s">
        <v>441</v>
      </c>
      <c r="E201" s="9">
        <v>49221500</v>
      </c>
      <c r="F201" s="13" t="s">
        <v>442</v>
      </c>
      <c r="G201" s="17" t="s">
        <v>38</v>
      </c>
      <c r="H201" s="93">
        <f t="shared" si="6"/>
        <v>0.19</v>
      </c>
      <c r="I201" s="29">
        <f>+'CANASTA DE PRECIOS'!I201</f>
        <v>96999</v>
      </c>
      <c r="J201" s="99"/>
      <c r="K201" s="99"/>
    </row>
    <row r="202" spans="1:11" ht="51" x14ac:dyDescent="0.45">
      <c r="A202" s="6">
        <f t="shared" si="7"/>
        <v>199</v>
      </c>
      <c r="B202" s="6" t="s">
        <v>402</v>
      </c>
      <c r="C202" s="6" t="s">
        <v>35</v>
      </c>
      <c r="D202" s="6" t="s">
        <v>443</v>
      </c>
      <c r="E202" s="9">
        <v>49221500</v>
      </c>
      <c r="F202" s="105" t="s">
        <v>444</v>
      </c>
      <c r="G202" s="17" t="s">
        <v>38</v>
      </c>
      <c r="H202" s="93">
        <f t="shared" si="6"/>
        <v>0.19</v>
      </c>
      <c r="I202" s="29">
        <f>+'CANASTA DE PRECIOS'!I202</f>
        <v>86999</v>
      </c>
      <c r="J202" s="99"/>
      <c r="K202" s="99"/>
    </row>
    <row r="203" spans="1:11" ht="38.25" x14ac:dyDescent="0.45">
      <c r="A203" s="6">
        <f t="shared" si="7"/>
        <v>200</v>
      </c>
      <c r="B203" s="6" t="s">
        <v>402</v>
      </c>
      <c r="C203" s="6" t="s">
        <v>35</v>
      </c>
      <c r="D203" s="6" t="s">
        <v>445</v>
      </c>
      <c r="E203" s="9">
        <v>49221500</v>
      </c>
      <c r="F203" s="13" t="s">
        <v>446</v>
      </c>
      <c r="G203" s="17" t="s">
        <v>38</v>
      </c>
      <c r="H203" s="93">
        <f t="shared" si="6"/>
        <v>0.19</v>
      </c>
      <c r="I203" s="29">
        <f>+'CANASTA DE PRECIOS'!I203</f>
        <v>134999</v>
      </c>
      <c r="J203" s="99"/>
      <c r="K203" s="99"/>
    </row>
    <row r="204" spans="1:11" ht="63.75" x14ac:dyDescent="0.45">
      <c r="A204" s="6">
        <f t="shared" si="7"/>
        <v>201</v>
      </c>
      <c r="B204" s="6" t="s">
        <v>402</v>
      </c>
      <c r="C204" s="6" t="s">
        <v>35</v>
      </c>
      <c r="D204" s="6" t="s">
        <v>447</v>
      </c>
      <c r="E204" s="9">
        <v>49221500</v>
      </c>
      <c r="F204" s="105" t="s">
        <v>448</v>
      </c>
      <c r="G204" s="17" t="s">
        <v>38</v>
      </c>
      <c r="H204" s="93">
        <f t="shared" si="6"/>
        <v>0.19</v>
      </c>
      <c r="I204" s="29">
        <f>+'CANASTA DE PRECIOS'!I204</f>
        <v>184999</v>
      </c>
      <c r="J204" s="99"/>
      <c r="K204" s="99"/>
    </row>
    <row r="205" spans="1:11" ht="25.5" x14ac:dyDescent="0.45">
      <c r="A205" s="6">
        <f t="shared" si="7"/>
        <v>202</v>
      </c>
      <c r="B205" s="6" t="s">
        <v>402</v>
      </c>
      <c r="C205" s="6" t="s">
        <v>35</v>
      </c>
      <c r="D205" s="6" t="s">
        <v>449</v>
      </c>
      <c r="E205" s="9">
        <v>49221500</v>
      </c>
      <c r="F205" s="13" t="s">
        <v>450</v>
      </c>
      <c r="G205" s="17" t="s">
        <v>38</v>
      </c>
      <c r="H205" s="93">
        <f t="shared" si="6"/>
        <v>0.19</v>
      </c>
      <c r="I205" s="29">
        <f>+'CANASTA DE PRECIOS'!I205</f>
        <v>119999</v>
      </c>
      <c r="J205" s="99"/>
      <c r="K205" s="99"/>
    </row>
    <row r="206" spans="1:11" ht="38.25" x14ac:dyDescent="0.45">
      <c r="A206" s="6">
        <f t="shared" si="7"/>
        <v>203</v>
      </c>
      <c r="B206" s="6" t="s">
        <v>402</v>
      </c>
      <c r="C206" s="6" t="s">
        <v>35</v>
      </c>
      <c r="D206" s="6" t="s">
        <v>451</v>
      </c>
      <c r="E206" s="9">
        <v>49221500</v>
      </c>
      <c r="F206" s="105" t="s">
        <v>452</v>
      </c>
      <c r="G206" s="17" t="s">
        <v>38</v>
      </c>
      <c r="H206" s="93">
        <f t="shared" si="6"/>
        <v>0.19</v>
      </c>
      <c r="I206" s="29">
        <f>+'CANASTA DE PRECIOS'!I206</f>
        <v>88999</v>
      </c>
      <c r="J206" s="99"/>
      <c r="K206" s="99"/>
    </row>
    <row r="207" spans="1:11" ht="127.5" x14ac:dyDescent="0.45">
      <c r="A207" s="6">
        <f t="shared" si="7"/>
        <v>204</v>
      </c>
      <c r="B207" s="6" t="s">
        <v>402</v>
      </c>
      <c r="C207" s="6" t="s">
        <v>35</v>
      </c>
      <c r="D207" s="6" t="s">
        <v>453</v>
      </c>
      <c r="E207" s="9">
        <v>49221500</v>
      </c>
      <c r="F207" s="13" t="s">
        <v>454</v>
      </c>
      <c r="G207" s="17" t="s">
        <v>38</v>
      </c>
      <c r="H207" s="93">
        <f t="shared" si="6"/>
        <v>0.19</v>
      </c>
      <c r="I207" s="29">
        <f>+'CANASTA DE PRECIOS'!I207</f>
        <v>382599</v>
      </c>
      <c r="J207" s="99"/>
      <c r="K207" s="99"/>
    </row>
    <row r="208" spans="1:11" ht="51" x14ac:dyDescent="0.45">
      <c r="A208" s="6">
        <f t="shared" si="7"/>
        <v>205</v>
      </c>
      <c r="B208" s="6" t="s">
        <v>402</v>
      </c>
      <c r="C208" s="6" t="s">
        <v>35</v>
      </c>
      <c r="D208" s="6" t="s">
        <v>455</v>
      </c>
      <c r="E208" s="9">
        <v>49221500</v>
      </c>
      <c r="F208" s="105" t="s">
        <v>456</v>
      </c>
      <c r="G208" s="17" t="s">
        <v>38</v>
      </c>
      <c r="H208" s="93">
        <f t="shared" si="6"/>
        <v>0.19</v>
      </c>
      <c r="I208" s="29">
        <f>+'CANASTA DE PRECIOS'!I208</f>
        <v>450000</v>
      </c>
      <c r="J208" s="99"/>
      <c r="K208" s="99"/>
    </row>
    <row r="209" spans="1:11" ht="51" x14ac:dyDescent="0.45">
      <c r="A209" s="6">
        <f t="shared" si="7"/>
        <v>206</v>
      </c>
      <c r="B209" s="6" t="s">
        <v>402</v>
      </c>
      <c r="C209" s="6" t="s">
        <v>35</v>
      </c>
      <c r="D209" s="6" t="s">
        <v>457</v>
      </c>
      <c r="E209" s="9">
        <v>49221500</v>
      </c>
      <c r="F209" s="13" t="s">
        <v>458</v>
      </c>
      <c r="G209" s="17" t="s">
        <v>38</v>
      </c>
      <c r="H209" s="93">
        <f t="shared" si="6"/>
        <v>0.19</v>
      </c>
      <c r="I209" s="29">
        <f>+'CANASTA DE PRECIOS'!I209</f>
        <v>169999</v>
      </c>
      <c r="J209" s="99"/>
      <c r="K209" s="99"/>
    </row>
    <row r="210" spans="1:11" ht="38.25" x14ac:dyDescent="0.45">
      <c r="A210" s="6">
        <f t="shared" si="7"/>
        <v>207</v>
      </c>
      <c r="B210" s="6" t="s">
        <v>402</v>
      </c>
      <c r="C210" s="6" t="s">
        <v>35</v>
      </c>
      <c r="D210" s="6" t="s">
        <v>459</v>
      </c>
      <c r="E210" s="9">
        <v>49221500</v>
      </c>
      <c r="F210" s="105" t="s">
        <v>460</v>
      </c>
      <c r="G210" s="17" t="s">
        <v>38</v>
      </c>
      <c r="H210" s="93">
        <f t="shared" si="6"/>
        <v>0.19</v>
      </c>
      <c r="I210" s="29">
        <f>+'CANASTA DE PRECIOS'!I210</f>
        <v>38000</v>
      </c>
      <c r="J210" s="99"/>
      <c r="K210" s="99"/>
    </row>
    <row r="211" spans="1:11" ht="114.75" x14ac:dyDescent="0.45">
      <c r="A211" s="6">
        <f t="shared" si="7"/>
        <v>208</v>
      </c>
      <c r="B211" s="6" t="s">
        <v>402</v>
      </c>
      <c r="C211" s="6" t="s">
        <v>35</v>
      </c>
      <c r="D211" s="6" t="s">
        <v>461</v>
      </c>
      <c r="E211" s="9">
        <v>90101603</v>
      </c>
      <c r="F211" s="13" t="s">
        <v>462</v>
      </c>
      <c r="G211" s="17" t="s">
        <v>38</v>
      </c>
      <c r="H211" s="93">
        <f t="shared" si="6"/>
        <v>0.19</v>
      </c>
      <c r="I211" s="29">
        <f>+'CANASTA DE PRECIOS'!I211</f>
        <v>35999</v>
      </c>
      <c r="J211" s="99"/>
      <c r="K211" s="99"/>
    </row>
    <row r="212" spans="1:11" ht="38.25" x14ac:dyDescent="0.45">
      <c r="A212" s="6">
        <f t="shared" si="7"/>
        <v>209</v>
      </c>
      <c r="B212" s="6" t="s">
        <v>402</v>
      </c>
      <c r="C212" s="6" t="s">
        <v>35</v>
      </c>
      <c r="D212" s="6" t="s">
        <v>463</v>
      </c>
      <c r="E212" s="9">
        <v>49221500</v>
      </c>
      <c r="F212" s="105" t="s">
        <v>464</v>
      </c>
      <c r="G212" s="17" t="s">
        <v>38</v>
      </c>
      <c r="H212" s="93">
        <f t="shared" si="6"/>
        <v>0.19</v>
      </c>
      <c r="I212" s="29">
        <f>+'CANASTA DE PRECIOS'!I212</f>
        <v>39050</v>
      </c>
      <c r="J212" s="99"/>
      <c r="K212" s="99"/>
    </row>
    <row r="213" spans="1:11" ht="114.75" x14ac:dyDescent="0.45">
      <c r="A213" s="6">
        <f t="shared" si="7"/>
        <v>210</v>
      </c>
      <c r="B213" s="6" t="s">
        <v>402</v>
      </c>
      <c r="C213" s="6" t="s">
        <v>35</v>
      </c>
      <c r="D213" s="6" t="s">
        <v>465</v>
      </c>
      <c r="E213" s="9">
        <v>49221500</v>
      </c>
      <c r="F213" s="13" t="s">
        <v>466</v>
      </c>
      <c r="G213" s="17" t="s">
        <v>38</v>
      </c>
      <c r="H213" s="93">
        <f t="shared" si="6"/>
        <v>0.19</v>
      </c>
      <c r="I213" s="29">
        <f>+'CANASTA DE PRECIOS'!I213</f>
        <v>64599</v>
      </c>
      <c r="J213" s="99"/>
      <c r="K213" s="99"/>
    </row>
    <row r="214" spans="1:11" ht="89.25" x14ac:dyDescent="0.45">
      <c r="A214" s="6">
        <f t="shared" si="7"/>
        <v>211</v>
      </c>
      <c r="B214" s="6" t="s">
        <v>402</v>
      </c>
      <c r="C214" s="6" t="s">
        <v>35</v>
      </c>
      <c r="D214" s="6" t="s">
        <v>467</v>
      </c>
      <c r="E214" s="9">
        <v>49221500</v>
      </c>
      <c r="F214" s="105" t="s">
        <v>468</v>
      </c>
      <c r="G214" s="17" t="s">
        <v>38</v>
      </c>
      <c r="H214" s="93">
        <f t="shared" si="6"/>
        <v>0.19</v>
      </c>
      <c r="I214" s="29">
        <f>+'CANASTA DE PRECIOS'!I214</f>
        <v>398999</v>
      </c>
      <c r="J214" s="99"/>
      <c r="K214" s="99"/>
    </row>
    <row r="215" spans="1:11" ht="191.25" x14ac:dyDescent="0.45">
      <c r="A215" s="6">
        <f t="shared" si="7"/>
        <v>212</v>
      </c>
      <c r="B215" s="6" t="s">
        <v>402</v>
      </c>
      <c r="C215" s="6" t="s">
        <v>35</v>
      </c>
      <c r="D215" s="6" t="s">
        <v>469</v>
      </c>
      <c r="E215" s="9">
        <v>49221500</v>
      </c>
      <c r="F215" s="13" t="s">
        <v>470</v>
      </c>
      <c r="G215" s="17" t="s">
        <v>38</v>
      </c>
      <c r="H215" s="93">
        <f t="shared" si="6"/>
        <v>0.19</v>
      </c>
      <c r="I215" s="29">
        <f>+'CANASTA DE PRECIOS'!I215</f>
        <v>769000</v>
      </c>
      <c r="J215" s="99"/>
      <c r="K215" s="99"/>
    </row>
    <row r="216" spans="1:11" ht="153" x14ac:dyDescent="0.45">
      <c r="A216" s="6">
        <f t="shared" si="7"/>
        <v>213</v>
      </c>
      <c r="B216" s="6" t="s">
        <v>402</v>
      </c>
      <c r="C216" s="6" t="s">
        <v>35</v>
      </c>
      <c r="D216" s="6" t="s">
        <v>471</v>
      </c>
      <c r="E216" s="9">
        <v>49221500</v>
      </c>
      <c r="F216" s="105" t="s">
        <v>472</v>
      </c>
      <c r="G216" s="17" t="s">
        <v>38</v>
      </c>
      <c r="H216" s="93">
        <f t="shared" si="6"/>
        <v>0.19</v>
      </c>
      <c r="I216" s="29">
        <f>+'CANASTA DE PRECIOS'!I216</f>
        <v>967499</v>
      </c>
      <c r="J216" s="99"/>
      <c r="K216" s="99"/>
    </row>
    <row r="217" spans="1:11" ht="63.75" x14ac:dyDescent="0.45">
      <c r="A217" s="6">
        <f t="shared" si="7"/>
        <v>214</v>
      </c>
      <c r="B217" s="6" t="s">
        <v>402</v>
      </c>
      <c r="C217" s="6" t="s">
        <v>35</v>
      </c>
      <c r="D217" s="6" t="s">
        <v>473</v>
      </c>
      <c r="E217" s="9">
        <v>49221500</v>
      </c>
      <c r="F217" s="13" t="s">
        <v>474</v>
      </c>
      <c r="G217" s="17" t="s">
        <v>38</v>
      </c>
      <c r="H217" s="93">
        <f t="shared" si="6"/>
        <v>0.19</v>
      </c>
      <c r="I217" s="29">
        <f>+'CANASTA DE PRECIOS'!I217</f>
        <v>620000</v>
      </c>
      <c r="J217" s="99"/>
      <c r="K217" s="99"/>
    </row>
    <row r="218" spans="1:11" ht="153" x14ac:dyDescent="0.45">
      <c r="A218" s="6">
        <f t="shared" si="7"/>
        <v>215</v>
      </c>
      <c r="B218" s="6" t="s">
        <v>402</v>
      </c>
      <c r="C218" s="6" t="s">
        <v>35</v>
      </c>
      <c r="D218" s="6" t="s">
        <v>475</v>
      </c>
      <c r="E218" s="9">
        <v>90101603</v>
      </c>
      <c r="F218" s="105" t="s">
        <v>476</v>
      </c>
      <c r="G218" s="17" t="s">
        <v>38</v>
      </c>
      <c r="H218" s="93">
        <f t="shared" si="6"/>
        <v>0.19</v>
      </c>
      <c r="I218" s="29">
        <f>+'CANASTA DE PRECIOS'!I218</f>
        <v>410000</v>
      </c>
      <c r="J218" s="99"/>
      <c r="K218" s="99"/>
    </row>
    <row r="219" spans="1:11" ht="89.25" x14ac:dyDescent="0.45">
      <c r="A219" s="6">
        <f t="shared" si="7"/>
        <v>216</v>
      </c>
      <c r="B219" s="6" t="s">
        <v>402</v>
      </c>
      <c r="C219" s="6" t="s">
        <v>35</v>
      </c>
      <c r="D219" s="6" t="s">
        <v>477</v>
      </c>
      <c r="E219" s="9">
        <v>90101603</v>
      </c>
      <c r="F219" s="13" t="s">
        <v>478</v>
      </c>
      <c r="G219" s="17" t="s">
        <v>38</v>
      </c>
      <c r="H219" s="93">
        <f t="shared" si="6"/>
        <v>0.19</v>
      </c>
      <c r="I219" s="29">
        <f>+'CANASTA DE PRECIOS'!I219</f>
        <v>29499</v>
      </c>
      <c r="J219" s="99"/>
      <c r="K219" s="99"/>
    </row>
    <row r="220" spans="1:11" ht="76.5" x14ac:dyDescent="0.45">
      <c r="A220" s="6">
        <f t="shared" si="7"/>
        <v>217</v>
      </c>
      <c r="B220" s="6" t="s">
        <v>402</v>
      </c>
      <c r="C220" s="6" t="s">
        <v>35</v>
      </c>
      <c r="D220" s="6" t="s">
        <v>479</v>
      </c>
      <c r="E220" s="9">
        <v>49221500</v>
      </c>
      <c r="F220" s="105" t="s">
        <v>480</v>
      </c>
      <c r="G220" s="17" t="s">
        <v>38</v>
      </c>
      <c r="H220" s="93">
        <f t="shared" si="6"/>
        <v>0.19</v>
      </c>
      <c r="I220" s="29">
        <f>+'CANASTA DE PRECIOS'!I220</f>
        <v>149999</v>
      </c>
      <c r="J220" s="99"/>
      <c r="K220" s="99"/>
    </row>
    <row r="221" spans="1:11" ht="38.25" x14ac:dyDescent="0.45">
      <c r="A221" s="6">
        <f t="shared" si="7"/>
        <v>218</v>
      </c>
      <c r="B221" s="6" t="s">
        <v>402</v>
      </c>
      <c r="C221" s="6" t="s">
        <v>35</v>
      </c>
      <c r="D221" s="6" t="s">
        <v>481</v>
      </c>
      <c r="E221" s="9">
        <v>49221500</v>
      </c>
      <c r="F221" s="13" t="s">
        <v>482</v>
      </c>
      <c r="G221" s="17" t="s">
        <v>38</v>
      </c>
      <c r="H221" s="93">
        <f t="shared" si="6"/>
        <v>0.19</v>
      </c>
      <c r="I221" s="29">
        <f>+'CANASTA DE PRECIOS'!I221</f>
        <v>119999</v>
      </c>
      <c r="J221" s="99" t="s">
        <v>1607</v>
      </c>
      <c r="K221" s="99"/>
    </row>
    <row r="222" spans="1:11" ht="191.25" x14ac:dyDescent="0.45">
      <c r="A222" s="6">
        <f t="shared" si="7"/>
        <v>219</v>
      </c>
      <c r="B222" s="6" t="s">
        <v>402</v>
      </c>
      <c r="C222" s="6" t="s">
        <v>35</v>
      </c>
      <c r="D222" s="6" t="s">
        <v>483</v>
      </c>
      <c r="E222" s="9">
        <v>90101603</v>
      </c>
      <c r="F222" s="105" t="s">
        <v>484</v>
      </c>
      <c r="G222" s="17" t="s">
        <v>38</v>
      </c>
      <c r="H222" s="93">
        <f t="shared" si="6"/>
        <v>0.19</v>
      </c>
      <c r="I222" s="29">
        <f>+'CANASTA DE PRECIOS'!I222</f>
        <v>276499</v>
      </c>
      <c r="J222" s="99"/>
      <c r="K222" s="99"/>
    </row>
    <row r="223" spans="1:11" ht="38.25" x14ac:dyDescent="0.45">
      <c r="A223" s="6">
        <f t="shared" si="7"/>
        <v>220</v>
      </c>
      <c r="B223" s="6" t="s">
        <v>402</v>
      </c>
      <c r="C223" s="6" t="s">
        <v>35</v>
      </c>
      <c r="D223" s="6" t="s">
        <v>485</v>
      </c>
      <c r="E223" s="9">
        <v>49221500</v>
      </c>
      <c r="F223" s="13" t="s">
        <v>486</v>
      </c>
      <c r="G223" s="17" t="s">
        <v>38</v>
      </c>
      <c r="H223" s="93">
        <f t="shared" si="6"/>
        <v>0.19</v>
      </c>
      <c r="I223" s="29">
        <f>+'CANASTA DE PRECIOS'!I223</f>
        <v>130000</v>
      </c>
      <c r="J223" s="99"/>
      <c r="K223" s="99"/>
    </row>
    <row r="224" spans="1:11" ht="102" x14ac:dyDescent="0.45">
      <c r="A224" s="6">
        <f t="shared" si="7"/>
        <v>221</v>
      </c>
      <c r="B224" s="6" t="s">
        <v>402</v>
      </c>
      <c r="C224" s="6" t="s">
        <v>35</v>
      </c>
      <c r="D224" s="6" t="s">
        <v>487</v>
      </c>
      <c r="E224" s="9">
        <v>49221500</v>
      </c>
      <c r="F224" s="105" t="s">
        <v>488</v>
      </c>
      <c r="G224" s="17" t="s">
        <v>38</v>
      </c>
      <c r="H224" s="93">
        <f t="shared" si="6"/>
        <v>0.19</v>
      </c>
      <c r="I224" s="29">
        <f>+'CANASTA DE PRECIOS'!I224</f>
        <v>89000</v>
      </c>
      <c r="J224" s="99"/>
      <c r="K224" s="99"/>
    </row>
    <row r="225" spans="1:11" ht="51" x14ac:dyDescent="0.45">
      <c r="A225" s="6">
        <f t="shared" si="7"/>
        <v>222</v>
      </c>
      <c r="B225" s="6" t="s">
        <v>402</v>
      </c>
      <c r="C225" s="6" t="s">
        <v>35</v>
      </c>
      <c r="D225" s="6" t="s">
        <v>489</v>
      </c>
      <c r="E225" s="9">
        <v>90101603</v>
      </c>
      <c r="F225" s="13" t="s">
        <v>490</v>
      </c>
      <c r="G225" s="17" t="s">
        <v>38</v>
      </c>
      <c r="H225" s="93">
        <f t="shared" si="6"/>
        <v>0.19</v>
      </c>
      <c r="I225" s="29">
        <f>+'CANASTA DE PRECIOS'!I225</f>
        <v>598999</v>
      </c>
      <c r="J225" s="99"/>
      <c r="K225" s="99"/>
    </row>
    <row r="226" spans="1:11" ht="25.5" x14ac:dyDescent="0.45">
      <c r="A226" s="6">
        <f t="shared" si="7"/>
        <v>223</v>
      </c>
      <c r="B226" s="6" t="s">
        <v>402</v>
      </c>
      <c r="C226" s="6" t="s">
        <v>35</v>
      </c>
      <c r="D226" s="6" t="s">
        <v>491</v>
      </c>
      <c r="E226" s="9">
        <v>49221500</v>
      </c>
      <c r="F226" s="105" t="s">
        <v>492</v>
      </c>
      <c r="G226" s="17" t="s">
        <v>38</v>
      </c>
      <c r="H226" s="93">
        <f t="shared" si="6"/>
        <v>0.19</v>
      </c>
      <c r="I226" s="29">
        <f>+'CANASTA DE PRECIOS'!I226</f>
        <v>706999</v>
      </c>
      <c r="J226" s="99"/>
      <c r="K226" s="99"/>
    </row>
    <row r="227" spans="1:11" ht="25.5" x14ac:dyDescent="0.45">
      <c r="A227" s="6">
        <f t="shared" si="7"/>
        <v>224</v>
      </c>
      <c r="B227" s="6" t="s">
        <v>402</v>
      </c>
      <c r="C227" s="6" t="s">
        <v>35</v>
      </c>
      <c r="D227" s="6" t="s">
        <v>493</v>
      </c>
      <c r="E227" s="9">
        <v>49221500</v>
      </c>
      <c r="F227" s="13" t="s">
        <v>494</v>
      </c>
      <c r="G227" s="17" t="s">
        <v>38</v>
      </c>
      <c r="H227" s="93">
        <f t="shared" si="6"/>
        <v>0.19</v>
      </c>
      <c r="I227" s="29">
        <f>+'CANASTA DE PRECIOS'!I227</f>
        <v>30000</v>
      </c>
      <c r="J227" s="99"/>
      <c r="K227" s="99"/>
    </row>
    <row r="228" spans="1:11" ht="89.25" x14ac:dyDescent="0.45">
      <c r="A228" s="6">
        <f t="shared" si="7"/>
        <v>225</v>
      </c>
      <c r="B228" s="6" t="s">
        <v>402</v>
      </c>
      <c r="C228" s="6" t="s">
        <v>35</v>
      </c>
      <c r="D228" s="6" t="s">
        <v>495</v>
      </c>
      <c r="E228" s="9">
        <v>49221500</v>
      </c>
      <c r="F228" s="105" t="s">
        <v>496</v>
      </c>
      <c r="G228" s="17" t="s">
        <v>38</v>
      </c>
      <c r="H228" s="93">
        <f t="shared" si="6"/>
        <v>0.19</v>
      </c>
      <c r="I228" s="29">
        <f>+'CANASTA DE PRECIOS'!I228</f>
        <v>45000</v>
      </c>
      <c r="J228" s="99"/>
      <c r="K228" s="99"/>
    </row>
    <row r="229" spans="1:11" ht="51" x14ac:dyDescent="0.45">
      <c r="A229" s="6">
        <f t="shared" si="7"/>
        <v>226</v>
      </c>
      <c r="B229" s="6" t="s">
        <v>402</v>
      </c>
      <c r="C229" s="6" t="s">
        <v>35</v>
      </c>
      <c r="D229" s="6" t="s">
        <v>497</v>
      </c>
      <c r="E229" s="9">
        <v>49221500</v>
      </c>
      <c r="F229" s="13" t="s">
        <v>498</v>
      </c>
      <c r="G229" s="17" t="s">
        <v>38</v>
      </c>
      <c r="H229" s="93">
        <f t="shared" si="6"/>
        <v>0.19</v>
      </c>
      <c r="I229" s="29">
        <f>+'CANASTA DE PRECIOS'!I229</f>
        <v>79999</v>
      </c>
      <c r="J229" s="99"/>
      <c r="K229" s="99"/>
    </row>
    <row r="230" spans="1:11" ht="25.5" x14ac:dyDescent="0.45">
      <c r="A230" s="6">
        <f t="shared" si="7"/>
        <v>227</v>
      </c>
      <c r="B230" s="6" t="s">
        <v>402</v>
      </c>
      <c r="C230" s="6" t="s">
        <v>35</v>
      </c>
      <c r="D230" s="6" t="s">
        <v>499</v>
      </c>
      <c r="E230" s="9">
        <v>49221500</v>
      </c>
      <c r="F230" s="105" t="s">
        <v>500</v>
      </c>
      <c r="G230" s="17" t="s">
        <v>38</v>
      </c>
      <c r="H230" s="93">
        <f t="shared" si="6"/>
        <v>0.19</v>
      </c>
      <c r="I230" s="29">
        <f>+'CANASTA DE PRECIOS'!I230</f>
        <v>309999</v>
      </c>
      <c r="J230" s="99"/>
      <c r="K230" s="99"/>
    </row>
    <row r="231" spans="1:11" x14ac:dyDescent="0.45">
      <c r="A231" s="6">
        <f t="shared" si="7"/>
        <v>228</v>
      </c>
      <c r="B231" s="6" t="s">
        <v>402</v>
      </c>
      <c r="C231" s="6" t="s">
        <v>35</v>
      </c>
      <c r="D231" s="6" t="s">
        <v>501</v>
      </c>
      <c r="E231" s="9">
        <v>90101603</v>
      </c>
      <c r="F231" s="13" t="s">
        <v>502</v>
      </c>
      <c r="G231" s="17" t="s">
        <v>38</v>
      </c>
      <c r="H231" s="93">
        <f t="shared" si="6"/>
        <v>0.19</v>
      </c>
      <c r="I231" s="29">
        <f>+'CANASTA DE PRECIOS'!I231</f>
        <v>33999</v>
      </c>
      <c r="J231" s="99"/>
      <c r="K231" s="99"/>
    </row>
    <row r="232" spans="1:11" ht="38.25" x14ac:dyDescent="0.45">
      <c r="A232" s="6">
        <f t="shared" si="7"/>
        <v>229</v>
      </c>
      <c r="B232" s="6" t="s">
        <v>402</v>
      </c>
      <c r="C232" s="6" t="s">
        <v>35</v>
      </c>
      <c r="D232" s="6" t="s">
        <v>503</v>
      </c>
      <c r="E232" s="9">
        <v>49221500</v>
      </c>
      <c r="F232" s="105" t="s">
        <v>504</v>
      </c>
      <c r="G232" s="17" t="s">
        <v>38</v>
      </c>
      <c r="H232" s="93">
        <f t="shared" si="6"/>
        <v>0.19</v>
      </c>
      <c r="I232" s="29">
        <f>+'CANASTA DE PRECIOS'!I232</f>
        <v>214999</v>
      </c>
      <c r="J232" s="99"/>
      <c r="K232" s="99"/>
    </row>
    <row r="233" spans="1:11" ht="102" x14ac:dyDescent="0.45">
      <c r="A233" s="6">
        <f t="shared" si="7"/>
        <v>230</v>
      </c>
      <c r="B233" s="6" t="s">
        <v>402</v>
      </c>
      <c r="C233" s="6" t="s">
        <v>35</v>
      </c>
      <c r="D233" s="6" t="s">
        <v>505</v>
      </c>
      <c r="E233" s="9">
        <v>49221500</v>
      </c>
      <c r="F233" s="13" t="s">
        <v>506</v>
      </c>
      <c r="G233" s="17" t="s">
        <v>38</v>
      </c>
      <c r="H233" s="93">
        <f t="shared" si="6"/>
        <v>0.19</v>
      </c>
      <c r="I233" s="29">
        <f>+'CANASTA DE PRECIOS'!I233</f>
        <v>129999</v>
      </c>
      <c r="J233" s="99"/>
      <c r="K233" s="99"/>
    </row>
    <row r="234" spans="1:11" ht="25.5" x14ac:dyDescent="0.45">
      <c r="A234" s="6">
        <f t="shared" si="7"/>
        <v>231</v>
      </c>
      <c r="B234" s="6" t="s">
        <v>402</v>
      </c>
      <c r="C234" s="6" t="s">
        <v>35</v>
      </c>
      <c r="D234" s="6" t="s">
        <v>507</v>
      </c>
      <c r="E234" s="9">
        <v>49221500</v>
      </c>
      <c r="F234" s="105" t="s">
        <v>508</v>
      </c>
      <c r="G234" s="17" t="s">
        <v>38</v>
      </c>
      <c r="H234" s="93">
        <f t="shared" si="6"/>
        <v>0.19</v>
      </c>
      <c r="I234" s="29">
        <f>+'CANASTA DE PRECIOS'!I234</f>
        <v>350000</v>
      </c>
      <c r="J234" s="99"/>
      <c r="K234" s="99"/>
    </row>
    <row r="235" spans="1:11" x14ac:dyDescent="0.45">
      <c r="A235" s="6">
        <f t="shared" si="7"/>
        <v>232</v>
      </c>
      <c r="B235" s="6" t="s">
        <v>402</v>
      </c>
      <c r="C235" s="6" t="s">
        <v>35</v>
      </c>
      <c r="D235" s="6" t="s">
        <v>509</v>
      </c>
      <c r="E235" s="9">
        <v>49221500</v>
      </c>
      <c r="F235" s="13" t="s">
        <v>510</v>
      </c>
      <c r="G235" s="17" t="s">
        <v>38</v>
      </c>
      <c r="H235" s="93">
        <f t="shared" si="6"/>
        <v>0.19</v>
      </c>
      <c r="I235" s="29">
        <f>+'CANASTA DE PRECIOS'!I235</f>
        <v>11999</v>
      </c>
      <c r="J235" s="99"/>
      <c r="K235" s="99"/>
    </row>
    <row r="236" spans="1:11" ht="216.75" x14ac:dyDescent="0.45">
      <c r="A236" s="6">
        <f t="shared" si="7"/>
        <v>233</v>
      </c>
      <c r="B236" s="6" t="s">
        <v>402</v>
      </c>
      <c r="C236" s="6" t="s">
        <v>35</v>
      </c>
      <c r="D236" s="6" t="s">
        <v>511</v>
      </c>
      <c r="E236" s="9">
        <v>49221500</v>
      </c>
      <c r="F236" s="105" t="s">
        <v>512</v>
      </c>
      <c r="G236" s="17" t="s">
        <v>38</v>
      </c>
      <c r="H236" s="93">
        <f t="shared" si="6"/>
        <v>0.19</v>
      </c>
      <c r="I236" s="29">
        <f>+'CANASTA DE PRECIOS'!I236</f>
        <v>88899</v>
      </c>
      <c r="J236" s="99"/>
      <c r="K236" s="99"/>
    </row>
    <row r="237" spans="1:11" ht="63.75" x14ac:dyDescent="0.45">
      <c r="A237" s="6">
        <f t="shared" si="7"/>
        <v>234</v>
      </c>
      <c r="B237" s="6" t="s">
        <v>402</v>
      </c>
      <c r="C237" s="6" t="s">
        <v>35</v>
      </c>
      <c r="D237" s="6" t="s">
        <v>513</v>
      </c>
      <c r="E237" s="9">
        <v>49221500</v>
      </c>
      <c r="F237" s="13" t="s">
        <v>514</v>
      </c>
      <c r="G237" s="17" t="s">
        <v>38</v>
      </c>
      <c r="H237" s="93">
        <f t="shared" si="6"/>
        <v>0.19</v>
      </c>
      <c r="I237" s="29">
        <f>+'CANASTA DE PRECIOS'!I237</f>
        <v>56999</v>
      </c>
      <c r="J237" s="99"/>
      <c r="K237" s="99"/>
    </row>
    <row r="238" spans="1:11" ht="102" x14ac:dyDescent="0.45">
      <c r="A238" s="6">
        <f t="shared" si="7"/>
        <v>235</v>
      </c>
      <c r="B238" s="6" t="s">
        <v>402</v>
      </c>
      <c r="C238" s="6" t="s">
        <v>35</v>
      </c>
      <c r="D238" s="6" t="s">
        <v>515</v>
      </c>
      <c r="E238" s="9">
        <v>49221500</v>
      </c>
      <c r="F238" s="105" t="s">
        <v>516</v>
      </c>
      <c r="G238" s="17" t="s">
        <v>38</v>
      </c>
      <c r="H238" s="93">
        <f t="shared" si="6"/>
        <v>0.19</v>
      </c>
      <c r="I238" s="29">
        <f>+'CANASTA DE PRECIOS'!I238</f>
        <v>94999</v>
      </c>
      <c r="J238" s="99"/>
      <c r="K238" s="99"/>
    </row>
    <row r="239" spans="1:11" ht="25.5" x14ac:dyDescent="0.45">
      <c r="A239" s="6">
        <f t="shared" si="7"/>
        <v>236</v>
      </c>
      <c r="B239" s="6" t="s">
        <v>402</v>
      </c>
      <c r="C239" s="6" t="s">
        <v>35</v>
      </c>
      <c r="D239" s="6" t="s">
        <v>517</v>
      </c>
      <c r="E239" s="9">
        <v>49221500</v>
      </c>
      <c r="F239" s="13" t="s">
        <v>518</v>
      </c>
      <c r="G239" s="17" t="s">
        <v>38</v>
      </c>
      <c r="H239" s="93">
        <f t="shared" si="6"/>
        <v>0.19</v>
      </c>
      <c r="I239" s="29">
        <f>+'CANASTA DE PRECIOS'!I239</f>
        <v>5999</v>
      </c>
      <c r="J239" s="99"/>
      <c r="K239" s="99"/>
    </row>
    <row r="240" spans="1:11" ht="25.5" x14ac:dyDescent="0.45">
      <c r="A240" s="6">
        <f t="shared" si="7"/>
        <v>237</v>
      </c>
      <c r="B240" s="6" t="s">
        <v>402</v>
      </c>
      <c r="C240" s="6" t="s">
        <v>35</v>
      </c>
      <c r="D240" s="6" t="s">
        <v>519</v>
      </c>
      <c r="E240" s="9">
        <v>49221500</v>
      </c>
      <c r="F240" s="105" t="s">
        <v>520</v>
      </c>
      <c r="G240" s="17" t="s">
        <v>38</v>
      </c>
      <c r="H240" s="93">
        <f t="shared" si="6"/>
        <v>0.19</v>
      </c>
      <c r="I240" s="29">
        <f>+'CANASTA DE PRECIOS'!I240</f>
        <v>8499</v>
      </c>
      <c r="J240" s="99"/>
      <c r="K240" s="99"/>
    </row>
    <row r="241" spans="1:11" x14ac:dyDescent="0.45">
      <c r="A241" s="6">
        <f t="shared" si="7"/>
        <v>238</v>
      </c>
      <c r="B241" s="6" t="s">
        <v>402</v>
      </c>
      <c r="C241" s="6" t="s">
        <v>35</v>
      </c>
      <c r="D241" s="6" t="s">
        <v>521</v>
      </c>
      <c r="E241" s="9">
        <v>49221500</v>
      </c>
      <c r="F241" s="13" t="s">
        <v>522</v>
      </c>
      <c r="G241" s="17" t="s">
        <v>38</v>
      </c>
      <c r="H241" s="93">
        <f t="shared" si="6"/>
        <v>0.19</v>
      </c>
      <c r="I241" s="29">
        <f>+'CANASTA DE PRECIOS'!I241</f>
        <v>4754</v>
      </c>
      <c r="J241" s="99"/>
      <c r="K241" s="99"/>
    </row>
    <row r="242" spans="1:11" ht="25.5" x14ac:dyDescent="0.45">
      <c r="A242" s="6">
        <f t="shared" si="7"/>
        <v>239</v>
      </c>
      <c r="B242" s="6" t="s">
        <v>402</v>
      </c>
      <c r="C242" s="6" t="s">
        <v>35</v>
      </c>
      <c r="D242" s="6" t="s">
        <v>523</v>
      </c>
      <c r="E242" s="9">
        <v>49221500</v>
      </c>
      <c r="F242" s="105" t="s">
        <v>524</v>
      </c>
      <c r="G242" s="17" t="s">
        <v>38</v>
      </c>
      <c r="H242" s="93">
        <f t="shared" si="6"/>
        <v>0.19</v>
      </c>
      <c r="I242" s="29">
        <f>+'CANASTA DE PRECIOS'!I242</f>
        <v>76000</v>
      </c>
      <c r="J242" s="99"/>
      <c r="K242" s="99"/>
    </row>
    <row r="243" spans="1:11" ht="38.25" x14ac:dyDescent="0.45">
      <c r="A243" s="6">
        <f t="shared" si="7"/>
        <v>240</v>
      </c>
      <c r="B243" s="6" t="s">
        <v>402</v>
      </c>
      <c r="C243" s="6" t="s">
        <v>35</v>
      </c>
      <c r="D243" s="6" t="s">
        <v>525</v>
      </c>
      <c r="E243" s="9">
        <v>49221500</v>
      </c>
      <c r="F243" s="13" t="s">
        <v>526</v>
      </c>
      <c r="G243" s="17" t="s">
        <v>38</v>
      </c>
      <c r="H243" s="93">
        <f t="shared" si="6"/>
        <v>0.19</v>
      </c>
      <c r="I243" s="29">
        <f>+'CANASTA DE PRECIOS'!I243</f>
        <v>65000</v>
      </c>
      <c r="J243" s="99"/>
      <c r="K243" s="99"/>
    </row>
    <row r="244" spans="1:11" ht="25.5" x14ac:dyDescent="0.45">
      <c r="A244" s="6">
        <f t="shared" si="7"/>
        <v>241</v>
      </c>
      <c r="B244" s="6" t="s">
        <v>402</v>
      </c>
      <c r="C244" s="6" t="s">
        <v>35</v>
      </c>
      <c r="D244" s="6" t="s">
        <v>527</v>
      </c>
      <c r="E244" s="9">
        <v>90101603</v>
      </c>
      <c r="F244" s="105" t="s">
        <v>528</v>
      </c>
      <c r="G244" s="17" t="s">
        <v>38</v>
      </c>
      <c r="H244" s="93">
        <f t="shared" si="6"/>
        <v>0.19</v>
      </c>
      <c r="I244" s="29">
        <f>+'CANASTA DE PRECIOS'!I244</f>
        <v>19899</v>
      </c>
      <c r="J244" s="99"/>
      <c r="K244" s="99"/>
    </row>
    <row r="245" spans="1:11" ht="38.25" x14ac:dyDescent="0.45">
      <c r="A245" s="6">
        <f t="shared" si="7"/>
        <v>242</v>
      </c>
      <c r="B245" s="6" t="s">
        <v>402</v>
      </c>
      <c r="C245" s="6" t="s">
        <v>35</v>
      </c>
      <c r="D245" s="6" t="s">
        <v>529</v>
      </c>
      <c r="E245" s="9">
        <v>49221500</v>
      </c>
      <c r="F245" s="13" t="s">
        <v>530</v>
      </c>
      <c r="G245" s="17" t="s">
        <v>38</v>
      </c>
      <c r="H245" s="93">
        <f t="shared" si="6"/>
        <v>0.19</v>
      </c>
      <c r="I245" s="29">
        <f>+'CANASTA DE PRECIOS'!I245</f>
        <v>14704</v>
      </c>
      <c r="J245" s="99"/>
      <c r="K245" s="99"/>
    </row>
    <row r="246" spans="1:11" ht="25.5" x14ac:dyDescent="0.45">
      <c r="A246" s="6">
        <f t="shared" si="7"/>
        <v>243</v>
      </c>
      <c r="B246" s="6" t="s">
        <v>402</v>
      </c>
      <c r="C246" s="6" t="s">
        <v>35</v>
      </c>
      <c r="D246" s="6" t="s">
        <v>531</v>
      </c>
      <c r="E246" s="9">
        <v>90101603</v>
      </c>
      <c r="F246" s="105" t="s">
        <v>532</v>
      </c>
      <c r="G246" s="17" t="s">
        <v>38</v>
      </c>
      <c r="H246" s="93">
        <f t="shared" si="6"/>
        <v>0.19</v>
      </c>
      <c r="I246" s="29">
        <f>+'CANASTA DE PRECIOS'!I246</f>
        <v>26999</v>
      </c>
      <c r="J246" s="99"/>
      <c r="K246" s="99"/>
    </row>
    <row r="247" spans="1:11" ht="153" x14ac:dyDescent="0.45">
      <c r="A247" s="6">
        <f t="shared" si="7"/>
        <v>244</v>
      </c>
      <c r="B247" s="6" t="s">
        <v>402</v>
      </c>
      <c r="C247" s="6" t="s">
        <v>35</v>
      </c>
      <c r="D247" s="6" t="s">
        <v>533</v>
      </c>
      <c r="E247" s="9">
        <v>90101603</v>
      </c>
      <c r="F247" s="13" t="s">
        <v>534</v>
      </c>
      <c r="G247" s="17" t="s">
        <v>38</v>
      </c>
      <c r="H247" s="93">
        <f t="shared" si="6"/>
        <v>0.19</v>
      </c>
      <c r="I247" s="29">
        <f>+'CANASTA DE PRECIOS'!I247</f>
        <v>70999</v>
      </c>
      <c r="J247" s="99"/>
      <c r="K247" s="99"/>
    </row>
    <row r="248" spans="1:11" ht="38.25" x14ac:dyDescent="0.45">
      <c r="A248" s="6">
        <f t="shared" si="7"/>
        <v>245</v>
      </c>
      <c r="B248" s="6" t="s">
        <v>402</v>
      </c>
      <c r="C248" s="6" t="s">
        <v>35</v>
      </c>
      <c r="D248" s="6" t="s">
        <v>535</v>
      </c>
      <c r="E248" s="9">
        <v>49221500</v>
      </c>
      <c r="F248" s="105" t="s">
        <v>536</v>
      </c>
      <c r="G248" s="17" t="s">
        <v>38</v>
      </c>
      <c r="H248" s="93">
        <f t="shared" si="6"/>
        <v>0.19</v>
      </c>
      <c r="I248" s="29">
        <f>+'CANASTA DE PRECIOS'!I248</f>
        <v>27800</v>
      </c>
      <c r="J248" s="99"/>
      <c r="K248" s="99"/>
    </row>
    <row r="249" spans="1:11" ht="25.5" x14ac:dyDescent="0.45">
      <c r="A249" s="6">
        <f t="shared" si="7"/>
        <v>246</v>
      </c>
      <c r="B249" s="6" t="s">
        <v>402</v>
      </c>
      <c r="C249" s="6" t="s">
        <v>35</v>
      </c>
      <c r="D249" s="6" t="s">
        <v>537</v>
      </c>
      <c r="E249" s="9">
        <v>49221500</v>
      </c>
      <c r="F249" s="13" t="s">
        <v>538</v>
      </c>
      <c r="G249" s="17" t="s">
        <v>38</v>
      </c>
      <c r="H249" s="93">
        <f t="shared" si="6"/>
        <v>0.19</v>
      </c>
      <c r="I249" s="29">
        <f>+'CANASTA DE PRECIOS'!I249</f>
        <v>194999</v>
      </c>
      <c r="J249" s="99"/>
      <c r="K249" s="99"/>
    </row>
    <row r="250" spans="1:11" ht="25.5" x14ac:dyDescent="0.45">
      <c r="A250" s="6">
        <f t="shared" si="7"/>
        <v>247</v>
      </c>
      <c r="B250" s="6" t="s">
        <v>402</v>
      </c>
      <c r="C250" s="6" t="s">
        <v>35</v>
      </c>
      <c r="D250" s="6" t="s">
        <v>537</v>
      </c>
      <c r="E250" s="9">
        <v>49221500</v>
      </c>
      <c r="F250" s="105" t="s">
        <v>539</v>
      </c>
      <c r="G250" s="17" t="s">
        <v>38</v>
      </c>
      <c r="H250" s="93">
        <f t="shared" si="6"/>
        <v>0.19</v>
      </c>
      <c r="I250" s="29">
        <f>+'CANASTA DE PRECIOS'!I250</f>
        <v>214999</v>
      </c>
      <c r="J250" s="99"/>
      <c r="K250" s="99"/>
    </row>
    <row r="251" spans="1:11" ht="140.25" x14ac:dyDescent="0.45">
      <c r="A251" s="6">
        <f t="shared" si="7"/>
        <v>248</v>
      </c>
      <c r="B251" s="6" t="s">
        <v>402</v>
      </c>
      <c r="C251" s="6" t="s">
        <v>35</v>
      </c>
      <c r="D251" s="6" t="s">
        <v>540</v>
      </c>
      <c r="E251" s="9">
        <v>49221500</v>
      </c>
      <c r="F251" s="13" t="s">
        <v>541</v>
      </c>
      <c r="G251" s="17" t="s">
        <v>38</v>
      </c>
      <c r="H251" s="93">
        <f t="shared" si="6"/>
        <v>0.19</v>
      </c>
      <c r="I251" s="29">
        <f>+'CANASTA DE PRECIOS'!I251</f>
        <v>30000</v>
      </c>
      <c r="J251" s="99"/>
      <c r="K251" s="99"/>
    </row>
    <row r="252" spans="1:11" ht="102" x14ac:dyDescent="0.45">
      <c r="A252" s="6">
        <f t="shared" si="7"/>
        <v>249</v>
      </c>
      <c r="B252" s="6" t="s">
        <v>402</v>
      </c>
      <c r="C252" s="6" t="s">
        <v>35</v>
      </c>
      <c r="D252" s="6" t="s">
        <v>542</v>
      </c>
      <c r="E252" s="9">
        <v>49221500</v>
      </c>
      <c r="F252" s="105" t="s">
        <v>543</v>
      </c>
      <c r="G252" s="17" t="s">
        <v>38</v>
      </c>
      <c r="H252" s="93">
        <f t="shared" si="6"/>
        <v>0.19</v>
      </c>
      <c r="I252" s="29">
        <f>+'CANASTA DE PRECIOS'!I252</f>
        <v>92999</v>
      </c>
      <c r="J252" s="99"/>
      <c r="K252" s="99"/>
    </row>
    <row r="253" spans="1:11" ht="38.25" x14ac:dyDescent="0.45">
      <c r="A253" s="6">
        <f t="shared" si="7"/>
        <v>250</v>
      </c>
      <c r="B253" s="6" t="s">
        <v>402</v>
      </c>
      <c r="C253" s="6" t="s">
        <v>35</v>
      </c>
      <c r="D253" s="6" t="s">
        <v>544</v>
      </c>
      <c r="E253" s="9">
        <v>49221500</v>
      </c>
      <c r="F253" s="13" t="s">
        <v>545</v>
      </c>
      <c r="G253" s="17" t="s">
        <v>38</v>
      </c>
      <c r="H253" s="93">
        <f t="shared" si="6"/>
        <v>0.19</v>
      </c>
      <c r="I253" s="29">
        <f>+'CANASTA DE PRECIOS'!I253</f>
        <v>95819</v>
      </c>
      <c r="J253" s="99"/>
      <c r="K253" s="99"/>
    </row>
    <row r="254" spans="1:11" ht="114.75" x14ac:dyDescent="0.45">
      <c r="A254" s="6">
        <f t="shared" si="7"/>
        <v>251</v>
      </c>
      <c r="B254" s="6" t="s">
        <v>402</v>
      </c>
      <c r="C254" s="6" t="s">
        <v>35</v>
      </c>
      <c r="D254" s="6" t="s">
        <v>546</v>
      </c>
      <c r="E254" s="9">
        <v>49221500</v>
      </c>
      <c r="F254" s="105" t="s">
        <v>547</v>
      </c>
      <c r="G254" s="17" t="s">
        <v>38</v>
      </c>
      <c r="H254" s="93">
        <f t="shared" si="6"/>
        <v>0.19</v>
      </c>
      <c r="I254" s="29">
        <f>+'CANASTA DE PRECIOS'!I254</f>
        <v>59899</v>
      </c>
      <c r="J254" s="99"/>
      <c r="K254" s="99"/>
    </row>
    <row r="255" spans="1:11" ht="140.25" x14ac:dyDescent="0.45">
      <c r="A255" s="6">
        <f t="shared" si="7"/>
        <v>252</v>
      </c>
      <c r="B255" s="6" t="s">
        <v>402</v>
      </c>
      <c r="C255" s="6" t="s">
        <v>35</v>
      </c>
      <c r="D255" s="6" t="s">
        <v>548</v>
      </c>
      <c r="E255" s="9">
        <v>49221500</v>
      </c>
      <c r="F255" s="13" t="s">
        <v>549</v>
      </c>
      <c r="G255" s="17" t="s">
        <v>38</v>
      </c>
      <c r="H255" s="93">
        <f t="shared" si="6"/>
        <v>0.19</v>
      </c>
      <c r="I255" s="29">
        <f>+'CANASTA DE PRECIOS'!I255</f>
        <v>1528899</v>
      </c>
      <c r="J255" s="99"/>
      <c r="K255" s="99"/>
    </row>
    <row r="256" spans="1:11" ht="51" x14ac:dyDescent="0.45">
      <c r="A256" s="6">
        <f t="shared" si="7"/>
        <v>253</v>
      </c>
      <c r="B256" s="6" t="s">
        <v>402</v>
      </c>
      <c r="C256" s="6" t="s">
        <v>35</v>
      </c>
      <c r="D256" s="6" t="s">
        <v>550</v>
      </c>
      <c r="E256" s="9">
        <v>49221500</v>
      </c>
      <c r="F256" s="105" t="s">
        <v>551</v>
      </c>
      <c r="G256" s="17" t="s">
        <v>38</v>
      </c>
      <c r="H256" s="93">
        <f t="shared" si="6"/>
        <v>0.19</v>
      </c>
      <c r="I256" s="29">
        <f>+'CANASTA DE PRECIOS'!I256</f>
        <v>31999</v>
      </c>
      <c r="J256" s="99"/>
      <c r="K256" s="99"/>
    </row>
    <row r="257" spans="1:11" ht="51" x14ac:dyDescent="0.45">
      <c r="A257" s="6">
        <f t="shared" si="7"/>
        <v>254</v>
      </c>
      <c r="B257" s="6" t="s">
        <v>402</v>
      </c>
      <c r="C257" s="6" t="s">
        <v>35</v>
      </c>
      <c r="D257" s="6" t="s">
        <v>552</v>
      </c>
      <c r="E257" s="9">
        <v>49221500</v>
      </c>
      <c r="F257" s="13" t="s">
        <v>553</v>
      </c>
      <c r="G257" s="17" t="s">
        <v>38</v>
      </c>
      <c r="H257" s="93">
        <f t="shared" si="6"/>
        <v>0.19</v>
      </c>
      <c r="I257" s="29">
        <f>+'CANASTA DE PRECIOS'!I257</f>
        <v>74999</v>
      </c>
      <c r="J257" s="99"/>
      <c r="K257" s="99"/>
    </row>
    <row r="258" spans="1:11" ht="51" x14ac:dyDescent="0.45">
      <c r="A258" s="6">
        <f t="shared" si="7"/>
        <v>255</v>
      </c>
      <c r="B258" s="6" t="s">
        <v>402</v>
      </c>
      <c r="C258" s="6" t="s">
        <v>35</v>
      </c>
      <c r="D258" s="6" t="s">
        <v>554</v>
      </c>
      <c r="E258" s="9">
        <v>49221500</v>
      </c>
      <c r="F258" s="105" t="s">
        <v>555</v>
      </c>
      <c r="G258" s="17" t="s">
        <v>38</v>
      </c>
      <c r="H258" s="93">
        <f t="shared" si="6"/>
        <v>0.19</v>
      </c>
      <c r="I258" s="29">
        <f>+'CANASTA DE PRECIOS'!I258</f>
        <v>178900</v>
      </c>
      <c r="J258" s="99"/>
      <c r="K258" s="99"/>
    </row>
    <row r="259" spans="1:11" ht="140.25" x14ac:dyDescent="0.45">
      <c r="A259" s="6">
        <f t="shared" si="7"/>
        <v>256</v>
      </c>
      <c r="B259" s="6" t="s">
        <v>402</v>
      </c>
      <c r="C259" s="6" t="s">
        <v>35</v>
      </c>
      <c r="D259" s="6" t="s">
        <v>556</v>
      </c>
      <c r="E259" s="9">
        <v>49221500</v>
      </c>
      <c r="F259" s="13" t="s">
        <v>557</v>
      </c>
      <c r="G259" s="17" t="s">
        <v>38</v>
      </c>
      <c r="H259" s="93">
        <f t="shared" si="6"/>
        <v>0.19</v>
      </c>
      <c r="I259" s="29">
        <f>+'CANASTA DE PRECIOS'!I259</f>
        <v>39899</v>
      </c>
      <c r="J259" s="99"/>
      <c r="K259" s="99"/>
    </row>
    <row r="260" spans="1:11" ht="25.5" x14ac:dyDescent="0.45">
      <c r="A260" s="6">
        <f t="shared" si="7"/>
        <v>257</v>
      </c>
      <c r="B260" s="6" t="s">
        <v>402</v>
      </c>
      <c r="C260" s="6" t="s">
        <v>35</v>
      </c>
      <c r="D260" s="6" t="s">
        <v>558</v>
      </c>
      <c r="E260" s="9">
        <v>49221500</v>
      </c>
      <c r="F260" s="105" t="s">
        <v>559</v>
      </c>
      <c r="G260" s="17" t="s">
        <v>38</v>
      </c>
      <c r="H260" s="93">
        <f t="shared" ref="H260:H323" si="8">IF(OR(ISNUMBER(SEARCH("ALIMENTACIÓN",B260)),ISNUMBER(SEARCH("ALIMENTACION",B260))),0,IF(AND(ISNUMBER(SEARCH("AMBIENTE",B260)),OR(ISNUMBER(SEARCH("Semilla",D260)),ISNUMBER(SEARCH("ESPECIE VEGETAL",D260)),ISNUMBER(SEARCH("Fertilizante",D260)),ISNUMBER(SEARCH("Humus",D260)),ISNUMBER(SEARCH("Micorrizas",D260)),ISNUMBER(SEARCH("Cascarilla",D260)),ISNUMBER(SEARCH("Turba",D260)))),0,IF(AND(ISNUMBER(SEARCH("ANIMALES",B260)),OR(ISNUMBER(SEARCH("ALIMENTO",D260)),ISNUMBER(SEARCH("Alimento",D260)))),0.05,IF(ISNUMBER(SEARCH("ANIMALES",B260)),0.19,IF(ISNUMBER(SEARCH("AMBIENTE",B260)),0.19,IF(ISNUMBER(SEARCH("CULTURA",B260)),0.19,IF(ISNUMBER(SEARCH("DEPORTE",B260)),0.19,IF(ISNUMBER(SEARCH("Bioseguridad",B260)),0.19,IF(ISNUMBER(SEARCH("DOTACIÓN",B260)),0.19,IF(ISNUMBER(SEARCH("SERVICIO",C260)),0.19,0.19))))))))))</f>
        <v>0.19</v>
      </c>
      <c r="I260" s="29">
        <f>+'CANASTA DE PRECIOS'!I260</f>
        <v>67849</v>
      </c>
      <c r="J260" s="99"/>
      <c r="K260" s="99"/>
    </row>
    <row r="261" spans="1:11" ht="25.5" x14ac:dyDescent="0.45">
      <c r="A261" s="6">
        <f t="shared" ref="A261:A324" si="9">1+A260</f>
        <v>258</v>
      </c>
      <c r="B261" s="6" t="s">
        <v>402</v>
      </c>
      <c r="C261" s="6" t="s">
        <v>35</v>
      </c>
      <c r="D261" s="6" t="s">
        <v>560</v>
      </c>
      <c r="E261" s="9">
        <v>49221500</v>
      </c>
      <c r="F261" s="13" t="s">
        <v>561</v>
      </c>
      <c r="G261" s="17" t="s">
        <v>38</v>
      </c>
      <c r="H261" s="93">
        <f t="shared" si="8"/>
        <v>0.19</v>
      </c>
      <c r="I261" s="29">
        <f>+'CANASTA DE PRECIOS'!I261</f>
        <v>399999</v>
      </c>
      <c r="J261" s="99"/>
      <c r="K261" s="99"/>
    </row>
    <row r="262" spans="1:11" ht="51" x14ac:dyDescent="0.45">
      <c r="A262" s="6">
        <f t="shared" si="9"/>
        <v>259</v>
      </c>
      <c r="B262" s="6" t="s">
        <v>402</v>
      </c>
      <c r="C262" s="6" t="s">
        <v>35</v>
      </c>
      <c r="D262" s="6" t="s">
        <v>562</v>
      </c>
      <c r="E262" s="9">
        <v>49221500</v>
      </c>
      <c r="F262" s="105" t="s">
        <v>563</v>
      </c>
      <c r="G262" s="17" t="s">
        <v>38</v>
      </c>
      <c r="H262" s="93">
        <f t="shared" si="8"/>
        <v>0.19</v>
      </c>
      <c r="I262" s="29">
        <f>+'CANASTA DE PRECIOS'!I262</f>
        <v>44999</v>
      </c>
      <c r="J262" s="99"/>
      <c r="K262" s="99"/>
    </row>
    <row r="263" spans="1:11" ht="38.25" x14ac:dyDescent="0.45">
      <c r="A263" s="6">
        <f t="shared" si="9"/>
        <v>260</v>
      </c>
      <c r="B263" s="6" t="s">
        <v>402</v>
      </c>
      <c r="C263" s="6" t="s">
        <v>35</v>
      </c>
      <c r="D263" s="6" t="s">
        <v>564</v>
      </c>
      <c r="E263" s="9">
        <v>49221500</v>
      </c>
      <c r="F263" s="13" t="s">
        <v>565</v>
      </c>
      <c r="G263" s="17" t="s">
        <v>38</v>
      </c>
      <c r="H263" s="93">
        <f t="shared" si="8"/>
        <v>0.19</v>
      </c>
      <c r="I263" s="29">
        <f>+'CANASTA DE PRECIOS'!I263</f>
        <v>175000</v>
      </c>
      <c r="J263" s="99"/>
      <c r="K263" s="99"/>
    </row>
    <row r="264" spans="1:11" ht="102" x14ac:dyDescent="0.45">
      <c r="A264" s="6">
        <f t="shared" si="9"/>
        <v>261</v>
      </c>
      <c r="B264" s="6" t="s">
        <v>402</v>
      </c>
      <c r="C264" s="6" t="s">
        <v>35</v>
      </c>
      <c r="D264" s="6" t="s">
        <v>566</v>
      </c>
      <c r="E264" s="9">
        <v>49221500</v>
      </c>
      <c r="F264" s="105" t="s">
        <v>567</v>
      </c>
      <c r="G264" s="17" t="s">
        <v>38</v>
      </c>
      <c r="H264" s="93">
        <f t="shared" si="8"/>
        <v>0.19</v>
      </c>
      <c r="I264" s="29">
        <f>+'CANASTA DE PRECIOS'!I264</f>
        <v>19989</v>
      </c>
      <c r="J264" s="99"/>
      <c r="K264" s="99"/>
    </row>
    <row r="265" spans="1:11" ht="102" x14ac:dyDescent="0.45">
      <c r="A265" s="6">
        <f t="shared" si="9"/>
        <v>262</v>
      </c>
      <c r="B265" s="6" t="s">
        <v>402</v>
      </c>
      <c r="C265" s="6" t="s">
        <v>35</v>
      </c>
      <c r="D265" s="6" t="s">
        <v>568</v>
      </c>
      <c r="E265" s="9">
        <v>49221500</v>
      </c>
      <c r="F265" s="13" t="s">
        <v>569</v>
      </c>
      <c r="G265" s="17" t="s">
        <v>38</v>
      </c>
      <c r="H265" s="93">
        <f t="shared" si="8"/>
        <v>0.19</v>
      </c>
      <c r="I265" s="29">
        <f>+'CANASTA DE PRECIOS'!I265</f>
        <v>167000</v>
      </c>
      <c r="J265" s="99"/>
      <c r="K265" s="99"/>
    </row>
    <row r="266" spans="1:11" ht="38.25" x14ac:dyDescent="0.45">
      <c r="A266" s="6">
        <f t="shared" si="9"/>
        <v>263</v>
      </c>
      <c r="B266" s="6" t="s">
        <v>402</v>
      </c>
      <c r="C266" s="6" t="s">
        <v>35</v>
      </c>
      <c r="D266" s="6" t="s">
        <v>570</v>
      </c>
      <c r="E266" s="9">
        <v>49221500</v>
      </c>
      <c r="F266" s="105" t="s">
        <v>571</v>
      </c>
      <c r="G266" s="17" t="s">
        <v>38</v>
      </c>
      <c r="H266" s="93">
        <f t="shared" si="8"/>
        <v>0.19</v>
      </c>
      <c r="I266" s="29">
        <f>+'CANASTA DE PRECIOS'!I266</f>
        <v>69999</v>
      </c>
      <c r="J266" s="99"/>
      <c r="K266" s="99"/>
    </row>
    <row r="267" spans="1:11" ht="25.5" x14ac:dyDescent="0.45">
      <c r="A267" s="6">
        <f t="shared" si="9"/>
        <v>264</v>
      </c>
      <c r="B267" s="6" t="s">
        <v>402</v>
      </c>
      <c r="C267" s="6" t="s">
        <v>35</v>
      </c>
      <c r="D267" s="6" t="s">
        <v>572</v>
      </c>
      <c r="E267" s="9">
        <v>49221500</v>
      </c>
      <c r="F267" s="13" t="s">
        <v>573</v>
      </c>
      <c r="G267" s="17" t="s">
        <v>38</v>
      </c>
      <c r="H267" s="93">
        <f t="shared" si="8"/>
        <v>0.19</v>
      </c>
      <c r="I267" s="29">
        <f>+'CANASTA DE PRECIOS'!I267</f>
        <v>9899</v>
      </c>
      <c r="J267" s="99"/>
      <c r="K267" s="99"/>
    </row>
    <row r="268" spans="1:11" ht="25.5" x14ac:dyDescent="0.45">
      <c r="A268" s="6">
        <f t="shared" si="9"/>
        <v>265</v>
      </c>
      <c r="B268" s="6" t="s">
        <v>402</v>
      </c>
      <c r="C268" s="6" t="s">
        <v>35</v>
      </c>
      <c r="D268" s="6" t="s">
        <v>574</v>
      </c>
      <c r="E268" s="9">
        <v>49221500</v>
      </c>
      <c r="F268" s="105" t="s">
        <v>575</v>
      </c>
      <c r="G268" s="17" t="s">
        <v>38</v>
      </c>
      <c r="H268" s="93">
        <f t="shared" si="8"/>
        <v>0.19</v>
      </c>
      <c r="I268" s="29">
        <f>+'CANASTA DE PRECIOS'!I268</f>
        <v>140000</v>
      </c>
      <c r="J268" s="99"/>
      <c r="K268" s="99"/>
    </row>
    <row r="269" spans="1:11" ht="140.25" x14ac:dyDescent="0.45">
      <c r="A269" s="6">
        <f t="shared" si="9"/>
        <v>266</v>
      </c>
      <c r="B269" s="6" t="s">
        <v>402</v>
      </c>
      <c r="C269" s="6" t="s">
        <v>35</v>
      </c>
      <c r="D269" s="6" t="s">
        <v>576</v>
      </c>
      <c r="E269" s="9">
        <v>49221500</v>
      </c>
      <c r="F269" s="13" t="s">
        <v>577</v>
      </c>
      <c r="G269" s="17" t="s">
        <v>38</v>
      </c>
      <c r="H269" s="93">
        <f t="shared" si="8"/>
        <v>0.19</v>
      </c>
      <c r="I269" s="29">
        <f>+'CANASTA DE PRECIOS'!I269</f>
        <v>124999</v>
      </c>
      <c r="J269" s="99"/>
      <c r="K269" s="99"/>
    </row>
    <row r="270" spans="1:11" ht="38.25" x14ac:dyDescent="0.45">
      <c r="A270" s="6">
        <f t="shared" si="9"/>
        <v>267</v>
      </c>
      <c r="B270" s="6" t="s">
        <v>402</v>
      </c>
      <c r="C270" s="6" t="s">
        <v>35</v>
      </c>
      <c r="D270" s="6" t="s">
        <v>578</v>
      </c>
      <c r="E270" s="9">
        <v>49221500</v>
      </c>
      <c r="F270" s="105" t="s">
        <v>579</v>
      </c>
      <c r="G270" s="17" t="s">
        <v>38</v>
      </c>
      <c r="H270" s="93">
        <f t="shared" si="8"/>
        <v>0.19</v>
      </c>
      <c r="I270" s="29">
        <f>+'CANASTA DE PRECIOS'!I270</f>
        <v>80000</v>
      </c>
      <c r="J270" s="99"/>
      <c r="K270" s="99"/>
    </row>
    <row r="271" spans="1:11" ht="25.5" x14ac:dyDescent="0.45">
      <c r="A271" s="6">
        <f t="shared" si="9"/>
        <v>268</v>
      </c>
      <c r="B271" s="6" t="s">
        <v>402</v>
      </c>
      <c r="C271" s="6" t="s">
        <v>35</v>
      </c>
      <c r="D271" s="6" t="s">
        <v>580</v>
      </c>
      <c r="E271" s="9">
        <v>49221500</v>
      </c>
      <c r="F271" s="13" t="s">
        <v>581</v>
      </c>
      <c r="G271" s="17" t="s">
        <v>38</v>
      </c>
      <c r="H271" s="93">
        <f t="shared" si="8"/>
        <v>0.19</v>
      </c>
      <c r="I271" s="29">
        <f>+'CANASTA DE PRECIOS'!I271</f>
        <v>18900</v>
      </c>
      <c r="J271" s="99"/>
      <c r="K271" s="99"/>
    </row>
    <row r="272" spans="1:11" ht="89.25" x14ac:dyDescent="0.45">
      <c r="A272" s="6">
        <f t="shared" si="9"/>
        <v>269</v>
      </c>
      <c r="B272" s="6" t="s">
        <v>402</v>
      </c>
      <c r="C272" s="6" t="s">
        <v>35</v>
      </c>
      <c r="D272" s="6" t="s">
        <v>582</v>
      </c>
      <c r="E272" s="9">
        <v>49221500</v>
      </c>
      <c r="F272" s="105" t="s">
        <v>583</v>
      </c>
      <c r="G272" s="17" t="s">
        <v>38</v>
      </c>
      <c r="H272" s="93">
        <f t="shared" si="8"/>
        <v>0.19</v>
      </c>
      <c r="I272" s="29">
        <f>+'CANASTA DE PRECIOS'!I272</f>
        <v>45899</v>
      </c>
      <c r="J272" s="99"/>
      <c r="K272" s="99"/>
    </row>
    <row r="273" spans="1:11" ht="153" x14ac:dyDescent="0.45">
      <c r="A273" s="6">
        <f t="shared" si="9"/>
        <v>270</v>
      </c>
      <c r="B273" s="6" t="s">
        <v>402</v>
      </c>
      <c r="C273" s="6" t="s">
        <v>35</v>
      </c>
      <c r="D273" s="6" t="s">
        <v>584</v>
      </c>
      <c r="E273" s="9">
        <v>49221500</v>
      </c>
      <c r="F273" s="13" t="s">
        <v>585</v>
      </c>
      <c r="G273" s="17" t="s">
        <v>38</v>
      </c>
      <c r="H273" s="93">
        <f t="shared" si="8"/>
        <v>0.19</v>
      </c>
      <c r="I273" s="29">
        <f>+'CANASTA DE PRECIOS'!I273</f>
        <v>79999</v>
      </c>
      <c r="J273" s="99"/>
      <c r="K273" s="99"/>
    </row>
    <row r="274" spans="1:11" ht="51" x14ac:dyDescent="0.45">
      <c r="A274" s="6">
        <f t="shared" si="9"/>
        <v>271</v>
      </c>
      <c r="B274" s="6" t="s">
        <v>402</v>
      </c>
      <c r="C274" s="6" t="s">
        <v>35</v>
      </c>
      <c r="D274" s="6" t="s">
        <v>586</v>
      </c>
      <c r="E274" s="9">
        <v>49221500</v>
      </c>
      <c r="F274" s="105" t="s">
        <v>587</v>
      </c>
      <c r="G274" s="17" t="s">
        <v>38</v>
      </c>
      <c r="H274" s="93">
        <f t="shared" si="8"/>
        <v>0.19</v>
      </c>
      <c r="I274" s="29">
        <f>+'CANASTA DE PRECIOS'!I274</f>
        <v>44999</v>
      </c>
      <c r="J274" s="99"/>
      <c r="K274" s="99"/>
    </row>
    <row r="275" spans="1:11" ht="89.25" x14ac:dyDescent="0.45">
      <c r="A275" s="6">
        <f t="shared" si="9"/>
        <v>272</v>
      </c>
      <c r="B275" s="6" t="s">
        <v>402</v>
      </c>
      <c r="C275" s="6" t="s">
        <v>35</v>
      </c>
      <c r="D275" s="6" t="s">
        <v>588</v>
      </c>
      <c r="E275" s="9">
        <v>49221500</v>
      </c>
      <c r="F275" s="13" t="s">
        <v>589</v>
      </c>
      <c r="G275" s="17" t="s">
        <v>38</v>
      </c>
      <c r="H275" s="93">
        <f t="shared" si="8"/>
        <v>0.19</v>
      </c>
      <c r="I275" s="29">
        <f>+'CANASTA DE PRECIOS'!I275</f>
        <v>42899</v>
      </c>
      <c r="J275" s="99"/>
      <c r="K275" s="99"/>
    </row>
    <row r="276" spans="1:11" ht="114.75" x14ac:dyDescent="0.45">
      <c r="A276" s="6">
        <f t="shared" si="9"/>
        <v>273</v>
      </c>
      <c r="B276" s="6" t="s">
        <v>402</v>
      </c>
      <c r="C276" s="6" t="s">
        <v>35</v>
      </c>
      <c r="D276" s="6" t="s">
        <v>590</v>
      </c>
      <c r="E276" s="9">
        <v>90101603</v>
      </c>
      <c r="F276" s="105" t="s">
        <v>591</v>
      </c>
      <c r="G276" s="17" t="s">
        <v>38</v>
      </c>
      <c r="H276" s="93">
        <f t="shared" si="8"/>
        <v>0.19</v>
      </c>
      <c r="I276" s="29">
        <f>+'CANASTA DE PRECIOS'!I276</f>
        <v>86998</v>
      </c>
      <c r="J276" s="99"/>
      <c r="K276" s="99"/>
    </row>
    <row r="277" spans="1:11" ht="63.75" x14ac:dyDescent="0.45">
      <c r="A277" s="6">
        <f t="shared" si="9"/>
        <v>274</v>
      </c>
      <c r="B277" s="6" t="s">
        <v>402</v>
      </c>
      <c r="C277" s="6" t="s">
        <v>35</v>
      </c>
      <c r="D277" s="6" t="s">
        <v>592</v>
      </c>
      <c r="E277" s="9">
        <v>49221500</v>
      </c>
      <c r="F277" s="13" t="s">
        <v>593</v>
      </c>
      <c r="G277" s="17" t="s">
        <v>38</v>
      </c>
      <c r="H277" s="93">
        <f t="shared" si="8"/>
        <v>0.19</v>
      </c>
      <c r="I277" s="29">
        <f>+'CANASTA DE PRECIOS'!I277</f>
        <v>189999</v>
      </c>
      <c r="J277" s="99"/>
      <c r="K277" s="99"/>
    </row>
    <row r="278" spans="1:11" ht="51" x14ac:dyDescent="0.45">
      <c r="A278" s="6">
        <f t="shared" si="9"/>
        <v>275</v>
      </c>
      <c r="B278" s="6" t="s">
        <v>402</v>
      </c>
      <c r="C278" s="6" t="s">
        <v>35</v>
      </c>
      <c r="D278" s="6" t="s">
        <v>594</v>
      </c>
      <c r="E278" s="9">
        <v>49221500</v>
      </c>
      <c r="F278" s="105" t="s">
        <v>595</v>
      </c>
      <c r="G278" s="17" t="s">
        <v>38</v>
      </c>
      <c r="H278" s="93">
        <f t="shared" si="8"/>
        <v>0.19</v>
      </c>
      <c r="I278" s="29">
        <f>+'CANASTA DE PRECIOS'!I278</f>
        <v>49899</v>
      </c>
      <c r="J278" s="99"/>
      <c r="K278" s="99"/>
    </row>
    <row r="279" spans="1:11" ht="25.5" x14ac:dyDescent="0.45">
      <c r="A279" s="6">
        <f t="shared" si="9"/>
        <v>276</v>
      </c>
      <c r="B279" s="6" t="s">
        <v>402</v>
      </c>
      <c r="C279" s="6" t="s">
        <v>35</v>
      </c>
      <c r="D279" s="6" t="s">
        <v>596</v>
      </c>
      <c r="E279" s="9">
        <v>90101603</v>
      </c>
      <c r="F279" s="13" t="s">
        <v>597</v>
      </c>
      <c r="G279" s="17" t="s">
        <v>38</v>
      </c>
      <c r="H279" s="93">
        <f t="shared" si="8"/>
        <v>0.19</v>
      </c>
      <c r="I279" s="29">
        <f>+'CANASTA DE PRECIOS'!I279</f>
        <v>27499</v>
      </c>
      <c r="J279" s="99"/>
      <c r="K279" s="99"/>
    </row>
    <row r="280" spans="1:11" ht="153" x14ac:dyDescent="0.45">
      <c r="A280" s="6">
        <f t="shared" si="9"/>
        <v>277</v>
      </c>
      <c r="B280" s="6" t="s">
        <v>402</v>
      </c>
      <c r="C280" s="6" t="s">
        <v>35</v>
      </c>
      <c r="D280" s="6" t="s">
        <v>598</v>
      </c>
      <c r="E280" s="9">
        <v>90101603</v>
      </c>
      <c r="F280" s="105" t="s">
        <v>599</v>
      </c>
      <c r="G280" s="17" t="s">
        <v>38</v>
      </c>
      <c r="H280" s="93">
        <f t="shared" si="8"/>
        <v>0.19</v>
      </c>
      <c r="I280" s="29">
        <f>+'CANASTA DE PRECIOS'!I280</f>
        <v>86999</v>
      </c>
      <c r="J280" s="99"/>
      <c r="K280" s="99"/>
    </row>
    <row r="281" spans="1:11" ht="127.5" x14ac:dyDescent="0.45">
      <c r="A281" s="6">
        <f t="shared" si="9"/>
        <v>278</v>
      </c>
      <c r="B281" s="6" t="s">
        <v>402</v>
      </c>
      <c r="C281" s="6" t="s">
        <v>35</v>
      </c>
      <c r="D281" s="6" t="s">
        <v>600</v>
      </c>
      <c r="E281" s="9">
        <v>49221500</v>
      </c>
      <c r="F281" s="13" t="s">
        <v>601</v>
      </c>
      <c r="G281" s="17" t="s">
        <v>38</v>
      </c>
      <c r="H281" s="93">
        <f t="shared" si="8"/>
        <v>0.19</v>
      </c>
      <c r="I281" s="29">
        <f>+'CANASTA DE PRECIOS'!I281</f>
        <v>26000</v>
      </c>
      <c r="J281" s="99"/>
      <c r="K281" s="99"/>
    </row>
    <row r="282" spans="1:11" ht="127.5" x14ac:dyDescent="0.45">
      <c r="A282" s="6">
        <f t="shared" si="9"/>
        <v>279</v>
      </c>
      <c r="B282" s="6" t="s">
        <v>402</v>
      </c>
      <c r="C282" s="6" t="s">
        <v>35</v>
      </c>
      <c r="D282" s="6" t="s">
        <v>602</v>
      </c>
      <c r="E282" s="9">
        <v>49221500</v>
      </c>
      <c r="F282" s="105" t="s">
        <v>603</v>
      </c>
      <c r="G282" s="17" t="s">
        <v>38</v>
      </c>
      <c r="H282" s="93">
        <f t="shared" si="8"/>
        <v>0.19</v>
      </c>
      <c r="I282" s="29">
        <f>+'CANASTA DE PRECIOS'!I282</f>
        <v>15000</v>
      </c>
      <c r="J282" s="99"/>
      <c r="K282" s="99"/>
    </row>
    <row r="283" spans="1:11" ht="25.5" x14ac:dyDescent="0.45">
      <c r="A283" s="6">
        <f t="shared" si="9"/>
        <v>280</v>
      </c>
      <c r="B283" s="6" t="s">
        <v>402</v>
      </c>
      <c r="C283" s="6" t="s">
        <v>35</v>
      </c>
      <c r="D283" s="6" t="s">
        <v>604</v>
      </c>
      <c r="E283" s="9">
        <v>49221500</v>
      </c>
      <c r="F283" s="13" t="s">
        <v>605</v>
      </c>
      <c r="G283" s="17" t="s">
        <v>38</v>
      </c>
      <c r="H283" s="93">
        <f t="shared" si="8"/>
        <v>0.19</v>
      </c>
      <c r="I283" s="29">
        <f>+'CANASTA DE PRECIOS'!I283</f>
        <v>150000</v>
      </c>
      <c r="J283" s="99"/>
      <c r="K283" s="99"/>
    </row>
    <row r="284" spans="1:11" ht="25.5" x14ac:dyDescent="0.45">
      <c r="A284" s="6">
        <f t="shared" si="9"/>
        <v>281</v>
      </c>
      <c r="B284" s="6" t="s">
        <v>402</v>
      </c>
      <c r="C284" s="6" t="s">
        <v>35</v>
      </c>
      <c r="D284" s="6" t="s">
        <v>604</v>
      </c>
      <c r="E284" s="9">
        <v>49221500</v>
      </c>
      <c r="F284" s="105" t="s">
        <v>606</v>
      </c>
      <c r="G284" s="17" t="s">
        <v>38</v>
      </c>
      <c r="H284" s="93">
        <f t="shared" si="8"/>
        <v>0.19</v>
      </c>
      <c r="I284" s="29">
        <f>+'CANASTA DE PRECIOS'!I284</f>
        <v>119999</v>
      </c>
      <c r="J284" s="99"/>
      <c r="K284" s="99"/>
    </row>
    <row r="285" spans="1:11" ht="280.5" x14ac:dyDescent="0.45">
      <c r="A285" s="6">
        <f t="shared" si="9"/>
        <v>282</v>
      </c>
      <c r="B285" s="6" t="s">
        <v>402</v>
      </c>
      <c r="C285" s="6" t="s">
        <v>35</v>
      </c>
      <c r="D285" s="6" t="s">
        <v>607</v>
      </c>
      <c r="E285" s="9">
        <v>90101603</v>
      </c>
      <c r="F285" s="13" t="s">
        <v>608</v>
      </c>
      <c r="G285" s="17" t="s">
        <v>38</v>
      </c>
      <c r="H285" s="93">
        <f t="shared" si="8"/>
        <v>0.19</v>
      </c>
      <c r="I285" s="29">
        <f>+'CANASTA DE PRECIOS'!I285</f>
        <v>356000</v>
      </c>
      <c r="J285" s="99"/>
      <c r="K285" s="99"/>
    </row>
    <row r="286" spans="1:11" ht="127.5" x14ac:dyDescent="0.45">
      <c r="A286" s="6">
        <f t="shared" si="9"/>
        <v>283</v>
      </c>
      <c r="B286" s="6" t="s">
        <v>402</v>
      </c>
      <c r="C286" s="6" t="s">
        <v>35</v>
      </c>
      <c r="D286" s="6" t="s">
        <v>609</v>
      </c>
      <c r="E286" s="9">
        <v>49221500</v>
      </c>
      <c r="F286" s="105" t="s">
        <v>610</v>
      </c>
      <c r="G286" s="17" t="s">
        <v>38</v>
      </c>
      <c r="H286" s="93">
        <f t="shared" si="8"/>
        <v>0.19</v>
      </c>
      <c r="I286" s="29">
        <f>+'CANASTA DE PRECIOS'!I286</f>
        <v>36899</v>
      </c>
      <c r="J286" s="99"/>
      <c r="K286" s="99"/>
    </row>
    <row r="287" spans="1:11" ht="38.25" x14ac:dyDescent="0.45">
      <c r="A287" s="6">
        <f t="shared" si="9"/>
        <v>284</v>
      </c>
      <c r="B287" s="6" t="s">
        <v>402</v>
      </c>
      <c r="C287" s="6" t="s">
        <v>35</v>
      </c>
      <c r="D287" s="6" t="s">
        <v>611</v>
      </c>
      <c r="E287" s="9">
        <v>49221500</v>
      </c>
      <c r="F287" s="13" t="s">
        <v>612</v>
      </c>
      <c r="G287" s="17" t="s">
        <v>38</v>
      </c>
      <c r="H287" s="93">
        <f t="shared" si="8"/>
        <v>0.19</v>
      </c>
      <c r="I287" s="29">
        <f>+'CANASTA DE PRECIOS'!I287</f>
        <v>160000</v>
      </c>
      <c r="J287" s="99"/>
      <c r="K287" s="99"/>
    </row>
    <row r="288" spans="1:11" ht="38.25" x14ac:dyDescent="0.45">
      <c r="A288" s="6">
        <f t="shared" si="9"/>
        <v>285</v>
      </c>
      <c r="B288" s="6" t="s">
        <v>402</v>
      </c>
      <c r="C288" s="6" t="s">
        <v>35</v>
      </c>
      <c r="D288" s="6" t="s">
        <v>611</v>
      </c>
      <c r="E288" s="9">
        <v>49221500</v>
      </c>
      <c r="F288" s="105" t="s">
        <v>613</v>
      </c>
      <c r="G288" s="17" t="s">
        <v>38</v>
      </c>
      <c r="H288" s="93">
        <f t="shared" si="8"/>
        <v>0.19</v>
      </c>
      <c r="I288" s="29">
        <f>+'CANASTA DE PRECIOS'!I288</f>
        <v>230000</v>
      </c>
      <c r="J288" s="99"/>
      <c r="K288" s="99"/>
    </row>
    <row r="289" spans="1:11" ht="38.25" x14ac:dyDescent="0.45">
      <c r="A289" s="6">
        <f t="shared" si="9"/>
        <v>286</v>
      </c>
      <c r="B289" s="6" t="s">
        <v>402</v>
      </c>
      <c r="C289" s="6" t="s">
        <v>35</v>
      </c>
      <c r="D289" s="6" t="s">
        <v>614</v>
      </c>
      <c r="E289" s="9">
        <v>49221500</v>
      </c>
      <c r="F289" s="13" t="s">
        <v>615</v>
      </c>
      <c r="G289" s="17" t="s">
        <v>38</v>
      </c>
      <c r="H289" s="93">
        <f t="shared" si="8"/>
        <v>0.19</v>
      </c>
      <c r="I289" s="29">
        <f>+'CANASTA DE PRECIOS'!I289</f>
        <v>346249</v>
      </c>
      <c r="J289" s="99"/>
      <c r="K289" s="99"/>
    </row>
    <row r="290" spans="1:11" ht="51" x14ac:dyDescent="0.45">
      <c r="A290" s="6">
        <f t="shared" si="9"/>
        <v>287</v>
      </c>
      <c r="B290" s="6" t="s">
        <v>402</v>
      </c>
      <c r="C290" s="6" t="s">
        <v>35</v>
      </c>
      <c r="D290" s="6" t="s">
        <v>616</v>
      </c>
      <c r="E290" s="9">
        <v>49221500</v>
      </c>
      <c r="F290" s="105" t="s">
        <v>617</v>
      </c>
      <c r="G290" s="17" t="s">
        <v>38</v>
      </c>
      <c r="H290" s="93">
        <f t="shared" si="8"/>
        <v>0.19</v>
      </c>
      <c r="I290" s="29">
        <f>+'CANASTA DE PRECIOS'!I290</f>
        <v>104999</v>
      </c>
      <c r="J290" s="99"/>
      <c r="K290" s="99"/>
    </row>
    <row r="291" spans="1:11" ht="140.25" x14ac:dyDescent="0.45">
      <c r="A291" s="6">
        <f t="shared" si="9"/>
        <v>288</v>
      </c>
      <c r="B291" s="6" t="s">
        <v>402</v>
      </c>
      <c r="C291" s="6" t="s">
        <v>35</v>
      </c>
      <c r="D291" s="6" t="s">
        <v>618</v>
      </c>
      <c r="E291" s="9">
        <v>90101603</v>
      </c>
      <c r="F291" s="13" t="s">
        <v>619</v>
      </c>
      <c r="G291" s="17" t="s">
        <v>38</v>
      </c>
      <c r="H291" s="93">
        <f t="shared" si="8"/>
        <v>0.19</v>
      </c>
      <c r="I291" s="29">
        <f>+'CANASTA DE PRECIOS'!I291</f>
        <v>116998</v>
      </c>
      <c r="J291" s="99"/>
      <c r="K291" s="99"/>
    </row>
    <row r="292" spans="1:11" ht="25.5" x14ac:dyDescent="0.45">
      <c r="A292" s="6">
        <f t="shared" si="9"/>
        <v>289</v>
      </c>
      <c r="B292" s="6" t="s">
        <v>402</v>
      </c>
      <c r="C292" s="6" t="s">
        <v>35</v>
      </c>
      <c r="D292" s="6" t="s">
        <v>620</v>
      </c>
      <c r="E292" s="9">
        <v>49221500</v>
      </c>
      <c r="F292" s="105" t="s">
        <v>621</v>
      </c>
      <c r="G292" s="17" t="s">
        <v>38</v>
      </c>
      <c r="H292" s="93">
        <f t="shared" si="8"/>
        <v>0.19</v>
      </c>
      <c r="I292" s="29">
        <f>+'CANASTA DE PRECIOS'!I292</f>
        <v>28899</v>
      </c>
      <c r="J292" s="99"/>
      <c r="K292" s="99"/>
    </row>
    <row r="293" spans="1:11" ht="76.5" x14ac:dyDescent="0.45">
      <c r="A293" s="6">
        <f t="shared" si="9"/>
        <v>290</v>
      </c>
      <c r="B293" s="6" t="s">
        <v>402</v>
      </c>
      <c r="C293" s="6" t="s">
        <v>35</v>
      </c>
      <c r="D293" s="6" t="s">
        <v>622</v>
      </c>
      <c r="E293" s="9">
        <v>90101603</v>
      </c>
      <c r="F293" s="13" t="s">
        <v>623</v>
      </c>
      <c r="G293" s="17" t="s">
        <v>38</v>
      </c>
      <c r="H293" s="93">
        <f t="shared" si="8"/>
        <v>0.19</v>
      </c>
      <c r="I293" s="29">
        <f>+'CANASTA DE PRECIOS'!I293</f>
        <v>57300</v>
      </c>
      <c r="J293" s="99"/>
      <c r="K293" s="99"/>
    </row>
    <row r="294" spans="1:11" ht="38.25" x14ac:dyDescent="0.45">
      <c r="A294" s="6">
        <f t="shared" si="9"/>
        <v>291</v>
      </c>
      <c r="B294" s="6" t="s">
        <v>402</v>
      </c>
      <c r="C294" s="6" t="s">
        <v>35</v>
      </c>
      <c r="D294" s="6" t="s">
        <v>624</v>
      </c>
      <c r="E294" s="9">
        <v>49221500</v>
      </c>
      <c r="F294" s="105" t="s">
        <v>625</v>
      </c>
      <c r="G294" s="17" t="s">
        <v>38</v>
      </c>
      <c r="H294" s="93">
        <f t="shared" si="8"/>
        <v>0.19</v>
      </c>
      <c r="I294" s="29">
        <f>+'CANASTA DE PRECIOS'!I294</f>
        <v>85000</v>
      </c>
      <c r="J294" s="99"/>
      <c r="K294" s="99"/>
    </row>
    <row r="295" spans="1:11" ht="63.75" x14ac:dyDescent="0.45">
      <c r="A295" s="6">
        <f t="shared" si="9"/>
        <v>292</v>
      </c>
      <c r="B295" s="6" t="s">
        <v>402</v>
      </c>
      <c r="C295" s="6" t="s">
        <v>35</v>
      </c>
      <c r="D295" s="6" t="s">
        <v>626</v>
      </c>
      <c r="E295" s="9">
        <v>49221500</v>
      </c>
      <c r="F295" s="13" t="s">
        <v>627</v>
      </c>
      <c r="G295" s="17" t="s">
        <v>38</v>
      </c>
      <c r="H295" s="93">
        <f t="shared" si="8"/>
        <v>0.19</v>
      </c>
      <c r="I295" s="29">
        <f>+'CANASTA DE PRECIOS'!I295</f>
        <v>229999</v>
      </c>
      <c r="J295" s="99"/>
      <c r="K295" s="99"/>
    </row>
    <row r="296" spans="1:11" ht="25.5" x14ac:dyDescent="0.45">
      <c r="A296" s="6">
        <f t="shared" si="9"/>
        <v>293</v>
      </c>
      <c r="B296" s="6" t="s">
        <v>402</v>
      </c>
      <c r="C296" s="6" t="s">
        <v>35</v>
      </c>
      <c r="D296" s="6" t="s">
        <v>628</v>
      </c>
      <c r="E296" s="9">
        <v>49221500</v>
      </c>
      <c r="F296" s="105" t="s">
        <v>629</v>
      </c>
      <c r="G296" s="17" t="s">
        <v>38</v>
      </c>
      <c r="H296" s="93">
        <f t="shared" si="8"/>
        <v>0.19</v>
      </c>
      <c r="I296" s="29">
        <f>+'CANASTA DE PRECIOS'!I296</f>
        <v>169999</v>
      </c>
      <c r="J296" s="99"/>
      <c r="K296" s="99"/>
    </row>
    <row r="297" spans="1:11" ht="25.5" x14ac:dyDescent="0.45">
      <c r="A297" s="6">
        <f t="shared" si="9"/>
        <v>294</v>
      </c>
      <c r="B297" s="6" t="s">
        <v>402</v>
      </c>
      <c r="C297" s="6" t="s">
        <v>35</v>
      </c>
      <c r="D297" s="6" t="s">
        <v>630</v>
      </c>
      <c r="E297" s="9">
        <v>49221500</v>
      </c>
      <c r="F297" s="13" t="s">
        <v>631</v>
      </c>
      <c r="G297" s="17" t="s">
        <v>38</v>
      </c>
      <c r="H297" s="93">
        <f t="shared" si="8"/>
        <v>0.19</v>
      </c>
      <c r="I297" s="29">
        <f>+'CANASTA DE PRECIOS'!I297</f>
        <v>149999</v>
      </c>
      <c r="J297" s="99"/>
      <c r="K297" s="99"/>
    </row>
    <row r="298" spans="1:11" ht="76.5" x14ac:dyDescent="0.45">
      <c r="A298" s="6">
        <f t="shared" si="9"/>
        <v>295</v>
      </c>
      <c r="B298" s="6" t="s">
        <v>402</v>
      </c>
      <c r="C298" s="6" t="s">
        <v>35</v>
      </c>
      <c r="D298" s="6" t="s">
        <v>632</v>
      </c>
      <c r="E298" s="9">
        <v>49221500</v>
      </c>
      <c r="F298" s="105" t="s">
        <v>633</v>
      </c>
      <c r="G298" s="17" t="s">
        <v>38</v>
      </c>
      <c r="H298" s="93">
        <f t="shared" si="8"/>
        <v>0.19</v>
      </c>
      <c r="I298" s="29">
        <f>+'CANASTA DE PRECIOS'!I298</f>
        <v>179999</v>
      </c>
      <c r="J298" s="99"/>
      <c r="K298" s="99"/>
    </row>
    <row r="299" spans="1:11" ht="89.25" x14ac:dyDescent="0.45">
      <c r="A299" s="6">
        <f t="shared" si="9"/>
        <v>296</v>
      </c>
      <c r="B299" s="6" t="s">
        <v>402</v>
      </c>
      <c r="C299" s="6" t="s">
        <v>35</v>
      </c>
      <c r="D299" s="6" t="s">
        <v>634</v>
      </c>
      <c r="E299" s="9">
        <v>49221500</v>
      </c>
      <c r="F299" s="13" t="s">
        <v>635</v>
      </c>
      <c r="G299" s="17" t="s">
        <v>38</v>
      </c>
      <c r="H299" s="93">
        <f t="shared" si="8"/>
        <v>0.19</v>
      </c>
      <c r="I299" s="29">
        <f>+'CANASTA DE PRECIOS'!I299</f>
        <v>209999</v>
      </c>
      <c r="J299" s="99"/>
      <c r="K299" s="99"/>
    </row>
    <row r="300" spans="1:11" ht="89.25" x14ac:dyDescent="0.45">
      <c r="A300" s="6">
        <f t="shared" si="9"/>
        <v>297</v>
      </c>
      <c r="B300" s="6" t="s">
        <v>402</v>
      </c>
      <c r="C300" s="6" t="s">
        <v>35</v>
      </c>
      <c r="D300" s="6" t="s">
        <v>636</v>
      </c>
      <c r="E300" s="9">
        <v>49101700</v>
      </c>
      <c r="F300" s="105" t="s">
        <v>637</v>
      </c>
      <c r="G300" s="17" t="s">
        <v>38</v>
      </c>
      <c r="H300" s="93">
        <f t="shared" si="8"/>
        <v>0.19</v>
      </c>
      <c r="I300" s="29">
        <f>+'CANASTA DE PRECIOS'!I300</f>
        <v>19999</v>
      </c>
      <c r="J300" s="99"/>
      <c r="K300" s="99"/>
    </row>
    <row r="301" spans="1:11" ht="38.25" x14ac:dyDescent="0.45">
      <c r="A301" s="6">
        <f t="shared" si="9"/>
        <v>298</v>
      </c>
      <c r="B301" s="6" t="s">
        <v>402</v>
      </c>
      <c r="C301" s="6" t="s">
        <v>35</v>
      </c>
      <c r="D301" s="6" t="s">
        <v>406</v>
      </c>
      <c r="E301" s="9">
        <v>49221500</v>
      </c>
      <c r="F301" s="13" t="s">
        <v>638</v>
      </c>
      <c r="G301" s="17" t="s">
        <v>38</v>
      </c>
      <c r="H301" s="93">
        <f t="shared" si="8"/>
        <v>0.19</v>
      </c>
      <c r="I301" s="29">
        <f>+'CANASTA DE PRECIOS'!I301</f>
        <v>1099899</v>
      </c>
      <c r="J301" s="99"/>
      <c r="K301" s="99"/>
    </row>
    <row r="302" spans="1:11" ht="38.25" x14ac:dyDescent="0.45">
      <c r="A302" s="6">
        <f t="shared" si="9"/>
        <v>299</v>
      </c>
      <c r="B302" s="6" t="s">
        <v>402</v>
      </c>
      <c r="C302" s="6" t="s">
        <v>35</v>
      </c>
      <c r="D302" s="6" t="s">
        <v>639</v>
      </c>
      <c r="E302" s="9">
        <v>49221500</v>
      </c>
      <c r="F302" s="105" t="s">
        <v>640</v>
      </c>
      <c r="G302" s="17" t="s">
        <v>38</v>
      </c>
      <c r="H302" s="93">
        <f t="shared" si="8"/>
        <v>0.19</v>
      </c>
      <c r="I302" s="29">
        <f>+'CANASTA DE PRECIOS'!I302</f>
        <v>379999</v>
      </c>
      <c r="J302" s="99"/>
      <c r="K302" s="99"/>
    </row>
    <row r="303" spans="1:11" ht="89.25" x14ac:dyDescent="0.45">
      <c r="A303" s="6">
        <f t="shared" si="9"/>
        <v>300</v>
      </c>
      <c r="B303" s="6" t="s">
        <v>402</v>
      </c>
      <c r="C303" s="6" t="s">
        <v>35</v>
      </c>
      <c r="D303" s="6" t="s">
        <v>641</v>
      </c>
      <c r="E303" s="9">
        <v>90101603</v>
      </c>
      <c r="F303" s="13" t="s">
        <v>642</v>
      </c>
      <c r="G303" s="17" t="s">
        <v>38</v>
      </c>
      <c r="H303" s="93">
        <f t="shared" si="8"/>
        <v>0.19</v>
      </c>
      <c r="I303" s="29">
        <f>+'CANASTA DE PRECIOS'!I303</f>
        <v>93000</v>
      </c>
      <c r="J303" s="99"/>
      <c r="K303" s="99"/>
    </row>
    <row r="304" spans="1:11" ht="127.5" x14ac:dyDescent="0.45">
      <c r="A304" s="6">
        <f t="shared" si="9"/>
        <v>301</v>
      </c>
      <c r="B304" s="6" t="s">
        <v>402</v>
      </c>
      <c r="C304" s="6" t="s">
        <v>35</v>
      </c>
      <c r="D304" s="6" t="s">
        <v>643</v>
      </c>
      <c r="E304" s="9">
        <v>49221500</v>
      </c>
      <c r="F304" s="105" t="s">
        <v>644</v>
      </c>
      <c r="G304" s="17" t="s">
        <v>38</v>
      </c>
      <c r="H304" s="93">
        <f t="shared" si="8"/>
        <v>0.19</v>
      </c>
      <c r="I304" s="29">
        <f>+'CANASTA DE PRECIOS'!I304</f>
        <v>280000</v>
      </c>
      <c r="J304" s="99"/>
      <c r="K304" s="99"/>
    </row>
    <row r="305" spans="1:11" ht="38.25" x14ac:dyDescent="0.45">
      <c r="A305" s="6">
        <f t="shared" si="9"/>
        <v>302</v>
      </c>
      <c r="B305" s="6" t="s">
        <v>402</v>
      </c>
      <c r="C305" s="6" t="s">
        <v>35</v>
      </c>
      <c r="D305" s="6" t="s">
        <v>645</v>
      </c>
      <c r="E305" s="9">
        <v>49221500</v>
      </c>
      <c r="F305" s="13" t="s">
        <v>646</v>
      </c>
      <c r="G305" s="17" t="s">
        <v>38</v>
      </c>
      <c r="H305" s="93">
        <f t="shared" si="8"/>
        <v>0.19</v>
      </c>
      <c r="I305" s="29">
        <f>+'CANASTA DE PRECIOS'!I305</f>
        <v>8000</v>
      </c>
      <c r="J305" s="99"/>
      <c r="K305" s="99"/>
    </row>
    <row r="306" spans="1:11" ht="127.5" x14ac:dyDescent="0.45">
      <c r="A306" s="6">
        <f t="shared" si="9"/>
        <v>303</v>
      </c>
      <c r="B306" s="6" t="s">
        <v>402</v>
      </c>
      <c r="C306" s="6" t="s">
        <v>35</v>
      </c>
      <c r="D306" s="6" t="s">
        <v>647</v>
      </c>
      <c r="E306" s="9">
        <v>49221500</v>
      </c>
      <c r="F306" s="105" t="s">
        <v>648</v>
      </c>
      <c r="G306" s="17" t="s">
        <v>38</v>
      </c>
      <c r="H306" s="93">
        <f t="shared" si="8"/>
        <v>0.19</v>
      </c>
      <c r="I306" s="29">
        <f>+'CANASTA DE PRECIOS'!I306</f>
        <v>65000</v>
      </c>
      <c r="J306" s="99"/>
      <c r="K306" s="99"/>
    </row>
    <row r="307" spans="1:11" ht="63.75" x14ac:dyDescent="0.45">
      <c r="A307" s="6">
        <f t="shared" si="9"/>
        <v>304</v>
      </c>
      <c r="B307" s="6" t="s">
        <v>402</v>
      </c>
      <c r="C307" s="6" t="s">
        <v>35</v>
      </c>
      <c r="D307" s="6" t="s">
        <v>649</v>
      </c>
      <c r="E307" s="9">
        <v>49221500</v>
      </c>
      <c r="F307" s="13" t="s">
        <v>650</v>
      </c>
      <c r="G307" s="17" t="s">
        <v>38</v>
      </c>
      <c r="H307" s="93">
        <f t="shared" si="8"/>
        <v>0.19</v>
      </c>
      <c r="I307" s="29">
        <f>+'CANASTA DE PRECIOS'!I307</f>
        <v>80000</v>
      </c>
      <c r="J307" s="99"/>
      <c r="K307" s="99"/>
    </row>
    <row r="308" spans="1:11" ht="51" x14ac:dyDescent="0.45">
      <c r="A308" s="6">
        <f t="shared" si="9"/>
        <v>305</v>
      </c>
      <c r="B308" s="6" t="s">
        <v>402</v>
      </c>
      <c r="C308" s="6" t="s">
        <v>35</v>
      </c>
      <c r="D308" s="6" t="s">
        <v>651</v>
      </c>
      <c r="E308" s="9">
        <v>49221500</v>
      </c>
      <c r="F308" s="105" t="s">
        <v>652</v>
      </c>
      <c r="G308" s="17" t="s">
        <v>38</v>
      </c>
      <c r="H308" s="93">
        <f t="shared" si="8"/>
        <v>0.19</v>
      </c>
      <c r="I308" s="29">
        <f>+'CANASTA DE PRECIOS'!I308</f>
        <v>45000</v>
      </c>
      <c r="J308" s="99"/>
      <c r="K308" s="99"/>
    </row>
    <row r="309" spans="1:11" ht="25.5" x14ac:dyDescent="0.45">
      <c r="A309" s="6">
        <f t="shared" si="9"/>
        <v>306</v>
      </c>
      <c r="B309" s="6" t="s">
        <v>402</v>
      </c>
      <c r="C309" s="6" t="s">
        <v>35</v>
      </c>
      <c r="D309" s="6" t="s">
        <v>653</v>
      </c>
      <c r="E309" s="9">
        <v>49221500</v>
      </c>
      <c r="F309" s="13" t="s">
        <v>654</v>
      </c>
      <c r="G309" s="17" t="s">
        <v>38</v>
      </c>
      <c r="H309" s="93">
        <f t="shared" si="8"/>
        <v>0.19</v>
      </c>
      <c r="I309" s="29">
        <f>+'CANASTA DE PRECIOS'!I309</f>
        <v>109999</v>
      </c>
      <c r="J309" s="99"/>
      <c r="K309" s="99"/>
    </row>
    <row r="310" spans="1:11" ht="38.25" x14ac:dyDescent="0.45">
      <c r="A310" s="6">
        <f t="shared" si="9"/>
        <v>307</v>
      </c>
      <c r="B310" s="6" t="s">
        <v>402</v>
      </c>
      <c r="C310" s="6" t="s">
        <v>35</v>
      </c>
      <c r="D310" s="6" t="s">
        <v>655</v>
      </c>
      <c r="E310" s="9">
        <v>49221500</v>
      </c>
      <c r="F310" s="105" t="s">
        <v>656</v>
      </c>
      <c r="G310" s="17" t="s">
        <v>38</v>
      </c>
      <c r="H310" s="93">
        <f t="shared" si="8"/>
        <v>0.19</v>
      </c>
      <c r="I310" s="29">
        <f>+'CANASTA DE PRECIOS'!I310</f>
        <v>134999</v>
      </c>
      <c r="J310" s="99"/>
      <c r="K310" s="99"/>
    </row>
    <row r="311" spans="1:11" ht="38.25" x14ac:dyDescent="0.45">
      <c r="A311" s="6">
        <f t="shared" si="9"/>
        <v>308</v>
      </c>
      <c r="B311" s="6" t="s">
        <v>402</v>
      </c>
      <c r="C311" s="6" t="s">
        <v>35</v>
      </c>
      <c r="D311" s="6" t="s">
        <v>657</v>
      </c>
      <c r="E311" s="9">
        <v>49221500</v>
      </c>
      <c r="F311" s="13" t="s">
        <v>658</v>
      </c>
      <c r="G311" s="17" t="s">
        <v>38</v>
      </c>
      <c r="H311" s="93">
        <f t="shared" si="8"/>
        <v>0.19</v>
      </c>
      <c r="I311" s="29">
        <f>+'CANASTA DE PRECIOS'!I311</f>
        <v>112000</v>
      </c>
      <c r="J311" s="99"/>
      <c r="K311" s="99"/>
    </row>
    <row r="312" spans="1:11" ht="38.25" x14ac:dyDescent="0.45">
      <c r="A312" s="6">
        <f t="shared" si="9"/>
        <v>309</v>
      </c>
      <c r="B312" s="6" t="s">
        <v>402</v>
      </c>
      <c r="C312" s="6" t="s">
        <v>35</v>
      </c>
      <c r="D312" s="6" t="s">
        <v>659</v>
      </c>
      <c r="E312" s="9">
        <v>49221500</v>
      </c>
      <c r="F312" s="105" t="s">
        <v>660</v>
      </c>
      <c r="G312" s="17" t="s">
        <v>38</v>
      </c>
      <c r="H312" s="93">
        <f t="shared" si="8"/>
        <v>0.19</v>
      </c>
      <c r="I312" s="29">
        <f>+'CANASTA DE PRECIOS'!I312</f>
        <v>194099</v>
      </c>
      <c r="J312" s="99"/>
      <c r="K312" s="99"/>
    </row>
    <row r="313" spans="1:11" ht="38.25" x14ac:dyDescent="0.45">
      <c r="A313" s="6">
        <f t="shared" si="9"/>
        <v>310</v>
      </c>
      <c r="B313" s="6" t="s">
        <v>402</v>
      </c>
      <c r="C313" s="6" t="s">
        <v>35</v>
      </c>
      <c r="D313" s="6" t="s">
        <v>661</v>
      </c>
      <c r="E313" s="9">
        <v>49221500</v>
      </c>
      <c r="F313" s="13" t="s">
        <v>662</v>
      </c>
      <c r="G313" s="17" t="s">
        <v>38</v>
      </c>
      <c r="H313" s="93">
        <f t="shared" si="8"/>
        <v>0.19</v>
      </c>
      <c r="I313" s="29">
        <f>+'CANASTA DE PRECIOS'!I313</f>
        <v>314999</v>
      </c>
      <c r="J313" s="99"/>
      <c r="K313" s="99"/>
    </row>
    <row r="314" spans="1:11" ht="114.75" x14ac:dyDescent="0.45">
      <c r="A314" s="6">
        <f t="shared" si="9"/>
        <v>311</v>
      </c>
      <c r="B314" s="6" t="s">
        <v>402</v>
      </c>
      <c r="C314" s="6" t="s">
        <v>35</v>
      </c>
      <c r="D314" s="6" t="s">
        <v>663</v>
      </c>
      <c r="E314" s="9">
        <v>49221500</v>
      </c>
      <c r="F314" s="105" t="s">
        <v>664</v>
      </c>
      <c r="G314" s="17" t="s">
        <v>38</v>
      </c>
      <c r="H314" s="93">
        <f t="shared" si="8"/>
        <v>0.19</v>
      </c>
      <c r="I314" s="29">
        <f>+'CANASTA DE PRECIOS'!I314</f>
        <v>560000</v>
      </c>
      <c r="J314" s="99"/>
      <c r="K314" s="99"/>
    </row>
    <row r="315" spans="1:11" ht="38.25" x14ac:dyDescent="0.45">
      <c r="A315" s="6">
        <f t="shared" si="9"/>
        <v>312</v>
      </c>
      <c r="B315" s="6" t="s">
        <v>402</v>
      </c>
      <c r="C315" s="6" t="s">
        <v>35</v>
      </c>
      <c r="D315" s="6" t="s">
        <v>665</v>
      </c>
      <c r="E315" s="9">
        <v>49221500</v>
      </c>
      <c r="F315" s="13" t="s">
        <v>666</v>
      </c>
      <c r="G315" s="17" t="s">
        <v>38</v>
      </c>
      <c r="H315" s="93">
        <f t="shared" si="8"/>
        <v>0.19</v>
      </c>
      <c r="I315" s="29">
        <f>+'CANASTA DE PRECIOS'!I315</f>
        <v>467999</v>
      </c>
      <c r="J315" s="99"/>
      <c r="K315" s="99"/>
    </row>
    <row r="316" spans="1:11" ht="76.5" x14ac:dyDescent="0.45">
      <c r="A316" s="6">
        <f t="shared" si="9"/>
        <v>313</v>
      </c>
      <c r="B316" s="6" t="s">
        <v>402</v>
      </c>
      <c r="C316" s="6" t="s">
        <v>35</v>
      </c>
      <c r="D316" s="6" t="s">
        <v>667</v>
      </c>
      <c r="E316" s="9">
        <v>90101603</v>
      </c>
      <c r="F316" s="105" t="s">
        <v>668</v>
      </c>
      <c r="G316" s="17" t="s">
        <v>38</v>
      </c>
      <c r="H316" s="93">
        <f t="shared" si="8"/>
        <v>0.19</v>
      </c>
      <c r="I316" s="29">
        <f>+'CANASTA DE PRECIOS'!I316</f>
        <v>29998</v>
      </c>
      <c r="J316" s="99"/>
      <c r="K316" s="99"/>
    </row>
    <row r="317" spans="1:11" ht="51" x14ac:dyDescent="0.45">
      <c r="A317" s="6">
        <f t="shared" si="9"/>
        <v>314</v>
      </c>
      <c r="B317" s="6" t="s">
        <v>402</v>
      </c>
      <c r="C317" s="6" t="s">
        <v>35</v>
      </c>
      <c r="D317" s="6" t="s">
        <v>669</v>
      </c>
      <c r="E317" s="9">
        <v>49221500</v>
      </c>
      <c r="F317" s="13" t="s">
        <v>670</v>
      </c>
      <c r="G317" s="17" t="s">
        <v>38</v>
      </c>
      <c r="H317" s="93">
        <f t="shared" si="8"/>
        <v>0.19</v>
      </c>
      <c r="I317" s="29">
        <f>+'CANASTA DE PRECIOS'!I317</f>
        <v>31999</v>
      </c>
      <c r="J317" s="99"/>
      <c r="K317" s="99"/>
    </row>
    <row r="318" spans="1:11" ht="89.25" x14ac:dyDescent="0.45">
      <c r="A318" s="6">
        <f t="shared" si="9"/>
        <v>315</v>
      </c>
      <c r="B318" s="6" t="s">
        <v>402</v>
      </c>
      <c r="C318" s="6" t="s">
        <v>35</v>
      </c>
      <c r="D318" s="6" t="s">
        <v>671</v>
      </c>
      <c r="E318" s="9">
        <v>49221500</v>
      </c>
      <c r="F318" s="105" t="s">
        <v>672</v>
      </c>
      <c r="G318" s="17" t="s">
        <v>38</v>
      </c>
      <c r="H318" s="93">
        <f t="shared" si="8"/>
        <v>0.19</v>
      </c>
      <c r="I318" s="29">
        <f>+'CANASTA DE PRECIOS'!I318</f>
        <v>44999</v>
      </c>
      <c r="J318" s="99"/>
      <c r="K318" s="99"/>
    </row>
    <row r="319" spans="1:11" ht="51" x14ac:dyDescent="0.45">
      <c r="A319" s="6">
        <f t="shared" si="9"/>
        <v>316</v>
      </c>
      <c r="B319" s="6" t="s">
        <v>402</v>
      </c>
      <c r="C319" s="6" t="s">
        <v>35</v>
      </c>
      <c r="D319" s="6" t="s">
        <v>673</v>
      </c>
      <c r="E319" s="9">
        <v>49221500</v>
      </c>
      <c r="F319" s="13" t="s">
        <v>674</v>
      </c>
      <c r="G319" s="17" t="s">
        <v>38</v>
      </c>
      <c r="H319" s="93">
        <f t="shared" si="8"/>
        <v>0.19</v>
      </c>
      <c r="I319" s="29">
        <f>+'CANASTA DE PRECIOS'!I319</f>
        <v>10600</v>
      </c>
      <c r="J319" s="99"/>
      <c r="K319" s="99"/>
    </row>
    <row r="320" spans="1:11" ht="51" x14ac:dyDescent="0.45">
      <c r="A320" s="6">
        <f t="shared" si="9"/>
        <v>317</v>
      </c>
      <c r="B320" s="6" t="s">
        <v>402</v>
      </c>
      <c r="C320" s="6" t="s">
        <v>35</v>
      </c>
      <c r="D320" s="6" t="s">
        <v>675</v>
      </c>
      <c r="E320" s="9">
        <v>49221500</v>
      </c>
      <c r="F320" s="105" t="s">
        <v>676</v>
      </c>
      <c r="G320" s="17" t="s">
        <v>38</v>
      </c>
      <c r="H320" s="93">
        <f t="shared" si="8"/>
        <v>0.19</v>
      </c>
      <c r="I320" s="29">
        <f>+'CANASTA DE PRECIOS'!I320</f>
        <v>144899</v>
      </c>
      <c r="J320" s="99"/>
      <c r="K320" s="99"/>
    </row>
    <row r="321" spans="1:11" ht="51" x14ac:dyDescent="0.45">
      <c r="A321" s="6">
        <f t="shared" si="9"/>
        <v>318</v>
      </c>
      <c r="B321" s="6" t="s">
        <v>402</v>
      </c>
      <c r="C321" s="6" t="s">
        <v>35</v>
      </c>
      <c r="D321" s="6" t="s">
        <v>677</v>
      </c>
      <c r="E321" s="9">
        <v>49221500</v>
      </c>
      <c r="F321" s="13" t="s">
        <v>678</v>
      </c>
      <c r="G321" s="17" t="s">
        <v>38</v>
      </c>
      <c r="H321" s="93">
        <f t="shared" si="8"/>
        <v>0.19</v>
      </c>
      <c r="I321" s="29">
        <f>+'CANASTA DE PRECIOS'!I321</f>
        <v>37000</v>
      </c>
      <c r="J321" s="99"/>
      <c r="K321" s="99"/>
    </row>
    <row r="322" spans="1:11" ht="102" x14ac:dyDescent="0.45">
      <c r="A322" s="6">
        <f t="shared" si="9"/>
        <v>319</v>
      </c>
      <c r="B322" s="6" t="s">
        <v>402</v>
      </c>
      <c r="C322" s="6" t="s">
        <v>35</v>
      </c>
      <c r="D322" s="6" t="s">
        <v>679</v>
      </c>
      <c r="E322" s="9">
        <v>90101603</v>
      </c>
      <c r="F322" s="105" t="s">
        <v>680</v>
      </c>
      <c r="G322" s="17" t="s">
        <v>38</v>
      </c>
      <c r="H322" s="93">
        <f t="shared" si="8"/>
        <v>0.19</v>
      </c>
      <c r="I322" s="29">
        <f>+'CANASTA DE PRECIOS'!I322</f>
        <v>27499</v>
      </c>
      <c r="J322" s="99"/>
      <c r="K322" s="99"/>
    </row>
    <row r="323" spans="1:11" ht="51" x14ac:dyDescent="0.45">
      <c r="A323" s="6">
        <f t="shared" si="9"/>
        <v>320</v>
      </c>
      <c r="B323" s="6" t="s">
        <v>402</v>
      </c>
      <c r="C323" s="6" t="s">
        <v>35</v>
      </c>
      <c r="D323" s="6" t="s">
        <v>681</v>
      </c>
      <c r="E323" s="9">
        <v>49221500</v>
      </c>
      <c r="F323" s="13" t="s">
        <v>682</v>
      </c>
      <c r="G323" s="17" t="s">
        <v>38</v>
      </c>
      <c r="H323" s="93">
        <f t="shared" si="8"/>
        <v>0.19</v>
      </c>
      <c r="I323" s="29">
        <f>+'CANASTA DE PRECIOS'!I323</f>
        <v>9999</v>
      </c>
      <c r="J323" s="99"/>
      <c r="K323" s="99"/>
    </row>
    <row r="324" spans="1:11" ht="38.25" x14ac:dyDescent="0.45">
      <c r="A324" s="6">
        <f t="shared" si="9"/>
        <v>321</v>
      </c>
      <c r="B324" s="6" t="s">
        <v>402</v>
      </c>
      <c r="C324" s="6" t="s">
        <v>35</v>
      </c>
      <c r="D324" s="6" t="s">
        <v>683</v>
      </c>
      <c r="E324" s="9">
        <v>49221500</v>
      </c>
      <c r="F324" s="105" t="s">
        <v>684</v>
      </c>
      <c r="G324" s="17" t="s">
        <v>38</v>
      </c>
      <c r="H324" s="93">
        <f t="shared" ref="H324:H387" si="10">IF(OR(ISNUMBER(SEARCH("ALIMENTACIÓN",B324)),ISNUMBER(SEARCH("ALIMENTACION",B324))),0,IF(AND(ISNUMBER(SEARCH("AMBIENTE",B324)),OR(ISNUMBER(SEARCH("Semilla",D324)),ISNUMBER(SEARCH("ESPECIE VEGETAL",D324)),ISNUMBER(SEARCH("Fertilizante",D324)),ISNUMBER(SEARCH("Humus",D324)),ISNUMBER(SEARCH("Micorrizas",D324)),ISNUMBER(SEARCH("Cascarilla",D324)),ISNUMBER(SEARCH("Turba",D324)))),0,IF(AND(ISNUMBER(SEARCH("ANIMALES",B324)),OR(ISNUMBER(SEARCH("ALIMENTO",D324)),ISNUMBER(SEARCH("Alimento",D324)))),0.05,IF(ISNUMBER(SEARCH("ANIMALES",B324)),0.19,IF(ISNUMBER(SEARCH("AMBIENTE",B324)),0.19,IF(ISNUMBER(SEARCH("CULTURA",B324)),0.19,IF(ISNUMBER(SEARCH("DEPORTE",B324)),0.19,IF(ISNUMBER(SEARCH("Bioseguridad",B324)),0.19,IF(ISNUMBER(SEARCH("DOTACIÓN",B324)),0.19,IF(ISNUMBER(SEARCH("SERVICIO",C324)),0.19,0.19))))))))))</f>
        <v>0.19</v>
      </c>
      <c r="I324" s="29">
        <f>+'CANASTA DE PRECIOS'!I324</f>
        <v>25499</v>
      </c>
      <c r="J324" s="99"/>
      <c r="K324" s="99"/>
    </row>
    <row r="325" spans="1:11" ht="25.5" x14ac:dyDescent="0.45">
      <c r="A325" s="6">
        <f t="shared" ref="A325:A388" si="11">1+A324</f>
        <v>322</v>
      </c>
      <c r="B325" s="6" t="s">
        <v>402</v>
      </c>
      <c r="C325" s="6" t="s">
        <v>35</v>
      </c>
      <c r="D325" s="6" t="s">
        <v>685</v>
      </c>
      <c r="E325" s="9">
        <v>49221500</v>
      </c>
      <c r="F325" s="13" t="s">
        <v>686</v>
      </c>
      <c r="G325" s="17" t="s">
        <v>38</v>
      </c>
      <c r="H325" s="93">
        <f t="shared" si="10"/>
        <v>0.19</v>
      </c>
      <c r="I325" s="29">
        <f>+'CANASTA DE PRECIOS'!I325</f>
        <v>69999</v>
      </c>
      <c r="J325" s="99"/>
      <c r="K325" s="99"/>
    </row>
    <row r="326" spans="1:11" ht="38.25" x14ac:dyDescent="0.45">
      <c r="A326" s="6">
        <f t="shared" si="11"/>
        <v>323</v>
      </c>
      <c r="B326" s="6" t="s">
        <v>402</v>
      </c>
      <c r="C326" s="6" t="s">
        <v>35</v>
      </c>
      <c r="D326" s="6" t="s">
        <v>687</v>
      </c>
      <c r="E326" s="9">
        <v>49221500</v>
      </c>
      <c r="F326" s="105" t="s">
        <v>688</v>
      </c>
      <c r="G326" s="17" t="s">
        <v>38</v>
      </c>
      <c r="H326" s="93">
        <f t="shared" si="10"/>
        <v>0.19</v>
      </c>
      <c r="I326" s="29">
        <f>+'CANASTA DE PRECIOS'!I326</f>
        <v>27999</v>
      </c>
      <c r="J326" s="99"/>
      <c r="K326" s="99"/>
    </row>
    <row r="327" spans="1:11" ht="38.25" x14ac:dyDescent="0.45">
      <c r="A327" s="6">
        <f t="shared" si="11"/>
        <v>324</v>
      </c>
      <c r="B327" s="6" t="s">
        <v>402</v>
      </c>
      <c r="C327" s="6" t="s">
        <v>35</v>
      </c>
      <c r="D327" s="6" t="s">
        <v>689</v>
      </c>
      <c r="E327" s="9">
        <v>49221500</v>
      </c>
      <c r="F327" s="13" t="s">
        <v>690</v>
      </c>
      <c r="G327" s="17" t="s">
        <v>38</v>
      </c>
      <c r="H327" s="93">
        <f t="shared" si="10"/>
        <v>0.19</v>
      </c>
      <c r="I327" s="29">
        <f>+'CANASTA DE PRECIOS'!I327</f>
        <v>169999</v>
      </c>
      <c r="J327" s="99"/>
      <c r="K327" s="99"/>
    </row>
    <row r="328" spans="1:11" ht="38.25" x14ac:dyDescent="0.45">
      <c r="A328" s="6">
        <f t="shared" si="11"/>
        <v>325</v>
      </c>
      <c r="B328" s="6" t="s">
        <v>402</v>
      </c>
      <c r="C328" s="6" t="s">
        <v>35</v>
      </c>
      <c r="D328" s="6" t="s">
        <v>689</v>
      </c>
      <c r="E328" s="9">
        <v>49221500</v>
      </c>
      <c r="F328" s="105" t="s">
        <v>691</v>
      </c>
      <c r="G328" s="17" t="s">
        <v>38</v>
      </c>
      <c r="H328" s="93">
        <f t="shared" si="10"/>
        <v>0.19</v>
      </c>
      <c r="I328" s="29">
        <f>+'CANASTA DE PRECIOS'!I328</f>
        <v>119999</v>
      </c>
      <c r="J328" s="99"/>
      <c r="K328" s="99"/>
    </row>
    <row r="329" spans="1:11" ht="114.75" x14ac:dyDescent="0.45">
      <c r="A329" s="6">
        <f t="shared" si="11"/>
        <v>326</v>
      </c>
      <c r="B329" s="6" t="s">
        <v>402</v>
      </c>
      <c r="C329" s="6" t="s">
        <v>35</v>
      </c>
      <c r="D329" s="6" t="s">
        <v>692</v>
      </c>
      <c r="E329" s="9">
        <v>49221500</v>
      </c>
      <c r="F329" s="13" t="s">
        <v>693</v>
      </c>
      <c r="G329" s="17" t="s">
        <v>38</v>
      </c>
      <c r="H329" s="93">
        <f t="shared" si="10"/>
        <v>0.19</v>
      </c>
      <c r="I329" s="29">
        <f>+'CANASTA DE PRECIOS'!I329</f>
        <v>69999</v>
      </c>
      <c r="J329" s="99"/>
      <c r="K329" s="99"/>
    </row>
    <row r="330" spans="1:11" ht="51" x14ac:dyDescent="0.45">
      <c r="A330" s="6">
        <f t="shared" si="11"/>
        <v>327</v>
      </c>
      <c r="B330" s="6" t="s">
        <v>402</v>
      </c>
      <c r="C330" s="6" t="s">
        <v>35</v>
      </c>
      <c r="D330" s="6" t="s">
        <v>694</v>
      </c>
      <c r="E330" s="9">
        <v>49221500</v>
      </c>
      <c r="F330" s="105" t="s">
        <v>695</v>
      </c>
      <c r="G330" s="17" t="s">
        <v>38</v>
      </c>
      <c r="H330" s="93">
        <f t="shared" si="10"/>
        <v>0.19</v>
      </c>
      <c r="I330" s="29">
        <f>+'CANASTA DE PRECIOS'!I330</f>
        <v>124999</v>
      </c>
      <c r="J330" s="99"/>
      <c r="K330" s="99"/>
    </row>
    <row r="331" spans="1:11" ht="51" x14ac:dyDescent="0.45">
      <c r="A331" s="6">
        <f t="shared" si="11"/>
        <v>328</v>
      </c>
      <c r="B331" s="6" t="s">
        <v>402</v>
      </c>
      <c r="C331" s="6" t="s">
        <v>35</v>
      </c>
      <c r="D331" s="6" t="s">
        <v>696</v>
      </c>
      <c r="E331" s="9">
        <v>49221500</v>
      </c>
      <c r="F331" s="13" t="s">
        <v>697</v>
      </c>
      <c r="G331" s="17" t="s">
        <v>38</v>
      </c>
      <c r="H331" s="93">
        <f t="shared" si="10"/>
        <v>0.19</v>
      </c>
      <c r="I331" s="29">
        <f>+'CANASTA DE PRECIOS'!I331</f>
        <v>3499999</v>
      </c>
      <c r="J331" s="99"/>
      <c r="K331" s="99"/>
    </row>
    <row r="332" spans="1:11" ht="38.25" x14ac:dyDescent="0.45">
      <c r="A332" s="6">
        <f t="shared" si="11"/>
        <v>329</v>
      </c>
      <c r="B332" s="6" t="s">
        <v>402</v>
      </c>
      <c r="C332" s="6" t="s">
        <v>35</v>
      </c>
      <c r="D332" s="6" t="s">
        <v>698</v>
      </c>
      <c r="E332" s="9">
        <v>49221500</v>
      </c>
      <c r="F332" s="105" t="s">
        <v>699</v>
      </c>
      <c r="G332" s="17" t="s">
        <v>38</v>
      </c>
      <c r="H332" s="93">
        <f t="shared" si="10"/>
        <v>0.19</v>
      </c>
      <c r="I332" s="29">
        <f>+'CANASTA DE PRECIOS'!I332</f>
        <v>399999</v>
      </c>
      <c r="J332" s="99"/>
      <c r="K332" s="99"/>
    </row>
    <row r="333" spans="1:11" ht="38.25" x14ac:dyDescent="0.45">
      <c r="A333" s="6">
        <f t="shared" si="11"/>
        <v>330</v>
      </c>
      <c r="B333" s="6" t="s">
        <v>402</v>
      </c>
      <c r="C333" s="6" t="s">
        <v>35</v>
      </c>
      <c r="D333" s="6" t="s">
        <v>700</v>
      </c>
      <c r="E333" s="9">
        <v>49221500</v>
      </c>
      <c r="F333" s="13" t="s">
        <v>701</v>
      </c>
      <c r="G333" s="17" t="s">
        <v>38</v>
      </c>
      <c r="H333" s="93">
        <f t="shared" si="10"/>
        <v>0.19</v>
      </c>
      <c r="I333" s="29">
        <f>+'CANASTA DE PRECIOS'!I333</f>
        <v>70000</v>
      </c>
      <c r="J333" s="99"/>
      <c r="K333" s="99"/>
    </row>
    <row r="334" spans="1:11" ht="51" x14ac:dyDescent="0.45">
      <c r="A334" s="6">
        <f t="shared" si="11"/>
        <v>331</v>
      </c>
      <c r="B334" s="6" t="s">
        <v>402</v>
      </c>
      <c r="C334" s="6" t="s">
        <v>35</v>
      </c>
      <c r="D334" s="6" t="s">
        <v>702</v>
      </c>
      <c r="E334" s="9">
        <v>49221500</v>
      </c>
      <c r="F334" s="105" t="s">
        <v>703</v>
      </c>
      <c r="G334" s="17" t="s">
        <v>38</v>
      </c>
      <c r="H334" s="93">
        <f t="shared" si="10"/>
        <v>0.19</v>
      </c>
      <c r="I334" s="29">
        <f>+'CANASTA DE PRECIOS'!I334</f>
        <v>77999</v>
      </c>
      <c r="J334" s="99"/>
      <c r="K334" s="99"/>
    </row>
    <row r="335" spans="1:11" ht="51" x14ac:dyDescent="0.45">
      <c r="A335" s="6">
        <f t="shared" si="11"/>
        <v>332</v>
      </c>
      <c r="B335" s="6" t="s">
        <v>402</v>
      </c>
      <c r="C335" s="6" t="s">
        <v>35</v>
      </c>
      <c r="D335" s="6" t="s">
        <v>704</v>
      </c>
      <c r="E335" s="9">
        <v>49221500</v>
      </c>
      <c r="F335" s="13" t="s">
        <v>705</v>
      </c>
      <c r="G335" s="17" t="s">
        <v>38</v>
      </c>
      <c r="H335" s="93">
        <f t="shared" si="10"/>
        <v>0.19</v>
      </c>
      <c r="I335" s="29">
        <f>+'CANASTA DE PRECIOS'!I335</f>
        <v>79999</v>
      </c>
      <c r="J335" s="99"/>
      <c r="K335" s="99"/>
    </row>
    <row r="336" spans="1:11" ht="51" x14ac:dyDescent="0.45">
      <c r="A336" s="6">
        <f t="shared" si="11"/>
        <v>333</v>
      </c>
      <c r="B336" s="6" t="s">
        <v>402</v>
      </c>
      <c r="C336" s="6" t="s">
        <v>35</v>
      </c>
      <c r="D336" s="6" t="s">
        <v>706</v>
      </c>
      <c r="E336" s="9">
        <v>49221500</v>
      </c>
      <c r="F336" s="105" t="s">
        <v>707</v>
      </c>
      <c r="G336" s="17" t="s">
        <v>38</v>
      </c>
      <c r="H336" s="93">
        <f t="shared" si="10"/>
        <v>0.19</v>
      </c>
      <c r="I336" s="29">
        <f>+'CANASTA DE PRECIOS'!I336</f>
        <v>50000</v>
      </c>
      <c r="J336" s="99"/>
      <c r="K336" s="99"/>
    </row>
    <row r="337" spans="1:11" ht="51" x14ac:dyDescent="0.45">
      <c r="A337" s="6">
        <f t="shared" si="11"/>
        <v>334</v>
      </c>
      <c r="B337" s="6" t="s">
        <v>402</v>
      </c>
      <c r="C337" s="6" t="s">
        <v>35</v>
      </c>
      <c r="D337" s="6" t="s">
        <v>708</v>
      </c>
      <c r="E337" s="9">
        <v>49221500</v>
      </c>
      <c r="F337" s="13" t="s">
        <v>709</v>
      </c>
      <c r="G337" s="17" t="s">
        <v>38</v>
      </c>
      <c r="H337" s="93">
        <f t="shared" si="10"/>
        <v>0.19</v>
      </c>
      <c r="I337" s="29">
        <f>+'CANASTA DE PRECIOS'!I337</f>
        <v>59999</v>
      </c>
      <c r="J337" s="99"/>
      <c r="K337" s="99"/>
    </row>
    <row r="338" spans="1:11" ht="38.25" x14ac:dyDescent="0.45">
      <c r="A338" s="6">
        <f t="shared" si="11"/>
        <v>335</v>
      </c>
      <c r="B338" s="6" t="s">
        <v>402</v>
      </c>
      <c r="C338" s="6" t="s">
        <v>35</v>
      </c>
      <c r="D338" s="6" t="s">
        <v>710</v>
      </c>
      <c r="E338" s="9">
        <v>49221500</v>
      </c>
      <c r="F338" s="105" t="s">
        <v>711</v>
      </c>
      <c r="G338" s="17" t="s">
        <v>38</v>
      </c>
      <c r="H338" s="93">
        <f t="shared" si="10"/>
        <v>0.19</v>
      </c>
      <c r="I338" s="29">
        <f>+'CANASTA DE PRECIOS'!I338</f>
        <v>139999</v>
      </c>
      <c r="J338" s="99"/>
      <c r="K338" s="99"/>
    </row>
    <row r="339" spans="1:11" ht="38.25" x14ac:dyDescent="0.45">
      <c r="A339" s="6">
        <f t="shared" si="11"/>
        <v>336</v>
      </c>
      <c r="B339" s="6" t="s">
        <v>402</v>
      </c>
      <c r="C339" s="6" t="s">
        <v>35</v>
      </c>
      <c r="D339" s="6" t="s">
        <v>710</v>
      </c>
      <c r="E339" s="9">
        <v>49221500</v>
      </c>
      <c r="F339" s="13" t="s">
        <v>712</v>
      </c>
      <c r="G339" s="17" t="s">
        <v>38</v>
      </c>
      <c r="H339" s="93">
        <f t="shared" si="10"/>
        <v>0.19</v>
      </c>
      <c r="I339" s="29">
        <f>+'CANASTA DE PRECIOS'!I339</f>
        <v>150000</v>
      </c>
      <c r="J339" s="99"/>
      <c r="K339" s="99"/>
    </row>
    <row r="340" spans="1:11" ht="25.5" x14ac:dyDescent="0.45">
      <c r="A340" s="6">
        <f t="shared" si="11"/>
        <v>337</v>
      </c>
      <c r="B340" s="6" t="s">
        <v>402</v>
      </c>
      <c r="C340" s="6" t="s">
        <v>35</v>
      </c>
      <c r="D340" s="6" t="s">
        <v>713</v>
      </c>
      <c r="E340" s="9">
        <v>49221500</v>
      </c>
      <c r="F340" s="105" t="s">
        <v>714</v>
      </c>
      <c r="G340" s="17" t="s">
        <v>38</v>
      </c>
      <c r="H340" s="93">
        <f t="shared" si="10"/>
        <v>0.19</v>
      </c>
      <c r="I340" s="29">
        <f>+'CANASTA DE PRECIOS'!I340</f>
        <v>420000</v>
      </c>
      <c r="J340" s="99"/>
      <c r="K340" s="99"/>
    </row>
    <row r="341" spans="1:11" ht="25.5" x14ac:dyDescent="0.45">
      <c r="A341" s="6">
        <f t="shared" si="11"/>
        <v>338</v>
      </c>
      <c r="B341" s="6" t="s">
        <v>402</v>
      </c>
      <c r="C341" s="6" t="s">
        <v>35</v>
      </c>
      <c r="D341" s="6" t="s">
        <v>715</v>
      </c>
      <c r="E341" s="9">
        <v>49221500</v>
      </c>
      <c r="F341" s="13" t="s">
        <v>716</v>
      </c>
      <c r="G341" s="17" t="s">
        <v>38</v>
      </c>
      <c r="H341" s="93">
        <f t="shared" si="10"/>
        <v>0.19</v>
      </c>
      <c r="I341" s="29">
        <f>+'CANASTA DE PRECIOS'!I341</f>
        <v>44999</v>
      </c>
      <c r="J341" s="99"/>
      <c r="K341" s="99"/>
    </row>
    <row r="342" spans="1:11" ht="102" x14ac:dyDescent="0.45">
      <c r="A342" s="6">
        <f t="shared" si="11"/>
        <v>339</v>
      </c>
      <c r="B342" s="6" t="s">
        <v>402</v>
      </c>
      <c r="C342" s="6" t="s">
        <v>35</v>
      </c>
      <c r="D342" s="6" t="s">
        <v>717</v>
      </c>
      <c r="E342" s="9">
        <v>90101603</v>
      </c>
      <c r="F342" s="105" t="s">
        <v>718</v>
      </c>
      <c r="G342" s="17" t="s">
        <v>38</v>
      </c>
      <c r="H342" s="93">
        <f t="shared" si="10"/>
        <v>0.19</v>
      </c>
      <c r="I342" s="29">
        <f>+'CANASTA DE PRECIOS'!I342</f>
        <v>53799</v>
      </c>
      <c r="J342" s="99"/>
      <c r="K342" s="99"/>
    </row>
    <row r="343" spans="1:11" ht="114.75" x14ac:dyDescent="0.45">
      <c r="A343" s="6">
        <f t="shared" si="11"/>
        <v>340</v>
      </c>
      <c r="B343" s="6" t="s">
        <v>402</v>
      </c>
      <c r="C343" s="6" t="s">
        <v>35</v>
      </c>
      <c r="D343" s="6" t="s">
        <v>719</v>
      </c>
      <c r="E343" s="9">
        <v>49221500</v>
      </c>
      <c r="F343" s="13" t="s">
        <v>720</v>
      </c>
      <c r="G343" s="17" t="s">
        <v>38</v>
      </c>
      <c r="H343" s="93">
        <f t="shared" si="10"/>
        <v>0.19</v>
      </c>
      <c r="I343" s="29">
        <f>+'CANASTA DE PRECIOS'!I343</f>
        <v>50000</v>
      </c>
      <c r="J343" s="99"/>
      <c r="K343" s="99"/>
    </row>
    <row r="344" spans="1:11" ht="127.5" x14ac:dyDescent="0.45">
      <c r="A344" s="6">
        <f t="shared" si="11"/>
        <v>341</v>
      </c>
      <c r="B344" s="6" t="s">
        <v>402</v>
      </c>
      <c r="C344" s="6" t="s">
        <v>35</v>
      </c>
      <c r="D344" s="6" t="s">
        <v>721</v>
      </c>
      <c r="E344" s="9">
        <v>49221500</v>
      </c>
      <c r="F344" s="105" t="s">
        <v>722</v>
      </c>
      <c r="G344" s="17" t="s">
        <v>38</v>
      </c>
      <c r="H344" s="93">
        <f t="shared" si="10"/>
        <v>0.19</v>
      </c>
      <c r="I344" s="29">
        <f>+'CANASTA DE PRECIOS'!I344</f>
        <v>88999</v>
      </c>
      <c r="J344" s="99"/>
      <c r="K344" s="99"/>
    </row>
    <row r="345" spans="1:11" ht="89.25" x14ac:dyDescent="0.45">
      <c r="A345" s="6">
        <f t="shared" si="11"/>
        <v>342</v>
      </c>
      <c r="B345" s="6" t="s">
        <v>402</v>
      </c>
      <c r="C345" s="6" t="s">
        <v>35</v>
      </c>
      <c r="D345" s="6" t="s">
        <v>723</v>
      </c>
      <c r="E345" s="9">
        <v>49221500</v>
      </c>
      <c r="F345" s="13" t="s">
        <v>724</v>
      </c>
      <c r="G345" s="17" t="s">
        <v>38</v>
      </c>
      <c r="H345" s="93">
        <f t="shared" si="10"/>
        <v>0.19</v>
      </c>
      <c r="I345" s="29">
        <f>+'CANASTA DE PRECIOS'!I345</f>
        <v>480000</v>
      </c>
      <c r="J345" s="99"/>
      <c r="K345" s="99"/>
    </row>
    <row r="346" spans="1:11" ht="127.5" x14ac:dyDescent="0.45">
      <c r="A346" s="6">
        <f t="shared" si="11"/>
        <v>343</v>
      </c>
      <c r="B346" s="6" t="s">
        <v>402</v>
      </c>
      <c r="C346" s="6" t="s">
        <v>35</v>
      </c>
      <c r="D346" s="6" t="s">
        <v>725</v>
      </c>
      <c r="E346" s="9">
        <v>49221500</v>
      </c>
      <c r="F346" s="105" t="s">
        <v>726</v>
      </c>
      <c r="G346" s="17" t="s">
        <v>38</v>
      </c>
      <c r="H346" s="93">
        <f t="shared" si="10"/>
        <v>0.19</v>
      </c>
      <c r="I346" s="29">
        <f>+'CANASTA DE PRECIOS'!I346</f>
        <v>699999</v>
      </c>
      <c r="J346" s="99"/>
      <c r="K346" s="99"/>
    </row>
    <row r="347" spans="1:11" ht="38.25" x14ac:dyDescent="0.45">
      <c r="A347" s="6">
        <f t="shared" si="11"/>
        <v>344</v>
      </c>
      <c r="B347" s="6" t="s">
        <v>402</v>
      </c>
      <c r="C347" s="6" t="s">
        <v>35</v>
      </c>
      <c r="D347" s="6" t="s">
        <v>727</v>
      </c>
      <c r="E347" s="9">
        <v>49221500</v>
      </c>
      <c r="F347" s="13" t="s">
        <v>728</v>
      </c>
      <c r="G347" s="17" t="s">
        <v>38</v>
      </c>
      <c r="H347" s="93">
        <f t="shared" si="10"/>
        <v>0.19</v>
      </c>
      <c r="I347" s="29">
        <f>+'CANASTA DE PRECIOS'!I347</f>
        <v>48000</v>
      </c>
      <c r="J347" s="99"/>
      <c r="K347" s="99"/>
    </row>
    <row r="348" spans="1:11" ht="153" x14ac:dyDescent="0.45">
      <c r="A348" s="6">
        <f t="shared" si="11"/>
        <v>345</v>
      </c>
      <c r="B348" s="6" t="s">
        <v>402</v>
      </c>
      <c r="C348" s="6" t="s">
        <v>35</v>
      </c>
      <c r="D348" s="6" t="s">
        <v>729</v>
      </c>
      <c r="E348" s="9">
        <v>49221500</v>
      </c>
      <c r="F348" s="105" t="s">
        <v>730</v>
      </c>
      <c r="G348" s="17" t="s">
        <v>38</v>
      </c>
      <c r="H348" s="93">
        <f t="shared" si="10"/>
        <v>0.19</v>
      </c>
      <c r="I348" s="29">
        <f>+'CANASTA DE PRECIOS'!I348</f>
        <v>679999</v>
      </c>
      <c r="J348" s="99"/>
      <c r="K348" s="99"/>
    </row>
    <row r="349" spans="1:11" ht="89.25" x14ac:dyDescent="0.45">
      <c r="A349" s="6">
        <f t="shared" si="11"/>
        <v>346</v>
      </c>
      <c r="B349" s="6" t="s">
        <v>402</v>
      </c>
      <c r="C349" s="6" t="s">
        <v>35</v>
      </c>
      <c r="D349" s="6" t="s">
        <v>731</v>
      </c>
      <c r="E349" s="9">
        <v>90101603</v>
      </c>
      <c r="F349" s="13" t="s">
        <v>732</v>
      </c>
      <c r="G349" s="17" t="s">
        <v>38</v>
      </c>
      <c r="H349" s="93">
        <f t="shared" si="10"/>
        <v>0.19</v>
      </c>
      <c r="I349" s="29">
        <f>+'CANASTA DE PRECIOS'!I349</f>
        <v>63000</v>
      </c>
      <c r="J349" s="99"/>
      <c r="K349" s="99"/>
    </row>
    <row r="350" spans="1:11" ht="102" x14ac:dyDescent="0.45">
      <c r="A350" s="6">
        <f t="shared" si="11"/>
        <v>347</v>
      </c>
      <c r="B350" s="6" t="s">
        <v>402</v>
      </c>
      <c r="C350" s="6" t="s">
        <v>35</v>
      </c>
      <c r="D350" s="6" t="s">
        <v>733</v>
      </c>
      <c r="E350" s="9">
        <v>49221500</v>
      </c>
      <c r="F350" s="105" t="s">
        <v>734</v>
      </c>
      <c r="G350" s="17" t="s">
        <v>38</v>
      </c>
      <c r="H350" s="93">
        <f t="shared" si="10"/>
        <v>0.19</v>
      </c>
      <c r="I350" s="29">
        <f>+'CANASTA DE PRECIOS'!I350</f>
        <v>209999</v>
      </c>
      <c r="J350" s="99"/>
      <c r="K350" s="99"/>
    </row>
    <row r="351" spans="1:11" ht="51" x14ac:dyDescent="0.45">
      <c r="A351" s="6">
        <f t="shared" si="11"/>
        <v>348</v>
      </c>
      <c r="B351" s="6" t="s">
        <v>402</v>
      </c>
      <c r="C351" s="6" t="s">
        <v>35</v>
      </c>
      <c r="D351" s="6" t="s">
        <v>735</v>
      </c>
      <c r="E351" s="9">
        <v>49221500</v>
      </c>
      <c r="F351" s="13" t="s">
        <v>736</v>
      </c>
      <c r="G351" s="17" t="s">
        <v>38</v>
      </c>
      <c r="H351" s="93">
        <f t="shared" si="10"/>
        <v>0.19</v>
      </c>
      <c r="I351" s="29">
        <f>+'CANASTA DE PRECIOS'!I351</f>
        <v>169999</v>
      </c>
      <c r="J351" s="99"/>
      <c r="K351" s="99"/>
    </row>
    <row r="352" spans="1:11" ht="25.5" x14ac:dyDescent="0.45">
      <c r="A352" s="6">
        <f t="shared" si="11"/>
        <v>349</v>
      </c>
      <c r="B352" s="6" t="s">
        <v>402</v>
      </c>
      <c r="C352" s="6" t="s">
        <v>35</v>
      </c>
      <c r="D352" s="6" t="s">
        <v>737</v>
      </c>
      <c r="E352" s="9">
        <v>49221500</v>
      </c>
      <c r="F352" s="105" t="s">
        <v>738</v>
      </c>
      <c r="G352" s="17" t="s">
        <v>38</v>
      </c>
      <c r="H352" s="93">
        <f t="shared" si="10"/>
        <v>0.19</v>
      </c>
      <c r="I352" s="29">
        <f>+'CANASTA DE PRECIOS'!I352</f>
        <v>50000</v>
      </c>
      <c r="J352" s="99"/>
      <c r="K352" s="99"/>
    </row>
    <row r="353" spans="1:11" ht="38.25" x14ac:dyDescent="0.45">
      <c r="A353" s="6">
        <f t="shared" si="11"/>
        <v>350</v>
      </c>
      <c r="B353" s="6" t="s">
        <v>402</v>
      </c>
      <c r="C353" s="6" t="s">
        <v>35</v>
      </c>
      <c r="D353" s="6" t="s">
        <v>739</v>
      </c>
      <c r="E353" s="9">
        <v>49221500</v>
      </c>
      <c r="F353" s="13" t="s">
        <v>740</v>
      </c>
      <c r="G353" s="17" t="s">
        <v>38</v>
      </c>
      <c r="H353" s="93">
        <f t="shared" si="10"/>
        <v>0.19</v>
      </c>
      <c r="I353" s="29">
        <f>+'CANASTA DE PRECIOS'!I353</f>
        <v>34999</v>
      </c>
      <c r="J353" s="99"/>
      <c r="K353" s="99"/>
    </row>
    <row r="354" spans="1:11" ht="165.75" x14ac:dyDescent="0.45">
      <c r="A354" s="6">
        <f t="shared" si="11"/>
        <v>351</v>
      </c>
      <c r="B354" s="6" t="s">
        <v>402</v>
      </c>
      <c r="C354" s="6" t="s">
        <v>35</v>
      </c>
      <c r="D354" s="6" t="s">
        <v>741</v>
      </c>
      <c r="E354" s="9">
        <v>49221500</v>
      </c>
      <c r="F354" s="105" t="s">
        <v>742</v>
      </c>
      <c r="G354" s="17" t="s">
        <v>38</v>
      </c>
      <c r="H354" s="93">
        <f t="shared" si="10"/>
        <v>0.19</v>
      </c>
      <c r="I354" s="29">
        <f>+'CANASTA DE PRECIOS'!I354</f>
        <v>138999</v>
      </c>
      <c r="J354" s="99"/>
      <c r="K354" s="99"/>
    </row>
    <row r="355" spans="1:11" ht="63.75" x14ac:dyDescent="0.45">
      <c r="A355" s="6">
        <f t="shared" si="11"/>
        <v>352</v>
      </c>
      <c r="B355" s="6" t="s">
        <v>402</v>
      </c>
      <c r="C355" s="6" t="s">
        <v>35</v>
      </c>
      <c r="D355" s="6" t="s">
        <v>743</v>
      </c>
      <c r="E355" s="9">
        <v>49221500</v>
      </c>
      <c r="F355" s="13" t="s">
        <v>744</v>
      </c>
      <c r="G355" s="17" t="s">
        <v>38</v>
      </c>
      <c r="H355" s="93">
        <f t="shared" si="10"/>
        <v>0.19</v>
      </c>
      <c r="I355" s="29">
        <f>+'CANASTA DE PRECIOS'!I355</f>
        <v>249999</v>
      </c>
      <c r="J355" s="99"/>
      <c r="K355" s="99"/>
    </row>
    <row r="356" spans="1:11" ht="127.5" x14ac:dyDescent="0.45">
      <c r="A356" s="6">
        <f t="shared" si="11"/>
        <v>353</v>
      </c>
      <c r="B356" s="6" t="s">
        <v>402</v>
      </c>
      <c r="C356" s="6" t="s">
        <v>35</v>
      </c>
      <c r="D356" s="6" t="s">
        <v>745</v>
      </c>
      <c r="E356" s="9">
        <v>90101603</v>
      </c>
      <c r="F356" s="105" t="s">
        <v>746</v>
      </c>
      <c r="G356" s="17" t="s">
        <v>38</v>
      </c>
      <c r="H356" s="93">
        <f t="shared" si="10"/>
        <v>0.19</v>
      </c>
      <c r="I356" s="29">
        <f>+'CANASTA DE PRECIOS'!I356</f>
        <v>83499</v>
      </c>
      <c r="J356" s="99"/>
      <c r="K356" s="99"/>
    </row>
    <row r="357" spans="1:11" ht="140.25" x14ac:dyDescent="0.45">
      <c r="A357" s="6">
        <f t="shared" si="11"/>
        <v>354</v>
      </c>
      <c r="B357" s="6" t="s">
        <v>402</v>
      </c>
      <c r="C357" s="6" t="s">
        <v>35</v>
      </c>
      <c r="D357" s="6" t="s">
        <v>747</v>
      </c>
      <c r="E357" s="9">
        <v>90101603</v>
      </c>
      <c r="F357" s="13" t="s">
        <v>748</v>
      </c>
      <c r="G357" s="17" t="s">
        <v>38</v>
      </c>
      <c r="H357" s="93">
        <f t="shared" si="10"/>
        <v>0.19</v>
      </c>
      <c r="I357" s="29">
        <f>+'CANASTA DE PRECIOS'!I357</f>
        <v>66999</v>
      </c>
      <c r="J357" s="99"/>
      <c r="K357" s="99"/>
    </row>
    <row r="358" spans="1:11" ht="38.25" x14ac:dyDescent="0.45">
      <c r="A358" s="6">
        <f t="shared" si="11"/>
        <v>355</v>
      </c>
      <c r="B358" s="6" t="s">
        <v>402</v>
      </c>
      <c r="C358" s="6" t="s">
        <v>35</v>
      </c>
      <c r="D358" s="6" t="s">
        <v>749</v>
      </c>
      <c r="E358" s="9">
        <v>49221500</v>
      </c>
      <c r="F358" s="105" t="s">
        <v>750</v>
      </c>
      <c r="G358" s="17" t="s">
        <v>38</v>
      </c>
      <c r="H358" s="93">
        <f t="shared" si="10"/>
        <v>0.19</v>
      </c>
      <c r="I358" s="29">
        <f>+'CANASTA DE PRECIOS'!I358</f>
        <v>489999</v>
      </c>
      <c r="J358" s="99"/>
      <c r="K358" s="99"/>
    </row>
    <row r="359" spans="1:11" ht="25.5" x14ac:dyDescent="0.45">
      <c r="A359" s="6">
        <f t="shared" si="11"/>
        <v>356</v>
      </c>
      <c r="B359" s="6" t="s">
        <v>402</v>
      </c>
      <c r="C359" s="6" t="s">
        <v>35</v>
      </c>
      <c r="D359" s="6" t="s">
        <v>751</v>
      </c>
      <c r="E359" s="9">
        <v>49221500</v>
      </c>
      <c r="F359" s="13" t="s">
        <v>752</v>
      </c>
      <c r="G359" s="17" t="s">
        <v>38</v>
      </c>
      <c r="H359" s="93">
        <f t="shared" si="10"/>
        <v>0.19</v>
      </c>
      <c r="I359" s="29">
        <f>+'CANASTA DE PRECIOS'!I359</f>
        <v>419999</v>
      </c>
      <c r="J359" s="99"/>
      <c r="K359" s="99"/>
    </row>
    <row r="360" spans="1:11" ht="63.75" x14ac:dyDescent="0.45">
      <c r="A360" s="6">
        <f t="shared" si="11"/>
        <v>357</v>
      </c>
      <c r="B360" s="6" t="s">
        <v>402</v>
      </c>
      <c r="C360" s="6" t="s">
        <v>35</v>
      </c>
      <c r="D360" s="6" t="s">
        <v>753</v>
      </c>
      <c r="E360" s="9">
        <v>90101603</v>
      </c>
      <c r="F360" s="105" t="s">
        <v>754</v>
      </c>
      <c r="G360" s="17" t="s">
        <v>38</v>
      </c>
      <c r="H360" s="93">
        <f t="shared" si="10"/>
        <v>0.19</v>
      </c>
      <c r="I360" s="29">
        <f>+'CANASTA DE PRECIOS'!I360</f>
        <v>350000</v>
      </c>
      <c r="J360" s="99"/>
      <c r="K360" s="99"/>
    </row>
    <row r="361" spans="1:11" ht="51" x14ac:dyDescent="0.45">
      <c r="A361" s="6">
        <f t="shared" si="11"/>
        <v>358</v>
      </c>
      <c r="B361" s="6" t="s">
        <v>402</v>
      </c>
      <c r="C361" s="6" t="s">
        <v>35</v>
      </c>
      <c r="D361" s="6" t="s">
        <v>755</v>
      </c>
      <c r="E361" s="9">
        <v>49221500</v>
      </c>
      <c r="F361" s="13" t="s">
        <v>756</v>
      </c>
      <c r="G361" s="17" t="s">
        <v>38</v>
      </c>
      <c r="H361" s="93">
        <f t="shared" si="10"/>
        <v>0.19</v>
      </c>
      <c r="I361" s="29">
        <f>+'CANASTA DE PRECIOS'!I361</f>
        <v>279999</v>
      </c>
      <c r="J361" s="99"/>
      <c r="K361" s="99"/>
    </row>
    <row r="362" spans="1:11" ht="25.5" x14ac:dyDescent="0.45">
      <c r="A362" s="6">
        <f t="shared" si="11"/>
        <v>359</v>
      </c>
      <c r="B362" s="6" t="s">
        <v>402</v>
      </c>
      <c r="C362" s="6" t="s">
        <v>35</v>
      </c>
      <c r="D362" s="6" t="s">
        <v>757</v>
      </c>
      <c r="E362" s="9">
        <v>49221500</v>
      </c>
      <c r="F362" s="105" t="s">
        <v>758</v>
      </c>
      <c r="G362" s="17" t="s">
        <v>38</v>
      </c>
      <c r="H362" s="93">
        <f t="shared" si="10"/>
        <v>0.19</v>
      </c>
      <c r="I362" s="29">
        <f>+'CANASTA DE PRECIOS'!I362</f>
        <v>8499</v>
      </c>
      <c r="J362" s="99"/>
      <c r="K362" s="99"/>
    </row>
    <row r="363" spans="1:11" x14ac:dyDescent="0.45">
      <c r="A363" s="6">
        <f t="shared" si="11"/>
        <v>360</v>
      </c>
      <c r="B363" s="6" t="s">
        <v>402</v>
      </c>
      <c r="C363" s="6" t="s">
        <v>35</v>
      </c>
      <c r="D363" s="6" t="s">
        <v>759</v>
      </c>
      <c r="E363" s="9">
        <v>49221500</v>
      </c>
      <c r="F363" s="13" t="s">
        <v>760</v>
      </c>
      <c r="G363" s="17" t="s">
        <v>38</v>
      </c>
      <c r="H363" s="93">
        <f t="shared" si="10"/>
        <v>0.19</v>
      </c>
      <c r="I363" s="29">
        <f>+'CANASTA DE PRECIOS'!I363</f>
        <v>14499</v>
      </c>
      <c r="J363" s="99"/>
      <c r="K363" s="99"/>
    </row>
    <row r="364" spans="1:11" ht="114.75" x14ac:dyDescent="0.45">
      <c r="A364" s="6">
        <f t="shared" si="11"/>
        <v>361</v>
      </c>
      <c r="B364" s="6" t="s">
        <v>402</v>
      </c>
      <c r="C364" s="6" t="s">
        <v>35</v>
      </c>
      <c r="D364" s="6" t="s">
        <v>761</v>
      </c>
      <c r="E364" s="9">
        <v>49221500</v>
      </c>
      <c r="F364" s="105" t="s">
        <v>762</v>
      </c>
      <c r="G364" s="17" t="s">
        <v>38</v>
      </c>
      <c r="H364" s="93">
        <f t="shared" si="10"/>
        <v>0.19</v>
      </c>
      <c r="I364" s="29">
        <f>+'CANASTA DE PRECIOS'!I364</f>
        <v>44999</v>
      </c>
      <c r="J364" s="99"/>
      <c r="K364" s="99"/>
    </row>
    <row r="365" spans="1:11" ht="102" x14ac:dyDescent="0.45">
      <c r="A365" s="6">
        <f t="shared" si="11"/>
        <v>362</v>
      </c>
      <c r="B365" s="6" t="s">
        <v>402</v>
      </c>
      <c r="C365" s="6" t="s">
        <v>35</v>
      </c>
      <c r="D365" s="6" t="s">
        <v>763</v>
      </c>
      <c r="E365" s="9">
        <v>49221500</v>
      </c>
      <c r="F365" s="13" t="s">
        <v>764</v>
      </c>
      <c r="G365" s="17" t="s">
        <v>38</v>
      </c>
      <c r="H365" s="93">
        <f t="shared" si="10"/>
        <v>0.19</v>
      </c>
      <c r="I365" s="29">
        <f>+'CANASTA DE PRECIOS'!I365</f>
        <v>54899</v>
      </c>
      <c r="J365" s="99"/>
      <c r="K365" s="99"/>
    </row>
    <row r="366" spans="1:11" ht="25.5" x14ac:dyDescent="0.45">
      <c r="A366" s="6">
        <f t="shared" si="11"/>
        <v>363</v>
      </c>
      <c r="B366" s="6" t="s">
        <v>402</v>
      </c>
      <c r="C366" s="6" t="s">
        <v>35</v>
      </c>
      <c r="D366" s="6" t="s">
        <v>765</v>
      </c>
      <c r="E366" s="9">
        <v>49221500</v>
      </c>
      <c r="F366" s="105" t="s">
        <v>766</v>
      </c>
      <c r="G366" s="17" t="s">
        <v>38</v>
      </c>
      <c r="H366" s="93">
        <f t="shared" si="10"/>
        <v>0.19</v>
      </c>
      <c r="I366" s="29">
        <f>+'CANASTA DE PRECIOS'!I366</f>
        <v>84999</v>
      </c>
      <c r="J366" s="99"/>
      <c r="K366" s="99"/>
    </row>
    <row r="367" spans="1:11" ht="229.5" x14ac:dyDescent="0.45">
      <c r="A367" s="6">
        <f t="shared" si="11"/>
        <v>364</v>
      </c>
      <c r="B367" s="6" t="s">
        <v>402</v>
      </c>
      <c r="C367" s="6" t="s">
        <v>35</v>
      </c>
      <c r="D367" s="6" t="s">
        <v>767</v>
      </c>
      <c r="E367" s="9">
        <v>49221500</v>
      </c>
      <c r="F367" s="13" t="s">
        <v>768</v>
      </c>
      <c r="G367" s="17" t="s">
        <v>38</v>
      </c>
      <c r="H367" s="93">
        <f t="shared" si="10"/>
        <v>0.19</v>
      </c>
      <c r="I367" s="29">
        <f>+'CANASTA DE PRECIOS'!I367</f>
        <v>279999</v>
      </c>
      <c r="J367" s="99"/>
      <c r="K367" s="99"/>
    </row>
    <row r="368" spans="1:11" ht="102" x14ac:dyDescent="0.45">
      <c r="A368" s="6">
        <f t="shared" si="11"/>
        <v>365</v>
      </c>
      <c r="B368" s="6" t="s">
        <v>402</v>
      </c>
      <c r="C368" s="6" t="s">
        <v>35</v>
      </c>
      <c r="D368" s="6" t="s">
        <v>769</v>
      </c>
      <c r="E368" s="9">
        <v>49221500</v>
      </c>
      <c r="F368" s="105" t="s">
        <v>770</v>
      </c>
      <c r="G368" s="17" t="s">
        <v>38</v>
      </c>
      <c r="H368" s="93">
        <f t="shared" si="10"/>
        <v>0.19</v>
      </c>
      <c r="I368" s="29">
        <f>+'CANASTA DE PRECIOS'!I368</f>
        <v>1349499</v>
      </c>
      <c r="J368" s="99"/>
      <c r="K368" s="99"/>
    </row>
    <row r="369" spans="1:11" x14ac:dyDescent="0.45">
      <c r="A369" s="6">
        <f t="shared" si="11"/>
        <v>366</v>
      </c>
      <c r="B369" s="6" t="s">
        <v>402</v>
      </c>
      <c r="C369" s="6" t="s">
        <v>35</v>
      </c>
      <c r="D369" s="6" t="s">
        <v>771</v>
      </c>
      <c r="E369" s="9">
        <v>49221500</v>
      </c>
      <c r="F369" s="13" t="s">
        <v>772</v>
      </c>
      <c r="G369" s="17" t="s">
        <v>38</v>
      </c>
      <c r="H369" s="93">
        <f t="shared" si="10"/>
        <v>0.19</v>
      </c>
      <c r="I369" s="29">
        <f>+'CANASTA DE PRECIOS'!I369</f>
        <v>74999</v>
      </c>
      <c r="J369" s="99"/>
      <c r="K369" s="99"/>
    </row>
    <row r="370" spans="1:11" ht="89.25" x14ac:dyDescent="0.45">
      <c r="A370" s="6">
        <f t="shared" si="11"/>
        <v>367</v>
      </c>
      <c r="B370" s="6" t="s">
        <v>402</v>
      </c>
      <c r="C370" s="6" t="s">
        <v>35</v>
      </c>
      <c r="D370" s="6" t="s">
        <v>773</v>
      </c>
      <c r="E370" s="9">
        <v>90101603</v>
      </c>
      <c r="F370" s="105" t="s">
        <v>774</v>
      </c>
      <c r="G370" s="17" t="s">
        <v>38</v>
      </c>
      <c r="H370" s="93">
        <f t="shared" si="10"/>
        <v>0.19</v>
      </c>
      <c r="I370" s="29">
        <f>+'CANASTA DE PRECIOS'!I370</f>
        <v>122899</v>
      </c>
      <c r="J370" s="99"/>
      <c r="K370" s="99"/>
    </row>
    <row r="371" spans="1:11" ht="191.25" x14ac:dyDescent="0.45">
      <c r="A371" s="6">
        <f t="shared" si="11"/>
        <v>368</v>
      </c>
      <c r="B371" s="6" t="s">
        <v>402</v>
      </c>
      <c r="C371" s="6" t="s">
        <v>35</v>
      </c>
      <c r="D371" s="6" t="s">
        <v>775</v>
      </c>
      <c r="E371" s="9">
        <v>49221500</v>
      </c>
      <c r="F371" s="13" t="s">
        <v>776</v>
      </c>
      <c r="G371" s="17" t="s">
        <v>38</v>
      </c>
      <c r="H371" s="93">
        <f t="shared" si="10"/>
        <v>0.19</v>
      </c>
      <c r="I371" s="29">
        <f>+'CANASTA DE PRECIOS'!I371</f>
        <v>164999</v>
      </c>
      <c r="J371" s="99"/>
      <c r="K371" s="99"/>
    </row>
    <row r="372" spans="1:11" ht="165.75" x14ac:dyDescent="0.45">
      <c r="A372" s="6">
        <f t="shared" si="11"/>
        <v>369</v>
      </c>
      <c r="B372" s="6" t="s">
        <v>402</v>
      </c>
      <c r="C372" s="6" t="s">
        <v>35</v>
      </c>
      <c r="D372" s="6" t="s">
        <v>775</v>
      </c>
      <c r="E372" s="9">
        <v>49221500</v>
      </c>
      <c r="F372" s="105" t="s">
        <v>777</v>
      </c>
      <c r="G372" s="17" t="s">
        <v>38</v>
      </c>
      <c r="H372" s="93">
        <f t="shared" si="10"/>
        <v>0.19</v>
      </c>
      <c r="I372" s="29">
        <f>+'CANASTA DE PRECIOS'!I372</f>
        <v>186999</v>
      </c>
      <c r="J372" s="99"/>
      <c r="K372" s="99"/>
    </row>
    <row r="373" spans="1:11" ht="102" x14ac:dyDescent="0.45">
      <c r="A373" s="6">
        <f t="shared" si="11"/>
        <v>370</v>
      </c>
      <c r="B373" s="6" t="s">
        <v>402</v>
      </c>
      <c r="C373" s="6" t="s">
        <v>35</v>
      </c>
      <c r="D373" s="6" t="s">
        <v>778</v>
      </c>
      <c r="E373" s="9">
        <v>49221500</v>
      </c>
      <c r="F373" s="13" t="s">
        <v>779</v>
      </c>
      <c r="G373" s="17" t="s">
        <v>38</v>
      </c>
      <c r="H373" s="93">
        <f t="shared" si="10"/>
        <v>0.19</v>
      </c>
      <c r="I373" s="29">
        <f>+'CANASTA DE PRECIOS'!I373</f>
        <v>97659</v>
      </c>
      <c r="J373" s="99"/>
      <c r="K373" s="99"/>
    </row>
    <row r="374" spans="1:11" ht="114.75" x14ac:dyDescent="0.45">
      <c r="A374" s="6">
        <f t="shared" si="11"/>
        <v>371</v>
      </c>
      <c r="B374" s="6" t="s">
        <v>402</v>
      </c>
      <c r="C374" s="6" t="s">
        <v>35</v>
      </c>
      <c r="D374" s="6" t="s">
        <v>780</v>
      </c>
      <c r="E374" s="9">
        <v>49221500</v>
      </c>
      <c r="F374" s="105" t="s">
        <v>779</v>
      </c>
      <c r="G374" s="17" t="s">
        <v>38</v>
      </c>
      <c r="H374" s="93">
        <f t="shared" si="10"/>
        <v>0.19</v>
      </c>
      <c r="I374" s="29">
        <f>+'CANASTA DE PRECIOS'!I374</f>
        <v>120983</v>
      </c>
      <c r="J374" s="99"/>
      <c r="K374" s="99"/>
    </row>
    <row r="375" spans="1:11" ht="102" x14ac:dyDescent="0.45">
      <c r="A375" s="6">
        <f t="shared" si="11"/>
        <v>372</v>
      </c>
      <c r="B375" s="6" t="s">
        <v>402</v>
      </c>
      <c r="C375" s="6" t="s">
        <v>35</v>
      </c>
      <c r="D375" s="6" t="s">
        <v>781</v>
      </c>
      <c r="E375" s="9">
        <v>53102700</v>
      </c>
      <c r="F375" s="13" t="s">
        <v>782</v>
      </c>
      <c r="G375" s="17" t="s">
        <v>38</v>
      </c>
      <c r="H375" s="93">
        <f t="shared" si="10"/>
        <v>0.19</v>
      </c>
      <c r="I375" s="29">
        <f>+'CANASTA DE PRECIOS'!I375</f>
        <v>97658</v>
      </c>
      <c r="J375" s="99"/>
      <c r="K375" s="99"/>
    </row>
    <row r="376" spans="1:11" ht="140.25" x14ac:dyDescent="0.45">
      <c r="A376" s="6">
        <f t="shared" si="11"/>
        <v>373</v>
      </c>
      <c r="B376" s="6" t="s">
        <v>402</v>
      </c>
      <c r="C376" s="6" t="s">
        <v>35</v>
      </c>
      <c r="D376" s="6" t="s">
        <v>783</v>
      </c>
      <c r="E376" s="9">
        <v>49221500</v>
      </c>
      <c r="F376" s="105" t="s">
        <v>782</v>
      </c>
      <c r="G376" s="17" t="s">
        <v>38</v>
      </c>
      <c r="H376" s="93">
        <f t="shared" si="10"/>
        <v>0.19</v>
      </c>
      <c r="I376" s="29">
        <f>+'CANASTA DE PRECIOS'!I376</f>
        <v>120982</v>
      </c>
      <c r="J376" s="99"/>
      <c r="K376" s="99"/>
    </row>
    <row r="377" spans="1:11" ht="76.5" x14ac:dyDescent="0.45">
      <c r="A377" s="6">
        <f t="shared" si="11"/>
        <v>374</v>
      </c>
      <c r="B377" s="6" t="s">
        <v>402</v>
      </c>
      <c r="C377" s="6" t="s">
        <v>35</v>
      </c>
      <c r="D377" s="6" t="s">
        <v>784</v>
      </c>
      <c r="E377" s="9">
        <v>49221500</v>
      </c>
      <c r="F377" s="13" t="s">
        <v>785</v>
      </c>
      <c r="G377" s="17" t="s">
        <v>38</v>
      </c>
      <c r="H377" s="93">
        <f t="shared" si="10"/>
        <v>0.19</v>
      </c>
      <c r="I377" s="29">
        <f>+'CANASTA DE PRECIOS'!I377</f>
        <v>120982</v>
      </c>
      <c r="J377" s="99"/>
      <c r="K377" s="99"/>
    </row>
    <row r="378" spans="1:11" ht="76.5" x14ac:dyDescent="0.45">
      <c r="A378" s="6">
        <f t="shared" si="11"/>
        <v>375</v>
      </c>
      <c r="B378" s="6" t="s">
        <v>402</v>
      </c>
      <c r="C378" s="6" t="s">
        <v>35</v>
      </c>
      <c r="D378" s="6" t="s">
        <v>786</v>
      </c>
      <c r="E378" s="9">
        <v>53102700</v>
      </c>
      <c r="F378" s="105" t="s">
        <v>787</v>
      </c>
      <c r="G378" s="17" t="s">
        <v>38</v>
      </c>
      <c r="H378" s="93">
        <f t="shared" si="10"/>
        <v>0.19</v>
      </c>
      <c r="I378" s="29">
        <f>+'CANASTA DE PRECIOS'!I378</f>
        <v>97658</v>
      </c>
      <c r="J378" s="99"/>
      <c r="K378" s="99"/>
    </row>
    <row r="379" spans="1:11" ht="114.75" x14ac:dyDescent="0.45">
      <c r="A379" s="6">
        <f t="shared" si="11"/>
        <v>376</v>
      </c>
      <c r="B379" s="6" t="s">
        <v>402</v>
      </c>
      <c r="C379" s="6" t="s">
        <v>35</v>
      </c>
      <c r="D379" s="6" t="s">
        <v>788</v>
      </c>
      <c r="E379" s="9">
        <v>49221500</v>
      </c>
      <c r="F379" s="13" t="s">
        <v>787</v>
      </c>
      <c r="G379" s="17" t="s">
        <v>38</v>
      </c>
      <c r="H379" s="93">
        <f t="shared" si="10"/>
        <v>0.19</v>
      </c>
      <c r="I379" s="29">
        <f>+'CANASTA DE PRECIOS'!I379</f>
        <v>120983</v>
      </c>
      <c r="J379" s="99"/>
      <c r="K379" s="99"/>
    </row>
    <row r="380" spans="1:11" ht="76.5" x14ac:dyDescent="0.45">
      <c r="A380" s="6">
        <f t="shared" si="11"/>
        <v>377</v>
      </c>
      <c r="B380" s="6" t="s">
        <v>402</v>
      </c>
      <c r="C380" s="6" t="s">
        <v>35</v>
      </c>
      <c r="D380" s="6" t="s">
        <v>789</v>
      </c>
      <c r="E380" s="9">
        <v>49221500</v>
      </c>
      <c r="F380" s="105" t="s">
        <v>790</v>
      </c>
      <c r="G380" s="17" t="s">
        <v>38</v>
      </c>
      <c r="H380" s="93">
        <f t="shared" si="10"/>
        <v>0.19</v>
      </c>
      <c r="I380" s="29">
        <f>+'CANASTA DE PRECIOS'!I380</f>
        <v>97658</v>
      </c>
      <c r="J380" s="99"/>
      <c r="K380" s="99"/>
    </row>
    <row r="381" spans="1:11" ht="76.5" x14ac:dyDescent="0.45">
      <c r="A381" s="6">
        <f t="shared" si="11"/>
        <v>378</v>
      </c>
      <c r="B381" s="6" t="s">
        <v>402</v>
      </c>
      <c r="C381" s="6" t="s">
        <v>35</v>
      </c>
      <c r="D381" s="6" t="s">
        <v>789</v>
      </c>
      <c r="E381" s="9">
        <v>53102700</v>
      </c>
      <c r="F381" s="13" t="s">
        <v>790</v>
      </c>
      <c r="G381" s="17" t="s">
        <v>38</v>
      </c>
      <c r="H381" s="93">
        <f t="shared" si="10"/>
        <v>0.19</v>
      </c>
      <c r="I381" s="29">
        <f>+'CANASTA DE PRECIOS'!I381</f>
        <v>120982</v>
      </c>
      <c r="J381" s="99"/>
      <c r="K381" s="99"/>
    </row>
    <row r="382" spans="1:11" ht="51" x14ac:dyDescent="0.45">
      <c r="A382" s="6">
        <f t="shared" si="11"/>
        <v>379</v>
      </c>
      <c r="B382" s="6" t="s">
        <v>402</v>
      </c>
      <c r="C382" s="6" t="s">
        <v>35</v>
      </c>
      <c r="D382" s="6" t="s">
        <v>791</v>
      </c>
      <c r="E382" s="9">
        <v>49221500</v>
      </c>
      <c r="F382" s="105" t="s">
        <v>792</v>
      </c>
      <c r="G382" s="17" t="s">
        <v>38</v>
      </c>
      <c r="H382" s="93">
        <f t="shared" si="10"/>
        <v>0.19</v>
      </c>
      <c r="I382" s="29">
        <f>+'CANASTA DE PRECIOS'!I382</f>
        <v>150000</v>
      </c>
      <c r="J382" s="99"/>
      <c r="K382" s="99"/>
    </row>
    <row r="383" spans="1:11" ht="165.75" x14ac:dyDescent="0.45">
      <c r="A383" s="6">
        <f t="shared" si="11"/>
        <v>380</v>
      </c>
      <c r="B383" s="6" t="s">
        <v>402</v>
      </c>
      <c r="C383" s="6" t="s">
        <v>35</v>
      </c>
      <c r="D383" s="6" t="s">
        <v>793</v>
      </c>
      <c r="E383" s="9">
        <v>90101603</v>
      </c>
      <c r="F383" s="13" t="s">
        <v>794</v>
      </c>
      <c r="G383" s="17" t="s">
        <v>38</v>
      </c>
      <c r="H383" s="93">
        <f t="shared" si="10"/>
        <v>0.19</v>
      </c>
      <c r="I383" s="29">
        <f>+'CANASTA DE PRECIOS'!I383</f>
        <v>94999</v>
      </c>
      <c r="J383" s="99"/>
      <c r="K383" s="99"/>
    </row>
    <row r="384" spans="1:11" ht="165.75" x14ac:dyDescent="0.45">
      <c r="A384" s="6">
        <f t="shared" si="11"/>
        <v>381</v>
      </c>
      <c r="B384" s="6" t="s">
        <v>402</v>
      </c>
      <c r="C384" s="6" t="s">
        <v>35</v>
      </c>
      <c r="D384" s="6" t="s">
        <v>793</v>
      </c>
      <c r="E384" s="9">
        <v>90101603</v>
      </c>
      <c r="F384" s="105" t="s">
        <v>795</v>
      </c>
      <c r="G384" s="17" t="s">
        <v>38</v>
      </c>
      <c r="H384" s="93">
        <f t="shared" si="10"/>
        <v>0.19</v>
      </c>
      <c r="I384" s="29">
        <f>+'CANASTA DE PRECIOS'!I384</f>
        <v>114999</v>
      </c>
      <c r="J384" s="99"/>
      <c r="K384" s="99"/>
    </row>
    <row r="385" spans="1:11" ht="140.25" x14ac:dyDescent="0.45">
      <c r="A385" s="6">
        <f t="shared" si="11"/>
        <v>382</v>
      </c>
      <c r="B385" s="6" t="s">
        <v>402</v>
      </c>
      <c r="C385" s="6" t="s">
        <v>35</v>
      </c>
      <c r="D385" s="6" t="s">
        <v>796</v>
      </c>
      <c r="E385" s="9">
        <v>90101603</v>
      </c>
      <c r="F385" s="13" t="s">
        <v>797</v>
      </c>
      <c r="G385" s="17" t="s">
        <v>38</v>
      </c>
      <c r="H385" s="93">
        <f t="shared" si="10"/>
        <v>0.19</v>
      </c>
      <c r="I385" s="29">
        <f>+'CANASTA DE PRECIOS'!I385</f>
        <v>94999</v>
      </c>
      <c r="J385" s="99"/>
      <c r="K385" s="99"/>
    </row>
    <row r="386" spans="1:11" ht="140.25" x14ac:dyDescent="0.45">
      <c r="A386" s="6">
        <f t="shared" si="11"/>
        <v>383</v>
      </c>
      <c r="B386" s="6" t="s">
        <v>402</v>
      </c>
      <c r="C386" s="6" t="s">
        <v>35</v>
      </c>
      <c r="D386" s="6" t="s">
        <v>796</v>
      </c>
      <c r="E386" s="9">
        <v>90101603</v>
      </c>
      <c r="F386" s="105" t="s">
        <v>798</v>
      </c>
      <c r="G386" s="17" t="s">
        <v>38</v>
      </c>
      <c r="H386" s="93">
        <f t="shared" si="10"/>
        <v>0.19</v>
      </c>
      <c r="I386" s="29">
        <f>+'CANASTA DE PRECIOS'!I386</f>
        <v>114999</v>
      </c>
      <c r="J386" s="99"/>
      <c r="K386" s="99"/>
    </row>
    <row r="387" spans="1:11" ht="127.5" x14ac:dyDescent="0.45">
      <c r="A387" s="6">
        <f t="shared" si="11"/>
        <v>384</v>
      </c>
      <c r="B387" s="6" t="s">
        <v>402</v>
      </c>
      <c r="C387" s="6" t="s">
        <v>35</v>
      </c>
      <c r="D387" s="6" t="s">
        <v>799</v>
      </c>
      <c r="E387" s="9">
        <v>49221500</v>
      </c>
      <c r="F387" s="13" t="s">
        <v>800</v>
      </c>
      <c r="G387" s="17" t="s">
        <v>38</v>
      </c>
      <c r="H387" s="93">
        <f t="shared" si="10"/>
        <v>0.19</v>
      </c>
      <c r="I387" s="29">
        <f>+'CANASTA DE PRECIOS'!I387</f>
        <v>95000</v>
      </c>
      <c r="J387" s="99"/>
      <c r="K387" s="99"/>
    </row>
    <row r="388" spans="1:11" ht="25.5" x14ac:dyDescent="0.45">
      <c r="A388" s="6">
        <f t="shared" si="11"/>
        <v>385</v>
      </c>
      <c r="B388" s="6" t="s">
        <v>402</v>
      </c>
      <c r="C388" s="6" t="s">
        <v>35</v>
      </c>
      <c r="D388" s="6" t="s">
        <v>801</v>
      </c>
      <c r="E388" s="9">
        <v>49221500</v>
      </c>
      <c r="F388" s="105" t="s">
        <v>802</v>
      </c>
      <c r="G388" s="17" t="s">
        <v>38</v>
      </c>
      <c r="H388" s="93">
        <f t="shared" ref="H388:H451" si="12">IF(OR(ISNUMBER(SEARCH("ALIMENTACIÓN",B388)),ISNUMBER(SEARCH("ALIMENTACION",B388))),0,IF(AND(ISNUMBER(SEARCH("AMBIENTE",B388)),OR(ISNUMBER(SEARCH("Semilla",D388)),ISNUMBER(SEARCH("ESPECIE VEGETAL",D388)),ISNUMBER(SEARCH("Fertilizante",D388)),ISNUMBER(SEARCH("Humus",D388)),ISNUMBER(SEARCH("Micorrizas",D388)),ISNUMBER(SEARCH("Cascarilla",D388)),ISNUMBER(SEARCH("Turba",D388)))),0,IF(AND(ISNUMBER(SEARCH("ANIMALES",B388)),OR(ISNUMBER(SEARCH("ALIMENTO",D388)),ISNUMBER(SEARCH("Alimento",D388)))),0.05,IF(ISNUMBER(SEARCH("ANIMALES",B388)),0.19,IF(ISNUMBER(SEARCH("AMBIENTE",B388)),0.19,IF(ISNUMBER(SEARCH("CULTURA",B388)),0.19,IF(ISNUMBER(SEARCH("DEPORTE",B388)),0.19,IF(ISNUMBER(SEARCH("Bioseguridad",B388)),0.19,IF(ISNUMBER(SEARCH("DOTACIÓN",B388)),0.19,IF(ISNUMBER(SEARCH("SERVICIO",C388)),0.19,0.19))))))))))</f>
        <v>0.19</v>
      </c>
      <c r="I388" s="29">
        <f>+'CANASTA DE PRECIOS'!I388</f>
        <v>114999</v>
      </c>
      <c r="J388" s="99"/>
      <c r="K388" s="99"/>
    </row>
    <row r="389" spans="1:11" ht="51" x14ac:dyDescent="0.45">
      <c r="A389" s="6">
        <f t="shared" ref="A389:A452" si="13">1+A388</f>
        <v>386</v>
      </c>
      <c r="B389" s="6" t="s">
        <v>402</v>
      </c>
      <c r="C389" s="6" t="s">
        <v>35</v>
      </c>
      <c r="D389" s="6" t="s">
        <v>803</v>
      </c>
      <c r="E389" s="9">
        <v>49221500</v>
      </c>
      <c r="F389" s="13" t="s">
        <v>804</v>
      </c>
      <c r="G389" s="17" t="s">
        <v>38</v>
      </c>
      <c r="H389" s="93">
        <f t="shared" si="12"/>
        <v>0.19</v>
      </c>
      <c r="I389" s="29">
        <f>+'CANASTA DE PRECIOS'!I389</f>
        <v>31249</v>
      </c>
      <c r="J389" s="99"/>
      <c r="K389" s="99"/>
    </row>
    <row r="390" spans="1:11" ht="25.5" x14ac:dyDescent="0.45">
      <c r="A390" s="6">
        <f t="shared" si="13"/>
        <v>387</v>
      </c>
      <c r="B390" s="6" t="s">
        <v>402</v>
      </c>
      <c r="C390" s="6" t="s">
        <v>35</v>
      </c>
      <c r="D390" s="6" t="s">
        <v>805</v>
      </c>
      <c r="E390" s="9">
        <v>49221500</v>
      </c>
      <c r="F390" s="105" t="s">
        <v>806</v>
      </c>
      <c r="G390" s="17" t="s">
        <v>38</v>
      </c>
      <c r="H390" s="93">
        <f t="shared" si="12"/>
        <v>0.19</v>
      </c>
      <c r="I390" s="29">
        <f>+'CANASTA DE PRECIOS'!I390</f>
        <v>44999</v>
      </c>
      <c r="J390" s="99"/>
      <c r="K390" s="99"/>
    </row>
    <row r="391" spans="1:11" ht="51" x14ac:dyDescent="0.45">
      <c r="A391" s="6">
        <f t="shared" si="13"/>
        <v>388</v>
      </c>
      <c r="B391" s="6" t="s">
        <v>402</v>
      </c>
      <c r="C391" s="6" t="s">
        <v>35</v>
      </c>
      <c r="D391" s="6" t="s">
        <v>807</v>
      </c>
      <c r="E391" s="9">
        <v>90101603</v>
      </c>
      <c r="F391" s="13" t="s">
        <v>808</v>
      </c>
      <c r="G391" s="17" t="s">
        <v>38</v>
      </c>
      <c r="H391" s="93">
        <f t="shared" si="12"/>
        <v>0.19</v>
      </c>
      <c r="I391" s="29">
        <f>+'CANASTA DE PRECIOS'!I391</f>
        <v>184999</v>
      </c>
      <c r="J391" s="99"/>
      <c r="K391" s="99"/>
    </row>
    <row r="392" spans="1:11" ht="51" x14ac:dyDescent="0.45">
      <c r="A392" s="6">
        <f t="shared" si="13"/>
        <v>389</v>
      </c>
      <c r="B392" s="6" t="s">
        <v>402</v>
      </c>
      <c r="C392" s="6" t="s">
        <v>245</v>
      </c>
      <c r="D392" s="6" t="s">
        <v>809</v>
      </c>
      <c r="E392" s="9">
        <v>49221500</v>
      </c>
      <c r="F392" s="105" t="s">
        <v>810</v>
      </c>
      <c r="G392" s="17" t="s">
        <v>38</v>
      </c>
      <c r="H392" s="93">
        <f t="shared" si="12"/>
        <v>0.19</v>
      </c>
      <c r="I392" s="29">
        <f>+'CANASTA DE PRECIOS'!I392</f>
        <v>679999</v>
      </c>
      <c r="J392" s="99"/>
      <c r="K392" s="99"/>
    </row>
    <row r="393" spans="1:11" ht="51" x14ac:dyDescent="0.45">
      <c r="A393" s="6">
        <f t="shared" si="13"/>
        <v>390</v>
      </c>
      <c r="B393" s="6" t="s">
        <v>402</v>
      </c>
      <c r="C393" s="6" t="s">
        <v>245</v>
      </c>
      <c r="D393" s="6" t="s">
        <v>811</v>
      </c>
      <c r="E393" s="9">
        <v>49221500</v>
      </c>
      <c r="F393" s="13" t="s">
        <v>812</v>
      </c>
      <c r="G393" s="17" t="s">
        <v>38</v>
      </c>
      <c r="H393" s="93">
        <f t="shared" si="12"/>
        <v>0.19</v>
      </c>
      <c r="I393" s="29">
        <f>+'CANASTA DE PRECIOS'!I393</f>
        <v>167499</v>
      </c>
      <c r="J393" s="99"/>
      <c r="K393" s="99"/>
    </row>
    <row r="394" spans="1:11" ht="51" x14ac:dyDescent="0.45">
      <c r="A394" s="6">
        <f t="shared" si="13"/>
        <v>391</v>
      </c>
      <c r="B394" s="6" t="s">
        <v>402</v>
      </c>
      <c r="C394" s="6" t="s">
        <v>245</v>
      </c>
      <c r="D394" s="6" t="s">
        <v>813</v>
      </c>
      <c r="E394" s="9">
        <v>49221500</v>
      </c>
      <c r="F394" s="105" t="s">
        <v>814</v>
      </c>
      <c r="G394" s="17" t="s">
        <v>38</v>
      </c>
      <c r="H394" s="93">
        <f t="shared" si="12"/>
        <v>0.19</v>
      </c>
      <c r="I394" s="29">
        <f>+'CANASTA DE PRECIOS'!I394</f>
        <v>167500</v>
      </c>
      <c r="J394" s="99"/>
      <c r="K394" s="99"/>
    </row>
    <row r="395" spans="1:11" ht="63.75" x14ac:dyDescent="0.45">
      <c r="A395" s="6">
        <f t="shared" si="13"/>
        <v>392</v>
      </c>
      <c r="B395" s="6" t="s">
        <v>402</v>
      </c>
      <c r="C395" s="6" t="s">
        <v>245</v>
      </c>
      <c r="D395" s="6" t="s">
        <v>815</v>
      </c>
      <c r="E395" s="9">
        <v>49221500</v>
      </c>
      <c r="F395" s="13" t="s">
        <v>816</v>
      </c>
      <c r="G395" s="17" t="s">
        <v>38</v>
      </c>
      <c r="H395" s="93">
        <f t="shared" si="12"/>
        <v>0.19</v>
      </c>
      <c r="I395" s="29">
        <f>+'CANASTA DE PRECIOS'!I395</f>
        <v>167499</v>
      </c>
      <c r="J395" s="99"/>
      <c r="K395" s="99"/>
    </row>
    <row r="396" spans="1:11" ht="25.5" x14ac:dyDescent="0.45">
      <c r="A396" s="6">
        <f t="shared" si="13"/>
        <v>393</v>
      </c>
      <c r="B396" s="6" t="s">
        <v>402</v>
      </c>
      <c r="C396" s="6" t="s">
        <v>245</v>
      </c>
      <c r="D396" s="6" t="s">
        <v>805</v>
      </c>
      <c r="E396" s="9">
        <v>49221500</v>
      </c>
      <c r="F396" s="105" t="s">
        <v>806</v>
      </c>
      <c r="G396" s="17" t="s">
        <v>38</v>
      </c>
      <c r="H396" s="93">
        <f t="shared" si="12"/>
        <v>0.19</v>
      </c>
      <c r="I396" s="29">
        <f>+'CANASTA DE PRECIOS'!I396</f>
        <v>44999</v>
      </c>
      <c r="J396" s="99"/>
      <c r="K396" s="99"/>
    </row>
    <row r="397" spans="1:11" ht="51.75" x14ac:dyDescent="0.45">
      <c r="A397" s="6">
        <f t="shared" si="13"/>
        <v>394</v>
      </c>
      <c r="B397" s="6" t="s">
        <v>817</v>
      </c>
      <c r="C397" s="6" t="s">
        <v>403</v>
      </c>
      <c r="D397" s="6" t="s">
        <v>818</v>
      </c>
      <c r="E397" s="9">
        <v>91111501</v>
      </c>
      <c r="F397" s="12" t="s">
        <v>819</v>
      </c>
      <c r="G397" s="17" t="s">
        <v>38</v>
      </c>
      <c r="H397" s="93">
        <f t="shared" si="12"/>
        <v>0.19</v>
      </c>
      <c r="I397" s="29">
        <f>+'CANASTA DE PRECIOS'!I397</f>
        <v>169351</v>
      </c>
      <c r="J397" s="99"/>
      <c r="K397" s="99"/>
    </row>
    <row r="398" spans="1:11" ht="64.5" x14ac:dyDescent="0.45">
      <c r="A398" s="6">
        <f t="shared" si="13"/>
        <v>395</v>
      </c>
      <c r="B398" s="6" t="s">
        <v>817</v>
      </c>
      <c r="C398" s="6" t="s">
        <v>35</v>
      </c>
      <c r="D398" s="6" t="s">
        <v>820</v>
      </c>
      <c r="E398" s="9">
        <v>46171607</v>
      </c>
      <c r="F398" s="103" t="s">
        <v>821</v>
      </c>
      <c r="G398" s="17" t="s">
        <v>38</v>
      </c>
      <c r="H398" s="93">
        <f t="shared" si="12"/>
        <v>0.19</v>
      </c>
      <c r="I398" s="29">
        <f>+'CANASTA DE PRECIOS'!I398</f>
        <v>34999</v>
      </c>
      <c r="J398" s="99"/>
      <c r="K398" s="99"/>
    </row>
    <row r="399" spans="1:11" ht="25.5" x14ac:dyDescent="0.45">
      <c r="A399" s="6">
        <f t="shared" si="13"/>
        <v>396</v>
      </c>
      <c r="B399" s="6" t="s">
        <v>817</v>
      </c>
      <c r="C399" s="6" t="s">
        <v>35</v>
      </c>
      <c r="D399" s="6" t="s">
        <v>822</v>
      </c>
      <c r="E399" s="9">
        <v>56101508</v>
      </c>
      <c r="F399" s="13" t="s">
        <v>823</v>
      </c>
      <c r="G399" s="17" t="s">
        <v>38</v>
      </c>
      <c r="H399" s="93">
        <f t="shared" si="12"/>
        <v>0.19</v>
      </c>
      <c r="I399" s="29">
        <f>+'CANASTA DE PRECIOS'!I399</f>
        <v>420000</v>
      </c>
      <c r="J399" s="99"/>
      <c r="K399" s="99"/>
    </row>
    <row r="400" spans="1:11" ht="114.75" x14ac:dyDescent="0.45">
      <c r="A400" s="6">
        <f t="shared" si="13"/>
        <v>397</v>
      </c>
      <c r="B400" s="6" t="s">
        <v>817</v>
      </c>
      <c r="C400" s="6" t="s">
        <v>35</v>
      </c>
      <c r="D400" s="6" t="s">
        <v>824</v>
      </c>
      <c r="E400" s="9">
        <v>49241500</v>
      </c>
      <c r="F400" s="105" t="s">
        <v>825</v>
      </c>
      <c r="G400" s="17" t="s">
        <v>38</v>
      </c>
      <c r="H400" s="93">
        <f t="shared" si="12"/>
        <v>0.19</v>
      </c>
      <c r="I400" s="29">
        <f>+'CANASTA DE PRECIOS'!I400</f>
        <v>214999</v>
      </c>
      <c r="J400" s="99"/>
      <c r="K400" s="99"/>
    </row>
    <row r="401" spans="1:11" ht="114.75" x14ac:dyDescent="0.45">
      <c r="A401" s="6">
        <f t="shared" si="13"/>
        <v>398</v>
      </c>
      <c r="B401" s="6" t="s">
        <v>817</v>
      </c>
      <c r="C401" s="6" t="s">
        <v>35</v>
      </c>
      <c r="D401" s="6" t="s">
        <v>826</v>
      </c>
      <c r="E401" s="9">
        <v>49201507</v>
      </c>
      <c r="F401" s="13" t="s">
        <v>827</v>
      </c>
      <c r="G401" s="17" t="s">
        <v>38</v>
      </c>
      <c r="H401" s="93">
        <f t="shared" si="12"/>
        <v>0.19</v>
      </c>
      <c r="I401" s="29">
        <f>+'CANASTA DE PRECIOS'!I401</f>
        <v>820000</v>
      </c>
      <c r="J401" s="99"/>
      <c r="K401" s="99"/>
    </row>
    <row r="402" spans="1:11" ht="90" x14ac:dyDescent="0.45">
      <c r="A402" s="6">
        <f t="shared" si="13"/>
        <v>399</v>
      </c>
      <c r="B402" s="6" t="s">
        <v>817</v>
      </c>
      <c r="C402" s="6" t="s">
        <v>35</v>
      </c>
      <c r="D402" s="6" t="s">
        <v>828</v>
      </c>
      <c r="E402" s="9">
        <v>42142108</v>
      </c>
      <c r="F402" s="103" t="s">
        <v>829</v>
      </c>
      <c r="G402" s="17" t="s">
        <v>38</v>
      </c>
      <c r="H402" s="93">
        <f t="shared" si="12"/>
        <v>0.19</v>
      </c>
      <c r="I402" s="29">
        <f>+'CANASTA DE PRECIOS'!I402</f>
        <v>37899</v>
      </c>
      <c r="J402" s="99"/>
      <c r="K402" s="99"/>
    </row>
    <row r="403" spans="1:11" ht="38.25" x14ac:dyDescent="0.45">
      <c r="A403" s="6">
        <f t="shared" si="13"/>
        <v>400</v>
      </c>
      <c r="B403" s="6" t="s">
        <v>817</v>
      </c>
      <c r="C403" s="6" t="s">
        <v>35</v>
      </c>
      <c r="D403" s="6" t="s">
        <v>830</v>
      </c>
      <c r="E403" s="9">
        <v>46181600</v>
      </c>
      <c r="F403" s="13" t="s">
        <v>831</v>
      </c>
      <c r="G403" s="17" t="s">
        <v>38</v>
      </c>
      <c r="H403" s="93">
        <f t="shared" si="12"/>
        <v>0.19</v>
      </c>
      <c r="I403" s="29">
        <f>+'CANASTA DE PRECIOS'!I403</f>
        <v>59899</v>
      </c>
      <c r="J403" s="99"/>
      <c r="K403" s="99"/>
    </row>
    <row r="404" spans="1:11" ht="38.25" x14ac:dyDescent="0.45">
      <c r="A404" s="6">
        <f t="shared" si="13"/>
        <v>401</v>
      </c>
      <c r="B404" s="6" t="s">
        <v>817</v>
      </c>
      <c r="C404" s="6" t="s">
        <v>35</v>
      </c>
      <c r="D404" s="6" t="s">
        <v>832</v>
      </c>
      <c r="E404" s="9">
        <v>46181600</v>
      </c>
      <c r="F404" s="105" t="s">
        <v>833</v>
      </c>
      <c r="G404" s="17" t="s">
        <v>38</v>
      </c>
      <c r="H404" s="93">
        <f t="shared" si="12"/>
        <v>0.19</v>
      </c>
      <c r="I404" s="29">
        <f>+'CANASTA DE PRECIOS'!I404</f>
        <v>40900</v>
      </c>
      <c r="J404" s="99"/>
      <c r="K404" s="99"/>
    </row>
    <row r="405" spans="1:11" ht="38.25" x14ac:dyDescent="0.45">
      <c r="A405" s="6">
        <f t="shared" si="13"/>
        <v>402</v>
      </c>
      <c r="B405" s="6" t="s">
        <v>817</v>
      </c>
      <c r="C405" s="6" t="s">
        <v>35</v>
      </c>
      <c r="D405" s="6" t="s">
        <v>834</v>
      </c>
      <c r="E405" s="9">
        <v>46181600</v>
      </c>
      <c r="F405" s="13" t="s">
        <v>835</v>
      </c>
      <c r="G405" s="17" t="s">
        <v>38</v>
      </c>
      <c r="H405" s="93">
        <f t="shared" si="12"/>
        <v>0.19</v>
      </c>
      <c r="I405" s="29">
        <f>+'CANASTA DE PRECIOS'!I405</f>
        <v>65000</v>
      </c>
      <c r="J405" s="99"/>
      <c r="K405" s="99"/>
    </row>
    <row r="406" spans="1:11" ht="38.25" x14ac:dyDescent="0.45">
      <c r="A406" s="6">
        <f t="shared" si="13"/>
        <v>403</v>
      </c>
      <c r="B406" s="6" t="s">
        <v>817</v>
      </c>
      <c r="C406" s="6" t="s">
        <v>35</v>
      </c>
      <c r="D406" s="6" t="s">
        <v>836</v>
      </c>
      <c r="E406" s="9">
        <v>46181600</v>
      </c>
      <c r="F406" s="105" t="s">
        <v>837</v>
      </c>
      <c r="G406" s="17" t="s">
        <v>38</v>
      </c>
      <c r="H406" s="93">
        <f t="shared" si="12"/>
        <v>0.19</v>
      </c>
      <c r="I406" s="29">
        <f>+'CANASTA DE PRECIOS'!I406</f>
        <v>45000</v>
      </c>
      <c r="J406" s="99"/>
      <c r="K406" s="99"/>
    </row>
    <row r="407" spans="1:11" ht="64.5" x14ac:dyDescent="0.45">
      <c r="A407" s="6">
        <f t="shared" si="13"/>
        <v>404</v>
      </c>
      <c r="B407" s="6" t="s">
        <v>817</v>
      </c>
      <c r="C407" s="6" t="s">
        <v>35</v>
      </c>
      <c r="D407" s="6" t="s">
        <v>838</v>
      </c>
      <c r="E407" s="9">
        <v>90101603</v>
      </c>
      <c r="F407" s="12" t="s">
        <v>839</v>
      </c>
      <c r="G407" s="17" t="s">
        <v>38</v>
      </c>
      <c r="H407" s="93">
        <f t="shared" si="12"/>
        <v>0.19</v>
      </c>
      <c r="I407" s="29">
        <f>+'CANASTA DE PRECIOS'!I407</f>
        <v>24966</v>
      </c>
      <c r="J407" s="99"/>
      <c r="K407" s="99"/>
    </row>
    <row r="408" spans="1:11" ht="26.25" x14ac:dyDescent="0.45">
      <c r="A408" s="6">
        <f t="shared" si="13"/>
        <v>405</v>
      </c>
      <c r="B408" s="6" t="s">
        <v>817</v>
      </c>
      <c r="C408" s="6" t="s">
        <v>35</v>
      </c>
      <c r="D408" s="6" t="s">
        <v>840</v>
      </c>
      <c r="E408" s="9">
        <v>53102403</v>
      </c>
      <c r="F408" s="103" t="s">
        <v>841</v>
      </c>
      <c r="G408" s="17" t="s">
        <v>38</v>
      </c>
      <c r="H408" s="93">
        <f t="shared" si="12"/>
        <v>0.19</v>
      </c>
      <c r="I408" s="29">
        <f>+'CANASTA DE PRECIOS'!I408</f>
        <v>79524</v>
      </c>
      <c r="J408" s="99"/>
      <c r="K408" s="99"/>
    </row>
    <row r="409" spans="1:11" ht="76.5" x14ac:dyDescent="0.45">
      <c r="A409" s="6">
        <f t="shared" si="13"/>
        <v>406</v>
      </c>
      <c r="B409" s="6" t="s">
        <v>817</v>
      </c>
      <c r="C409" s="6" t="s">
        <v>35</v>
      </c>
      <c r="D409" s="6" t="s">
        <v>842</v>
      </c>
      <c r="E409" s="9">
        <v>60141200</v>
      </c>
      <c r="F409" s="13" t="s">
        <v>843</v>
      </c>
      <c r="G409" s="17" t="s">
        <v>38</v>
      </c>
      <c r="H409" s="93">
        <f t="shared" si="12"/>
        <v>0.19</v>
      </c>
      <c r="I409" s="29">
        <f>+'CANASTA DE PRECIOS'!I409</f>
        <v>350000</v>
      </c>
      <c r="J409" s="99"/>
      <c r="K409" s="99"/>
    </row>
    <row r="410" spans="1:11" ht="51" x14ac:dyDescent="0.45">
      <c r="A410" s="6">
        <f t="shared" si="13"/>
        <v>407</v>
      </c>
      <c r="B410" s="6" t="s">
        <v>817</v>
      </c>
      <c r="C410" s="6" t="s">
        <v>35</v>
      </c>
      <c r="D410" s="6" t="s">
        <v>844</v>
      </c>
      <c r="E410" s="9">
        <v>42192104</v>
      </c>
      <c r="F410" s="105" t="s">
        <v>845</v>
      </c>
      <c r="G410" s="17" t="s">
        <v>38</v>
      </c>
      <c r="H410" s="93">
        <f t="shared" si="12"/>
        <v>0.19</v>
      </c>
      <c r="I410" s="29">
        <f>+'CANASTA DE PRECIOS'!I410</f>
        <v>749999</v>
      </c>
      <c r="J410" s="99"/>
      <c r="K410" s="99"/>
    </row>
    <row r="411" spans="1:11" ht="51" x14ac:dyDescent="0.45">
      <c r="A411" s="6">
        <f t="shared" si="13"/>
        <v>408</v>
      </c>
      <c r="B411" s="6" t="s">
        <v>817</v>
      </c>
      <c r="C411" s="6" t="s">
        <v>35</v>
      </c>
      <c r="D411" s="6" t="s">
        <v>846</v>
      </c>
      <c r="E411" s="9">
        <v>56101702</v>
      </c>
      <c r="F411" s="13" t="s">
        <v>847</v>
      </c>
      <c r="G411" s="17" t="s">
        <v>38</v>
      </c>
      <c r="H411" s="93">
        <f t="shared" si="12"/>
        <v>0.19</v>
      </c>
      <c r="I411" s="29">
        <f>+'CANASTA DE PRECIOS'!I411</f>
        <v>999999</v>
      </c>
      <c r="J411" s="99"/>
      <c r="K411" s="99"/>
    </row>
    <row r="412" spans="1:11" ht="26.25" x14ac:dyDescent="0.45">
      <c r="A412" s="6">
        <f t="shared" si="13"/>
        <v>409</v>
      </c>
      <c r="B412" s="6" t="s">
        <v>817</v>
      </c>
      <c r="C412" s="6" t="s">
        <v>35</v>
      </c>
      <c r="D412" s="6" t="s">
        <v>848</v>
      </c>
      <c r="E412" s="9">
        <v>11161704</v>
      </c>
      <c r="F412" s="103" t="s">
        <v>849</v>
      </c>
      <c r="G412" s="17" t="s">
        <v>38</v>
      </c>
      <c r="H412" s="93">
        <f t="shared" si="12"/>
        <v>0.19</v>
      </c>
      <c r="I412" s="29">
        <f>+'CANASTA DE PRECIOS'!I412</f>
        <v>40999</v>
      </c>
      <c r="J412" s="99"/>
      <c r="K412" s="99"/>
    </row>
    <row r="413" spans="1:11" ht="26.25" x14ac:dyDescent="0.45">
      <c r="A413" s="6">
        <f t="shared" si="13"/>
        <v>410</v>
      </c>
      <c r="B413" s="6" t="s">
        <v>817</v>
      </c>
      <c r="C413" s="6" t="s">
        <v>35</v>
      </c>
      <c r="D413" s="6" t="s">
        <v>850</v>
      </c>
      <c r="E413" s="9">
        <v>90101603</v>
      </c>
      <c r="F413" s="12" t="s">
        <v>851</v>
      </c>
      <c r="G413" s="17" t="s">
        <v>38</v>
      </c>
      <c r="H413" s="93">
        <f t="shared" si="12"/>
        <v>0.19</v>
      </c>
      <c r="I413" s="29">
        <f>+'CANASTA DE PRECIOS'!I413</f>
        <v>171476</v>
      </c>
      <c r="J413" s="99"/>
      <c r="K413" s="99"/>
    </row>
    <row r="414" spans="1:11" ht="63.75" x14ac:dyDescent="0.45">
      <c r="A414" s="6">
        <f t="shared" si="13"/>
        <v>411</v>
      </c>
      <c r="B414" s="6" t="s">
        <v>817</v>
      </c>
      <c r="C414" s="6" t="s">
        <v>35</v>
      </c>
      <c r="D414" s="6" t="s">
        <v>852</v>
      </c>
      <c r="E414" s="9">
        <v>60141200</v>
      </c>
      <c r="F414" s="105" t="s">
        <v>853</v>
      </c>
      <c r="G414" s="17" t="s">
        <v>38</v>
      </c>
      <c r="H414" s="93">
        <f t="shared" si="12"/>
        <v>0.19</v>
      </c>
      <c r="I414" s="29">
        <f>+'CANASTA DE PRECIOS'!I414</f>
        <v>150000</v>
      </c>
      <c r="J414" s="99"/>
      <c r="K414" s="99"/>
    </row>
    <row r="415" spans="1:11" ht="51" x14ac:dyDescent="0.45">
      <c r="A415" s="6">
        <f t="shared" si="13"/>
        <v>412</v>
      </c>
      <c r="B415" s="6" t="s">
        <v>817</v>
      </c>
      <c r="C415" s="6" t="s">
        <v>35</v>
      </c>
      <c r="D415" s="6" t="s">
        <v>854</v>
      </c>
      <c r="E415" s="9">
        <v>49201512</v>
      </c>
      <c r="F415" s="13" t="s">
        <v>855</v>
      </c>
      <c r="G415" s="17" t="s">
        <v>38</v>
      </c>
      <c r="H415" s="93">
        <f t="shared" si="12"/>
        <v>0.19</v>
      </c>
      <c r="I415" s="29">
        <f>+'CANASTA DE PRECIOS'!I415</f>
        <v>379999</v>
      </c>
      <c r="J415" s="99"/>
      <c r="K415" s="99"/>
    </row>
    <row r="416" spans="1:11" ht="25.5" x14ac:dyDescent="0.45">
      <c r="A416" s="6">
        <f t="shared" si="13"/>
        <v>413</v>
      </c>
      <c r="B416" s="6" t="s">
        <v>817</v>
      </c>
      <c r="C416" s="6" t="s">
        <v>35</v>
      </c>
      <c r="D416" s="6" t="s">
        <v>856</v>
      </c>
      <c r="E416" s="9">
        <v>24102001</v>
      </c>
      <c r="F416" s="105" t="s">
        <v>857</v>
      </c>
      <c r="G416" s="17" t="s">
        <v>38</v>
      </c>
      <c r="H416" s="93">
        <f t="shared" si="12"/>
        <v>0.19</v>
      </c>
      <c r="I416" s="29">
        <f>+'CANASTA DE PRECIOS'!I416</f>
        <v>320000</v>
      </c>
      <c r="J416" s="99"/>
      <c r="K416" s="99"/>
    </row>
    <row r="417" spans="1:11" ht="25.5" x14ac:dyDescent="0.45">
      <c r="A417" s="6">
        <f t="shared" si="13"/>
        <v>414</v>
      </c>
      <c r="B417" s="6" t="s">
        <v>817</v>
      </c>
      <c r="C417" s="6" t="s">
        <v>35</v>
      </c>
      <c r="D417" s="6" t="s">
        <v>858</v>
      </c>
      <c r="E417" s="9">
        <v>52151624</v>
      </c>
      <c r="F417" s="12" t="s">
        <v>859</v>
      </c>
      <c r="G417" s="17" t="s">
        <v>38</v>
      </c>
      <c r="H417" s="93">
        <f t="shared" si="12"/>
        <v>0.19</v>
      </c>
      <c r="I417" s="29">
        <f>+'CANASTA DE PRECIOS'!I417</f>
        <v>11999</v>
      </c>
      <c r="J417" s="99"/>
      <c r="K417" s="99"/>
    </row>
    <row r="418" spans="1:11" ht="25.5" x14ac:dyDescent="0.45">
      <c r="A418" s="6">
        <f t="shared" si="13"/>
        <v>415</v>
      </c>
      <c r="B418" s="6" t="s">
        <v>817</v>
      </c>
      <c r="C418" s="6" t="s">
        <v>35</v>
      </c>
      <c r="D418" s="6" t="s">
        <v>860</v>
      </c>
      <c r="E418" s="9">
        <v>53131602</v>
      </c>
      <c r="F418" s="103" t="s">
        <v>861</v>
      </c>
      <c r="G418" s="17" t="s">
        <v>38</v>
      </c>
      <c r="H418" s="93">
        <f t="shared" si="12"/>
        <v>0.19</v>
      </c>
      <c r="I418" s="29">
        <f>+'CANASTA DE PRECIOS'!I418</f>
        <v>63989</v>
      </c>
      <c r="J418" s="99"/>
      <c r="K418" s="99"/>
    </row>
    <row r="419" spans="1:11" ht="26.25" x14ac:dyDescent="0.45">
      <c r="A419" s="6">
        <f t="shared" si="13"/>
        <v>416</v>
      </c>
      <c r="B419" s="6" t="s">
        <v>817</v>
      </c>
      <c r="C419" s="6" t="s">
        <v>35</v>
      </c>
      <c r="D419" s="6" t="s">
        <v>862</v>
      </c>
      <c r="E419" s="9">
        <v>53102402</v>
      </c>
      <c r="F419" s="12" t="s">
        <v>863</v>
      </c>
      <c r="G419" s="17" t="s">
        <v>38</v>
      </c>
      <c r="H419" s="93">
        <f t="shared" si="12"/>
        <v>0.19</v>
      </c>
      <c r="I419" s="29">
        <f>+'CANASTA DE PRECIOS'!I419</f>
        <v>10499</v>
      </c>
      <c r="J419" s="99"/>
      <c r="K419" s="99"/>
    </row>
    <row r="420" spans="1:11" ht="26.25" x14ac:dyDescent="0.45">
      <c r="A420" s="6">
        <f t="shared" si="13"/>
        <v>417</v>
      </c>
      <c r="B420" s="6" t="s">
        <v>817</v>
      </c>
      <c r="C420" s="6" t="s">
        <v>35</v>
      </c>
      <c r="D420" s="6" t="s">
        <v>864</v>
      </c>
      <c r="E420" s="9">
        <v>60141103</v>
      </c>
      <c r="F420" s="103" t="s">
        <v>865</v>
      </c>
      <c r="G420" s="17" t="s">
        <v>38</v>
      </c>
      <c r="H420" s="93">
        <f t="shared" si="12"/>
        <v>0.19</v>
      </c>
      <c r="I420" s="29">
        <f>+'CANASTA DE PRECIOS'!I420</f>
        <v>22999</v>
      </c>
      <c r="J420" s="99"/>
      <c r="K420" s="99"/>
    </row>
    <row r="421" spans="1:11" ht="25.5" x14ac:dyDescent="0.45">
      <c r="A421" s="6">
        <f t="shared" si="13"/>
        <v>418</v>
      </c>
      <c r="B421" s="6" t="s">
        <v>817</v>
      </c>
      <c r="C421" s="6" t="s">
        <v>35</v>
      </c>
      <c r="D421" s="6" t="s">
        <v>866</v>
      </c>
      <c r="E421" s="9">
        <v>53131621</v>
      </c>
      <c r="F421" s="12" t="s">
        <v>867</v>
      </c>
      <c r="G421" s="17" t="s">
        <v>38</v>
      </c>
      <c r="H421" s="93">
        <f t="shared" si="12"/>
        <v>0.19</v>
      </c>
      <c r="I421" s="29">
        <f>+'CANASTA DE PRECIOS'!I421</f>
        <v>8899</v>
      </c>
      <c r="J421" s="99"/>
      <c r="K421" s="99"/>
    </row>
    <row r="422" spans="1:11" ht="26.25" x14ac:dyDescent="0.45">
      <c r="A422" s="6">
        <f t="shared" si="13"/>
        <v>419</v>
      </c>
      <c r="B422" s="6" t="s">
        <v>817</v>
      </c>
      <c r="C422" s="6" t="s">
        <v>35</v>
      </c>
      <c r="D422" s="6" t="s">
        <v>868</v>
      </c>
      <c r="E422" s="9">
        <v>53131621</v>
      </c>
      <c r="F422" s="106" t="s">
        <v>869</v>
      </c>
      <c r="G422" s="17" t="s">
        <v>38</v>
      </c>
      <c r="H422" s="93">
        <f t="shared" si="12"/>
        <v>0.19</v>
      </c>
      <c r="I422" s="29">
        <f>+'CANASTA DE PRECIOS'!I422</f>
        <v>8010</v>
      </c>
      <c r="J422" s="99"/>
      <c r="K422" s="99"/>
    </row>
    <row r="423" spans="1:11" ht="39" x14ac:dyDescent="0.45">
      <c r="A423" s="6">
        <f t="shared" si="13"/>
        <v>420</v>
      </c>
      <c r="B423" s="6" t="s">
        <v>817</v>
      </c>
      <c r="C423" s="6" t="s">
        <v>35</v>
      </c>
      <c r="D423" s="6" t="s">
        <v>870</v>
      </c>
      <c r="E423" s="9">
        <v>52151703</v>
      </c>
      <c r="F423" s="34" t="s">
        <v>871</v>
      </c>
      <c r="G423" s="17" t="s">
        <v>38</v>
      </c>
      <c r="H423" s="93">
        <f t="shared" si="12"/>
        <v>0.19</v>
      </c>
      <c r="I423" s="29">
        <f>+'CANASTA DE PRECIOS'!I423</f>
        <v>22906</v>
      </c>
      <c r="J423" s="99"/>
      <c r="K423" s="99"/>
    </row>
    <row r="424" spans="1:11" ht="102" x14ac:dyDescent="0.45">
      <c r="A424" s="6">
        <f t="shared" si="13"/>
        <v>421</v>
      </c>
      <c r="B424" s="6" t="s">
        <v>817</v>
      </c>
      <c r="C424" s="6" t="s">
        <v>35</v>
      </c>
      <c r="D424" s="6" t="s">
        <v>872</v>
      </c>
      <c r="E424" s="9">
        <v>24102004</v>
      </c>
      <c r="F424" s="107" t="s">
        <v>873</v>
      </c>
      <c r="G424" s="17" t="s">
        <v>38</v>
      </c>
      <c r="H424" s="93">
        <f t="shared" si="12"/>
        <v>0.19</v>
      </c>
      <c r="I424" s="29">
        <f>+'CANASTA DE PRECIOS'!I424</f>
        <v>559899</v>
      </c>
      <c r="J424" s="99"/>
      <c r="K424" s="99"/>
    </row>
    <row r="425" spans="1:11" ht="26.25" x14ac:dyDescent="0.45">
      <c r="A425" s="6">
        <f t="shared" si="13"/>
        <v>422</v>
      </c>
      <c r="B425" s="6" t="s">
        <v>817</v>
      </c>
      <c r="C425" s="6" t="s">
        <v>35</v>
      </c>
      <c r="D425" s="6" t="s">
        <v>874</v>
      </c>
      <c r="E425" s="9">
        <v>90101603</v>
      </c>
      <c r="F425" s="108" t="s">
        <v>875</v>
      </c>
      <c r="G425" s="17" t="s">
        <v>38</v>
      </c>
      <c r="H425" s="93">
        <f t="shared" si="12"/>
        <v>0.19</v>
      </c>
      <c r="I425" s="29">
        <f>+'CANASTA DE PRECIOS'!I425</f>
        <v>23549</v>
      </c>
      <c r="J425" s="99"/>
      <c r="K425" s="99"/>
    </row>
    <row r="426" spans="1:11" ht="51.75" x14ac:dyDescent="0.45">
      <c r="A426" s="6">
        <f t="shared" si="13"/>
        <v>423</v>
      </c>
      <c r="B426" s="6" t="s">
        <v>817</v>
      </c>
      <c r="C426" s="6" t="s">
        <v>35</v>
      </c>
      <c r="D426" s="6" t="s">
        <v>876</v>
      </c>
      <c r="E426" s="9">
        <v>53102503</v>
      </c>
      <c r="F426" s="103" t="s">
        <v>877</v>
      </c>
      <c r="G426" s="17" t="s">
        <v>38</v>
      </c>
      <c r="H426" s="93">
        <f t="shared" si="12"/>
        <v>0.19</v>
      </c>
      <c r="I426" s="29">
        <f>+'CANASTA DE PRECIOS'!I426</f>
        <v>31999</v>
      </c>
      <c r="J426" s="99"/>
      <c r="K426" s="99"/>
    </row>
    <row r="427" spans="1:11" ht="51" x14ac:dyDescent="0.45">
      <c r="A427" s="6">
        <f t="shared" si="13"/>
        <v>424</v>
      </c>
      <c r="B427" s="6" t="s">
        <v>817</v>
      </c>
      <c r="C427" s="6" t="s">
        <v>35</v>
      </c>
      <c r="D427" s="6" t="s">
        <v>878</v>
      </c>
      <c r="E427" s="9">
        <v>41111505</v>
      </c>
      <c r="F427" s="12" t="s">
        <v>879</v>
      </c>
      <c r="G427" s="17" t="s">
        <v>38</v>
      </c>
      <c r="H427" s="93">
        <f t="shared" si="12"/>
        <v>0.19</v>
      </c>
      <c r="I427" s="29">
        <f>+'CANASTA DE PRECIOS'!I427</f>
        <v>59899</v>
      </c>
      <c r="J427" s="99"/>
      <c r="K427" s="99"/>
    </row>
    <row r="428" spans="1:11" ht="38.25" x14ac:dyDescent="0.45">
      <c r="A428" s="6">
        <f t="shared" si="13"/>
        <v>425</v>
      </c>
      <c r="B428" s="6" t="s">
        <v>817</v>
      </c>
      <c r="C428" s="6" t="s">
        <v>35</v>
      </c>
      <c r="D428" s="6" t="s">
        <v>880</v>
      </c>
      <c r="E428" s="9">
        <v>46181500</v>
      </c>
      <c r="F428" s="105" t="s">
        <v>881</v>
      </c>
      <c r="G428" s="17" t="s">
        <v>38</v>
      </c>
      <c r="H428" s="93">
        <f t="shared" si="12"/>
        <v>0.19</v>
      </c>
      <c r="I428" s="29">
        <f>+'CANASTA DE PRECIOS'!I428</f>
        <v>13499</v>
      </c>
      <c r="J428" s="99"/>
      <c r="K428" s="99"/>
    </row>
    <row r="429" spans="1:11" ht="39" x14ac:dyDescent="0.45">
      <c r="A429" s="6">
        <f t="shared" si="13"/>
        <v>426</v>
      </c>
      <c r="B429" s="6" t="s">
        <v>817</v>
      </c>
      <c r="C429" s="6" t="s">
        <v>35</v>
      </c>
      <c r="D429" s="6" t="s">
        <v>882</v>
      </c>
      <c r="E429" s="9">
        <v>11151608</v>
      </c>
      <c r="F429" s="12" t="s">
        <v>883</v>
      </c>
      <c r="G429" s="17" t="s">
        <v>38</v>
      </c>
      <c r="H429" s="93">
        <f t="shared" si="12"/>
        <v>0.19</v>
      </c>
      <c r="I429" s="29">
        <f>+'CANASTA DE PRECIOS'!I429</f>
        <v>13499</v>
      </c>
      <c r="J429" s="99"/>
      <c r="K429" s="99"/>
    </row>
    <row r="430" spans="1:11" ht="25.5" x14ac:dyDescent="0.45">
      <c r="A430" s="6">
        <f t="shared" si="13"/>
        <v>427</v>
      </c>
      <c r="B430" s="6" t="s">
        <v>817</v>
      </c>
      <c r="C430" s="6" t="s">
        <v>35</v>
      </c>
      <c r="D430" s="6" t="s">
        <v>884</v>
      </c>
      <c r="E430" s="9">
        <v>46181500</v>
      </c>
      <c r="F430" s="105" t="s">
        <v>885</v>
      </c>
      <c r="G430" s="17" t="s">
        <v>38</v>
      </c>
      <c r="H430" s="93">
        <f t="shared" si="12"/>
        <v>0.19</v>
      </c>
      <c r="I430" s="29">
        <f>+'CANASTA DE PRECIOS'!I430</f>
        <v>75900</v>
      </c>
      <c r="J430" s="99"/>
      <c r="K430" s="99"/>
    </row>
    <row r="431" spans="1:11" ht="63.75" x14ac:dyDescent="0.45">
      <c r="A431" s="6">
        <f t="shared" si="13"/>
        <v>428</v>
      </c>
      <c r="B431" s="6" t="s">
        <v>817</v>
      </c>
      <c r="C431" s="6" t="s">
        <v>35</v>
      </c>
      <c r="D431" s="6" t="s">
        <v>886</v>
      </c>
      <c r="E431" s="9">
        <v>60141200</v>
      </c>
      <c r="F431" s="13" t="s">
        <v>887</v>
      </c>
      <c r="G431" s="17" t="s">
        <v>38</v>
      </c>
      <c r="H431" s="93">
        <f t="shared" si="12"/>
        <v>0.19</v>
      </c>
      <c r="I431" s="29">
        <f>+'CANASTA DE PRECIOS'!I431</f>
        <v>79999</v>
      </c>
      <c r="J431" s="99"/>
      <c r="K431" s="99"/>
    </row>
    <row r="432" spans="1:11" ht="63.75" x14ac:dyDescent="0.45">
      <c r="A432" s="6">
        <f t="shared" si="13"/>
        <v>429</v>
      </c>
      <c r="B432" s="6" t="s">
        <v>817</v>
      </c>
      <c r="C432" s="6" t="s">
        <v>35</v>
      </c>
      <c r="D432" s="6" t="s">
        <v>888</v>
      </c>
      <c r="E432" s="9">
        <v>56101532</v>
      </c>
      <c r="F432" s="105" t="s">
        <v>889</v>
      </c>
      <c r="G432" s="17" t="s">
        <v>38</v>
      </c>
      <c r="H432" s="93">
        <f t="shared" si="12"/>
        <v>0.19</v>
      </c>
      <c r="I432" s="29">
        <f>+'CANASTA DE PRECIOS'!I432</f>
        <v>1499999</v>
      </c>
      <c r="J432" s="99"/>
      <c r="K432" s="99"/>
    </row>
    <row r="433" spans="1:11" ht="90" x14ac:dyDescent="0.45">
      <c r="A433" s="6">
        <f t="shared" si="13"/>
        <v>430</v>
      </c>
      <c r="B433" s="6" t="s">
        <v>817</v>
      </c>
      <c r="C433" s="6" t="s">
        <v>35</v>
      </c>
      <c r="D433" s="6" t="s">
        <v>890</v>
      </c>
      <c r="E433" s="9">
        <v>60141100</v>
      </c>
      <c r="F433" s="12" t="s">
        <v>891</v>
      </c>
      <c r="G433" s="17" t="s">
        <v>38</v>
      </c>
      <c r="H433" s="93">
        <f t="shared" si="12"/>
        <v>0.19</v>
      </c>
      <c r="I433" s="29">
        <f>+'CANASTA DE PRECIOS'!I433</f>
        <v>77452</v>
      </c>
      <c r="J433" s="99"/>
      <c r="K433" s="99"/>
    </row>
    <row r="434" spans="1:11" ht="76.5" x14ac:dyDescent="0.45">
      <c r="A434" s="6">
        <f t="shared" si="13"/>
        <v>431</v>
      </c>
      <c r="B434" s="6" t="s">
        <v>817</v>
      </c>
      <c r="C434" s="6" t="s">
        <v>35</v>
      </c>
      <c r="D434" s="6" t="s">
        <v>892</v>
      </c>
      <c r="E434" s="9">
        <v>60141200</v>
      </c>
      <c r="F434" s="105" t="s">
        <v>893</v>
      </c>
      <c r="G434" s="17" t="s">
        <v>38</v>
      </c>
      <c r="H434" s="93">
        <f t="shared" si="12"/>
        <v>0.19</v>
      </c>
      <c r="I434" s="29">
        <f>+'CANASTA DE PRECIOS'!I434</f>
        <v>77452</v>
      </c>
      <c r="J434" s="99"/>
      <c r="K434" s="99"/>
    </row>
    <row r="435" spans="1:11" ht="77.25" x14ac:dyDescent="0.45">
      <c r="A435" s="6">
        <f t="shared" si="13"/>
        <v>432</v>
      </c>
      <c r="B435" s="6" t="s">
        <v>817</v>
      </c>
      <c r="C435" s="6" t="s">
        <v>35</v>
      </c>
      <c r="D435" s="6" t="s">
        <v>894</v>
      </c>
      <c r="E435" s="9">
        <v>27113200</v>
      </c>
      <c r="F435" s="12" t="s">
        <v>895</v>
      </c>
      <c r="G435" s="17" t="s">
        <v>38</v>
      </c>
      <c r="H435" s="93">
        <f t="shared" si="12"/>
        <v>0.19</v>
      </c>
      <c r="I435" s="29">
        <f>+'CANASTA DE PRECIOS'!I435</f>
        <v>209999</v>
      </c>
      <c r="J435" s="99"/>
      <c r="K435" s="99"/>
    </row>
    <row r="436" spans="1:11" ht="141" x14ac:dyDescent="0.45">
      <c r="A436" s="6">
        <f t="shared" si="13"/>
        <v>433</v>
      </c>
      <c r="B436" s="6" t="s">
        <v>817</v>
      </c>
      <c r="C436" s="6" t="s">
        <v>35</v>
      </c>
      <c r="D436" s="6" t="s">
        <v>896</v>
      </c>
      <c r="E436" s="9">
        <v>60121001</v>
      </c>
      <c r="F436" s="103" t="s">
        <v>897</v>
      </c>
      <c r="G436" s="17" t="s">
        <v>38</v>
      </c>
      <c r="H436" s="93">
        <f t="shared" si="12"/>
        <v>0.19</v>
      </c>
      <c r="I436" s="29">
        <f>+'CANASTA DE PRECIOS'!I436</f>
        <v>170000</v>
      </c>
      <c r="J436" s="99"/>
      <c r="K436" s="99"/>
    </row>
    <row r="437" spans="1:11" ht="115.5" x14ac:dyDescent="0.45">
      <c r="A437" s="6">
        <f t="shared" si="13"/>
        <v>434</v>
      </c>
      <c r="B437" s="6" t="s">
        <v>817</v>
      </c>
      <c r="C437" s="6" t="s">
        <v>35</v>
      </c>
      <c r="D437" s="6" t="s">
        <v>898</v>
      </c>
      <c r="E437" s="9">
        <v>53131608</v>
      </c>
      <c r="F437" s="12" t="s">
        <v>899</v>
      </c>
      <c r="G437" s="17" t="s">
        <v>38</v>
      </c>
      <c r="H437" s="93">
        <f t="shared" si="12"/>
        <v>0.19</v>
      </c>
      <c r="I437" s="29">
        <f>+'CANASTA DE PRECIOS'!I437</f>
        <v>280000</v>
      </c>
      <c r="J437" s="99"/>
      <c r="K437" s="99"/>
    </row>
    <row r="438" spans="1:11" ht="39" x14ac:dyDescent="0.45">
      <c r="A438" s="6">
        <f t="shared" si="13"/>
        <v>435</v>
      </c>
      <c r="B438" s="6" t="s">
        <v>817</v>
      </c>
      <c r="C438" s="6" t="s">
        <v>35</v>
      </c>
      <c r="D438" s="6" t="s">
        <v>900</v>
      </c>
      <c r="E438" s="9">
        <v>60121200</v>
      </c>
      <c r="F438" s="109" t="s">
        <v>901</v>
      </c>
      <c r="G438" s="17" t="s">
        <v>38</v>
      </c>
      <c r="H438" s="93">
        <f t="shared" si="12"/>
        <v>0.19</v>
      </c>
      <c r="I438" s="29">
        <f>+'CANASTA DE PRECIOS'!I438</f>
        <v>46999</v>
      </c>
      <c r="J438" s="99"/>
      <c r="K438" s="99"/>
    </row>
    <row r="439" spans="1:11" ht="128.25" x14ac:dyDescent="0.45">
      <c r="A439" s="6">
        <f t="shared" si="13"/>
        <v>436</v>
      </c>
      <c r="B439" s="6" t="s">
        <v>817</v>
      </c>
      <c r="C439" s="6" t="s">
        <v>35</v>
      </c>
      <c r="D439" s="6" t="s">
        <v>902</v>
      </c>
      <c r="E439" s="9">
        <v>60121010</v>
      </c>
      <c r="F439" s="12" t="s">
        <v>903</v>
      </c>
      <c r="G439" s="17" t="s">
        <v>38</v>
      </c>
      <c r="H439" s="93">
        <f t="shared" si="12"/>
        <v>0.19</v>
      </c>
      <c r="I439" s="29">
        <f>+'CANASTA DE PRECIOS'!I439</f>
        <v>450000</v>
      </c>
      <c r="J439" s="99"/>
      <c r="K439" s="99"/>
    </row>
    <row r="440" spans="1:11" ht="42.75" x14ac:dyDescent="0.45">
      <c r="A440" s="6">
        <f t="shared" si="13"/>
        <v>437</v>
      </c>
      <c r="B440" s="6" t="s">
        <v>817</v>
      </c>
      <c r="C440" s="6" t="s">
        <v>35</v>
      </c>
      <c r="D440" s="6" t="s">
        <v>904</v>
      </c>
      <c r="E440" s="9">
        <v>60121001</v>
      </c>
      <c r="F440" s="110" t="s">
        <v>905</v>
      </c>
      <c r="G440" s="17" t="s">
        <v>38</v>
      </c>
      <c r="H440" s="93">
        <f t="shared" si="12"/>
        <v>0.19</v>
      </c>
      <c r="I440" s="29">
        <f>+'CANASTA DE PRECIOS'!I440</f>
        <v>180000</v>
      </c>
      <c r="J440" s="99"/>
      <c r="K440" s="99"/>
    </row>
    <row r="441" spans="1:11" ht="90" x14ac:dyDescent="0.45">
      <c r="A441" s="6">
        <f t="shared" si="13"/>
        <v>438</v>
      </c>
      <c r="B441" s="6" t="s">
        <v>817</v>
      </c>
      <c r="C441" s="6" t="s">
        <v>35</v>
      </c>
      <c r="D441" s="6" t="s">
        <v>906</v>
      </c>
      <c r="E441" s="9">
        <v>46171600</v>
      </c>
      <c r="F441" s="12" t="s">
        <v>907</v>
      </c>
      <c r="G441" s="17" t="s">
        <v>38</v>
      </c>
      <c r="H441" s="93">
        <f t="shared" si="12"/>
        <v>0.19</v>
      </c>
      <c r="I441" s="29">
        <f>+'CANASTA DE PRECIOS'!I441</f>
        <v>105000</v>
      </c>
      <c r="J441" s="99"/>
      <c r="K441" s="99"/>
    </row>
    <row r="442" spans="1:11" ht="141" x14ac:dyDescent="0.45">
      <c r="A442" s="6">
        <f t="shared" si="13"/>
        <v>439</v>
      </c>
      <c r="B442" s="6" t="s">
        <v>817</v>
      </c>
      <c r="C442" s="6" t="s">
        <v>35</v>
      </c>
      <c r="D442" s="6" t="s">
        <v>908</v>
      </c>
      <c r="E442" s="9">
        <v>60121001</v>
      </c>
      <c r="F442" s="103" t="s">
        <v>909</v>
      </c>
      <c r="G442" s="17" t="s">
        <v>38</v>
      </c>
      <c r="H442" s="93">
        <f t="shared" si="12"/>
        <v>0.19</v>
      </c>
      <c r="I442" s="29">
        <f>+'CANASTA DE PRECIOS'!I442</f>
        <v>220000</v>
      </c>
      <c r="J442" s="99"/>
      <c r="K442" s="99"/>
    </row>
    <row r="443" spans="1:11" ht="77.25" x14ac:dyDescent="0.45">
      <c r="A443" s="6">
        <f t="shared" si="13"/>
        <v>440</v>
      </c>
      <c r="B443" s="6" t="s">
        <v>817</v>
      </c>
      <c r="C443" s="6" t="s">
        <v>35</v>
      </c>
      <c r="D443" s="6" t="s">
        <v>910</v>
      </c>
      <c r="E443" s="9">
        <v>53131610</v>
      </c>
      <c r="F443" s="12" t="s">
        <v>911</v>
      </c>
      <c r="G443" s="17" t="s">
        <v>38</v>
      </c>
      <c r="H443" s="93">
        <f t="shared" si="12"/>
        <v>0.19</v>
      </c>
      <c r="I443" s="29">
        <f>+'CANASTA DE PRECIOS'!I443</f>
        <v>269999</v>
      </c>
      <c r="J443" s="99"/>
      <c r="K443" s="99"/>
    </row>
    <row r="444" spans="1:11" ht="192" x14ac:dyDescent="0.45">
      <c r="A444" s="6">
        <f t="shared" si="13"/>
        <v>441</v>
      </c>
      <c r="B444" s="6" t="s">
        <v>817</v>
      </c>
      <c r="C444" s="6" t="s">
        <v>35</v>
      </c>
      <c r="D444" s="6" t="s">
        <v>912</v>
      </c>
      <c r="E444" s="9">
        <v>90101603</v>
      </c>
      <c r="F444" s="103" t="s">
        <v>913</v>
      </c>
      <c r="G444" s="17" t="s">
        <v>38</v>
      </c>
      <c r="H444" s="93">
        <f t="shared" si="12"/>
        <v>0.19</v>
      </c>
      <c r="I444" s="29">
        <f>+'CANASTA DE PRECIOS'!I444</f>
        <v>307000</v>
      </c>
      <c r="J444" s="99"/>
      <c r="K444" s="99"/>
    </row>
    <row r="445" spans="1:11" ht="255.75" x14ac:dyDescent="0.45">
      <c r="A445" s="6">
        <f t="shared" si="13"/>
        <v>442</v>
      </c>
      <c r="B445" s="6" t="s">
        <v>817</v>
      </c>
      <c r="C445" s="6" t="s">
        <v>35</v>
      </c>
      <c r="D445" s="6" t="s">
        <v>914</v>
      </c>
      <c r="E445" s="9">
        <v>53131600</v>
      </c>
      <c r="F445" s="12" t="s">
        <v>915</v>
      </c>
      <c r="G445" s="17" t="s">
        <v>38</v>
      </c>
      <c r="H445" s="93">
        <f t="shared" si="12"/>
        <v>0.19</v>
      </c>
      <c r="I445" s="29">
        <f>+'CANASTA DE PRECIOS'!I445</f>
        <v>599999</v>
      </c>
      <c r="J445" s="99"/>
      <c r="K445" s="99"/>
    </row>
    <row r="446" spans="1:11" ht="178.5" x14ac:dyDescent="0.45">
      <c r="A446" s="6">
        <f t="shared" si="13"/>
        <v>443</v>
      </c>
      <c r="B446" s="6" t="s">
        <v>817</v>
      </c>
      <c r="C446" s="6" t="s">
        <v>35</v>
      </c>
      <c r="D446" s="6" t="s">
        <v>916</v>
      </c>
      <c r="E446" s="9">
        <v>90151500</v>
      </c>
      <c r="F446" s="102" t="s">
        <v>917</v>
      </c>
      <c r="G446" s="17" t="s">
        <v>38</v>
      </c>
      <c r="H446" s="93">
        <f t="shared" si="12"/>
        <v>0.19</v>
      </c>
      <c r="I446" s="29">
        <f>+'CANASTA DE PRECIOS'!I446</f>
        <v>82000</v>
      </c>
      <c r="J446" s="99"/>
      <c r="K446" s="99"/>
    </row>
    <row r="447" spans="1:11" ht="153" x14ac:dyDescent="0.45">
      <c r="A447" s="6">
        <f t="shared" si="13"/>
        <v>444</v>
      </c>
      <c r="B447" s="6" t="s">
        <v>817</v>
      </c>
      <c r="C447" s="6" t="s">
        <v>35</v>
      </c>
      <c r="D447" s="6" t="s">
        <v>916</v>
      </c>
      <c r="E447" s="9">
        <v>90151500</v>
      </c>
      <c r="F447" s="32" t="s">
        <v>918</v>
      </c>
      <c r="G447" s="17" t="s">
        <v>38</v>
      </c>
      <c r="H447" s="93">
        <f t="shared" si="12"/>
        <v>0.19</v>
      </c>
      <c r="I447" s="29">
        <f>+'CANASTA DE PRECIOS'!I447</f>
        <v>37999</v>
      </c>
      <c r="J447" s="99"/>
      <c r="K447" s="99"/>
    </row>
    <row r="448" spans="1:11" ht="128.25" x14ac:dyDescent="0.45">
      <c r="A448" s="6">
        <f t="shared" si="13"/>
        <v>445</v>
      </c>
      <c r="B448" s="6" t="s">
        <v>817</v>
      </c>
      <c r="C448" s="6" t="s">
        <v>35</v>
      </c>
      <c r="D448" s="6" t="s">
        <v>919</v>
      </c>
      <c r="E448" s="9">
        <v>53131600</v>
      </c>
      <c r="F448" s="103" t="s">
        <v>920</v>
      </c>
      <c r="G448" s="17" t="s">
        <v>38</v>
      </c>
      <c r="H448" s="93">
        <f t="shared" si="12"/>
        <v>0.19</v>
      </c>
      <c r="I448" s="29">
        <f>+'CANASTA DE PRECIOS'!I448</f>
        <v>379999</v>
      </c>
      <c r="J448" s="99"/>
      <c r="K448" s="99"/>
    </row>
    <row r="449" spans="1:11" ht="191.25" x14ac:dyDescent="0.45">
      <c r="A449" s="6">
        <f t="shared" si="13"/>
        <v>446</v>
      </c>
      <c r="B449" s="6" t="s">
        <v>817</v>
      </c>
      <c r="C449" s="6" t="s">
        <v>35</v>
      </c>
      <c r="D449" s="6" t="s">
        <v>921</v>
      </c>
      <c r="E449" s="9">
        <v>90151500</v>
      </c>
      <c r="F449" s="32" t="s">
        <v>922</v>
      </c>
      <c r="G449" s="17" t="s">
        <v>38</v>
      </c>
      <c r="H449" s="93">
        <f t="shared" si="12"/>
        <v>0.19</v>
      </c>
      <c r="I449" s="29">
        <f>+'CANASTA DE PRECIOS'!I449</f>
        <v>84999</v>
      </c>
      <c r="J449" s="99"/>
      <c r="K449" s="99"/>
    </row>
    <row r="450" spans="1:11" ht="115.5" x14ac:dyDescent="0.45">
      <c r="A450" s="6">
        <f t="shared" si="13"/>
        <v>447</v>
      </c>
      <c r="B450" s="6" t="s">
        <v>817</v>
      </c>
      <c r="C450" s="6" t="s">
        <v>35</v>
      </c>
      <c r="D450" s="6" t="s">
        <v>923</v>
      </c>
      <c r="E450" s="9">
        <v>90151500</v>
      </c>
      <c r="F450" s="103" t="s">
        <v>924</v>
      </c>
      <c r="G450" s="17" t="s">
        <v>38</v>
      </c>
      <c r="H450" s="93">
        <f t="shared" si="12"/>
        <v>0.19</v>
      </c>
      <c r="I450" s="29">
        <f>+'CANASTA DE PRECIOS'!I450</f>
        <v>179999</v>
      </c>
      <c r="J450" s="99"/>
      <c r="K450" s="99"/>
    </row>
    <row r="451" spans="1:11" ht="165.75" x14ac:dyDescent="0.45">
      <c r="A451" s="6">
        <f t="shared" si="13"/>
        <v>448</v>
      </c>
      <c r="B451" s="6" t="s">
        <v>817</v>
      </c>
      <c r="C451" s="6" t="s">
        <v>35</v>
      </c>
      <c r="D451" s="6" t="s">
        <v>925</v>
      </c>
      <c r="E451" s="9">
        <v>23151500</v>
      </c>
      <c r="F451" s="13" t="s">
        <v>926</v>
      </c>
      <c r="G451" s="17" t="s">
        <v>38</v>
      </c>
      <c r="H451" s="93">
        <f t="shared" si="12"/>
        <v>0.19</v>
      </c>
      <c r="I451" s="29">
        <f>+'CANASTA DE PRECIOS'!I451</f>
        <v>3499999</v>
      </c>
      <c r="J451" s="99"/>
      <c r="K451" s="99"/>
    </row>
    <row r="452" spans="1:11" ht="178.5" x14ac:dyDescent="0.45">
      <c r="A452" s="6">
        <f t="shared" si="13"/>
        <v>449</v>
      </c>
      <c r="B452" s="6" t="s">
        <v>817</v>
      </c>
      <c r="C452" s="6" t="s">
        <v>35</v>
      </c>
      <c r="D452" s="6" t="s">
        <v>927</v>
      </c>
      <c r="E452" s="9">
        <v>23151500</v>
      </c>
      <c r="F452" s="105" t="s">
        <v>928</v>
      </c>
      <c r="G452" s="17" t="s">
        <v>38</v>
      </c>
      <c r="H452" s="93">
        <f t="shared" ref="H452:H515" si="14">IF(OR(ISNUMBER(SEARCH("ALIMENTACIÓN",B452)),ISNUMBER(SEARCH("ALIMENTACION",B452))),0,IF(AND(ISNUMBER(SEARCH("AMBIENTE",B452)),OR(ISNUMBER(SEARCH("Semilla",D452)),ISNUMBER(SEARCH("ESPECIE VEGETAL",D452)),ISNUMBER(SEARCH("Fertilizante",D452)),ISNUMBER(SEARCH("Humus",D452)),ISNUMBER(SEARCH("Micorrizas",D452)),ISNUMBER(SEARCH("Cascarilla",D452)),ISNUMBER(SEARCH("Turba",D452)))),0,IF(AND(ISNUMBER(SEARCH("ANIMALES",B452)),OR(ISNUMBER(SEARCH("ALIMENTO",D452)),ISNUMBER(SEARCH("Alimento",D452)))),0.05,IF(ISNUMBER(SEARCH("ANIMALES",B452)),0.19,IF(ISNUMBER(SEARCH("AMBIENTE",B452)),0.19,IF(ISNUMBER(SEARCH("CULTURA",B452)),0.19,IF(ISNUMBER(SEARCH("DEPORTE",B452)),0.19,IF(ISNUMBER(SEARCH("Bioseguridad",B452)),0.19,IF(ISNUMBER(SEARCH("DOTACIÓN",B452)),0.19,IF(ISNUMBER(SEARCH("SERVICIO",C452)),0.19,0.19))))))))))</f>
        <v>0.19</v>
      </c>
      <c r="I452" s="29">
        <f>+'CANASTA DE PRECIOS'!I452</f>
        <v>2799999</v>
      </c>
      <c r="J452" s="99"/>
      <c r="K452" s="99"/>
    </row>
    <row r="453" spans="1:11" ht="267.75" x14ac:dyDescent="0.45">
      <c r="A453" s="6">
        <f t="shared" ref="A453:A516" si="15">1+A452</f>
        <v>450</v>
      </c>
      <c r="B453" s="6" t="s">
        <v>817</v>
      </c>
      <c r="C453" s="6" t="s">
        <v>35</v>
      </c>
      <c r="D453" s="6" t="s">
        <v>929</v>
      </c>
      <c r="E453" s="9">
        <v>23151500</v>
      </c>
      <c r="F453" s="13" t="s">
        <v>930</v>
      </c>
      <c r="G453" s="17" t="s">
        <v>38</v>
      </c>
      <c r="H453" s="93">
        <f t="shared" si="14"/>
        <v>0.19</v>
      </c>
      <c r="I453" s="29">
        <f>+'CANASTA DE PRECIOS'!I453</f>
        <v>2849999</v>
      </c>
      <c r="J453" s="99"/>
      <c r="K453" s="99"/>
    </row>
    <row r="454" spans="1:11" ht="178.5" x14ac:dyDescent="0.45">
      <c r="A454" s="6">
        <f t="shared" si="15"/>
        <v>451</v>
      </c>
      <c r="B454" s="6" t="s">
        <v>817</v>
      </c>
      <c r="C454" s="6" t="s">
        <v>35</v>
      </c>
      <c r="D454" s="6" t="s">
        <v>931</v>
      </c>
      <c r="E454" s="9">
        <v>23151500</v>
      </c>
      <c r="F454" s="105" t="s">
        <v>932</v>
      </c>
      <c r="G454" s="17" t="s">
        <v>38</v>
      </c>
      <c r="H454" s="93">
        <f t="shared" si="14"/>
        <v>0.19</v>
      </c>
      <c r="I454" s="29">
        <f>+'CANASTA DE PRECIOS'!I454</f>
        <v>3249999</v>
      </c>
      <c r="J454" s="99"/>
      <c r="K454" s="99"/>
    </row>
    <row r="455" spans="1:11" ht="204" x14ac:dyDescent="0.45">
      <c r="A455" s="6">
        <f t="shared" si="15"/>
        <v>452</v>
      </c>
      <c r="B455" s="6" t="s">
        <v>817</v>
      </c>
      <c r="C455" s="6" t="s">
        <v>35</v>
      </c>
      <c r="D455" s="6" t="s">
        <v>933</v>
      </c>
      <c r="E455" s="9">
        <v>23151500</v>
      </c>
      <c r="F455" s="13" t="s">
        <v>934</v>
      </c>
      <c r="G455" s="17" t="s">
        <v>38</v>
      </c>
      <c r="H455" s="93">
        <f t="shared" si="14"/>
        <v>0.19</v>
      </c>
      <c r="I455" s="29">
        <f>+'CANASTA DE PRECIOS'!I455</f>
        <v>3499999</v>
      </c>
      <c r="J455" s="99"/>
      <c r="K455" s="99"/>
    </row>
    <row r="456" spans="1:11" ht="204" x14ac:dyDescent="0.45">
      <c r="A456" s="6">
        <f t="shared" si="15"/>
        <v>453</v>
      </c>
      <c r="B456" s="6" t="s">
        <v>817</v>
      </c>
      <c r="C456" s="6" t="s">
        <v>35</v>
      </c>
      <c r="D456" s="6" t="s">
        <v>935</v>
      </c>
      <c r="E456" s="9">
        <v>23151500</v>
      </c>
      <c r="F456" s="105" t="s">
        <v>936</v>
      </c>
      <c r="G456" s="17" t="s">
        <v>38</v>
      </c>
      <c r="H456" s="93">
        <f t="shared" si="14"/>
        <v>0.19</v>
      </c>
      <c r="I456" s="29">
        <f>+'CANASTA DE PRECIOS'!I456</f>
        <v>2249999</v>
      </c>
      <c r="J456" s="99"/>
      <c r="K456" s="99"/>
    </row>
    <row r="457" spans="1:11" ht="39" x14ac:dyDescent="0.45">
      <c r="A457" s="6">
        <f t="shared" si="15"/>
        <v>454</v>
      </c>
      <c r="B457" s="6" t="s">
        <v>817</v>
      </c>
      <c r="C457" s="6" t="s">
        <v>35</v>
      </c>
      <c r="D457" s="6" t="s">
        <v>937</v>
      </c>
      <c r="E457" s="9">
        <v>42142100</v>
      </c>
      <c r="F457" s="12" t="s">
        <v>938</v>
      </c>
      <c r="G457" s="17" t="s">
        <v>38</v>
      </c>
      <c r="H457" s="93">
        <f t="shared" si="14"/>
        <v>0.19</v>
      </c>
      <c r="I457" s="29">
        <f>+'CANASTA DE PRECIOS'!I457</f>
        <v>29699</v>
      </c>
      <c r="J457" s="99"/>
      <c r="K457" s="99"/>
    </row>
    <row r="458" spans="1:11" ht="51" x14ac:dyDescent="0.45">
      <c r="A458" s="6">
        <f t="shared" si="15"/>
        <v>455</v>
      </c>
      <c r="B458" s="6" t="s">
        <v>817</v>
      </c>
      <c r="C458" s="6" t="s">
        <v>35</v>
      </c>
      <c r="D458" s="6" t="s">
        <v>939</v>
      </c>
      <c r="E458" s="9">
        <v>56101519</v>
      </c>
      <c r="F458" s="105" t="s">
        <v>940</v>
      </c>
      <c r="G458" s="17" t="s">
        <v>38</v>
      </c>
      <c r="H458" s="93">
        <f t="shared" si="14"/>
        <v>0.19</v>
      </c>
      <c r="I458" s="29">
        <f>+'CANASTA DE PRECIOS'!I458</f>
        <v>1049999</v>
      </c>
      <c r="J458" s="99"/>
      <c r="K458" s="99"/>
    </row>
    <row r="459" spans="1:11" ht="38.25" x14ac:dyDescent="0.45">
      <c r="A459" s="6">
        <f t="shared" si="15"/>
        <v>456</v>
      </c>
      <c r="B459" s="6" t="s">
        <v>817</v>
      </c>
      <c r="C459" s="6" t="s">
        <v>35</v>
      </c>
      <c r="D459" s="6" t="s">
        <v>941</v>
      </c>
      <c r="E459" s="9">
        <v>56101519</v>
      </c>
      <c r="F459" s="13" t="s">
        <v>942</v>
      </c>
      <c r="G459" s="17" t="s">
        <v>38</v>
      </c>
      <c r="H459" s="93">
        <f t="shared" si="14"/>
        <v>0.19</v>
      </c>
      <c r="I459" s="29">
        <f>+'CANASTA DE PRECIOS'!I459</f>
        <v>899999</v>
      </c>
      <c r="J459" s="99"/>
      <c r="K459" s="99"/>
    </row>
    <row r="460" spans="1:11" ht="51.75" x14ac:dyDescent="0.45">
      <c r="A460" s="6">
        <f t="shared" si="15"/>
        <v>457</v>
      </c>
      <c r="B460" s="6" t="s">
        <v>817</v>
      </c>
      <c r="C460" s="6" t="s">
        <v>35</v>
      </c>
      <c r="D460" s="6" t="s">
        <v>943</v>
      </c>
      <c r="E460" s="9">
        <v>52151804</v>
      </c>
      <c r="F460" s="103" t="s">
        <v>944</v>
      </c>
      <c r="G460" s="17" t="s">
        <v>38</v>
      </c>
      <c r="H460" s="93">
        <f t="shared" si="14"/>
        <v>0.19</v>
      </c>
      <c r="I460" s="29">
        <f>+'CANASTA DE PRECIOS'!I460</f>
        <v>34989</v>
      </c>
      <c r="J460" s="99"/>
      <c r="K460" s="99"/>
    </row>
    <row r="461" spans="1:11" ht="25.5" x14ac:dyDescent="0.45">
      <c r="A461" s="6">
        <f t="shared" si="15"/>
        <v>458</v>
      </c>
      <c r="B461" s="6" t="s">
        <v>817</v>
      </c>
      <c r="C461" s="6" t="s">
        <v>35</v>
      </c>
      <c r="D461" s="6" t="s">
        <v>945</v>
      </c>
      <c r="E461" s="9">
        <v>46181500</v>
      </c>
      <c r="F461" s="13" t="s">
        <v>946</v>
      </c>
      <c r="G461" s="17" t="s">
        <v>38</v>
      </c>
      <c r="H461" s="93">
        <f t="shared" si="14"/>
        <v>0.19</v>
      </c>
      <c r="I461" s="29">
        <f>+'CANASTA DE PRECIOS'!I461</f>
        <v>25000</v>
      </c>
      <c r="J461" s="99"/>
      <c r="K461" s="99"/>
    </row>
    <row r="462" spans="1:11" ht="51.75" x14ac:dyDescent="0.45">
      <c r="A462" s="6">
        <f t="shared" si="15"/>
        <v>459</v>
      </c>
      <c r="B462" s="6" t="s">
        <v>817</v>
      </c>
      <c r="C462" s="6" t="s">
        <v>35</v>
      </c>
      <c r="D462" s="6" t="s">
        <v>947</v>
      </c>
      <c r="E462" s="9">
        <v>90101603</v>
      </c>
      <c r="F462" s="103" t="s">
        <v>948</v>
      </c>
      <c r="G462" s="17" t="s">
        <v>38</v>
      </c>
      <c r="H462" s="93">
        <f t="shared" si="14"/>
        <v>0.19</v>
      </c>
      <c r="I462" s="29">
        <f>+'CANASTA DE PRECIOS'!I462</f>
        <v>204999</v>
      </c>
      <c r="J462" s="99"/>
      <c r="K462" s="99"/>
    </row>
    <row r="463" spans="1:11" ht="76.5" x14ac:dyDescent="0.45">
      <c r="A463" s="6">
        <f t="shared" si="15"/>
        <v>460</v>
      </c>
      <c r="B463" s="6" t="s">
        <v>817</v>
      </c>
      <c r="C463" s="6" t="s">
        <v>35</v>
      </c>
      <c r="D463" s="6" t="s">
        <v>949</v>
      </c>
      <c r="E463" s="9">
        <v>46181500</v>
      </c>
      <c r="F463" s="13" t="s">
        <v>950</v>
      </c>
      <c r="G463" s="17" t="s">
        <v>38</v>
      </c>
      <c r="H463" s="93">
        <f t="shared" si="14"/>
        <v>0.19</v>
      </c>
      <c r="I463" s="29">
        <f>+'CANASTA DE PRECIOS'!I463</f>
        <v>75000</v>
      </c>
      <c r="J463" s="99"/>
      <c r="K463" s="99"/>
    </row>
    <row r="464" spans="1:11" ht="102.75" x14ac:dyDescent="0.45">
      <c r="A464" s="6">
        <f t="shared" si="15"/>
        <v>461</v>
      </c>
      <c r="B464" s="6" t="s">
        <v>817</v>
      </c>
      <c r="C464" s="6" t="s">
        <v>35</v>
      </c>
      <c r="D464" s="6" t="s">
        <v>951</v>
      </c>
      <c r="E464" s="9">
        <v>53102500</v>
      </c>
      <c r="F464" s="103" t="s">
        <v>952</v>
      </c>
      <c r="G464" s="17" t="s">
        <v>38</v>
      </c>
      <c r="H464" s="93">
        <f t="shared" si="14"/>
        <v>0.19</v>
      </c>
      <c r="I464" s="29">
        <f>+'CANASTA DE PRECIOS'!I464</f>
        <v>79999</v>
      </c>
      <c r="J464" s="99"/>
      <c r="K464" s="99"/>
    </row>
    <row r="465" spans="1:11" ht="51" x14ac:dyDescent="0.45">
      <c r="A465" s="6">
        <f t="shared" si="15"/>
        <v>462</v>
      </c>
      <c r="B465" s="6" t="s">
        <v>817</v>
      </c>
      <c r="C465" s="6" t="s">
        <v>35</v>
      </c>
      <c r="D465" s="6" t="s">
        <v>953</v>
      </c>
      <c r="E465" s="9">
        <v>14111713</v>
      </c>
      <c r="F465" s="12" t="s">
        <v>954</v>
      </c>
      <c r="G465" s="17" t="s">
        <v>38</v>
      </c>
      <c r="H465" s="93">
        <f t="shared" si="14"/>
        <v>0.19</v>
      </c>
      <c r="I465" s="29">
        <f>+'CANASTA DE PRECIOS'!I465</f>
        <v>29949</v>
      </c>
      <c r="J465" s="99"/>
      <c r="K465" s="99"/>
    </row>
    <row r="466" spans="1:11" ht="25.5" x14ac:dyDescent="0.45">
      <c r="A466" s="6">
        <f t="shared" si="15"/>
        <v>463</v>
      </c>
      <c r="B466" s="6" t="s">
        <v>817</v>
      </c>
      <c r="C466" s="6" t="s">
        <v>35</v>
      </c>
      <c r="D466" s="6" t="s">
        <v>955</v>
      </c>
      <c r="E466" s="9">
        <v>53131615</v>
      </c>
      <c r="F466" s="103" t="s">
        <v>956</v>
      </c>
      <c r="G466" s="17" t="s">
        <v>38</v>
      </c>
      <c r="H466" s="93">
        <f t="shared" si="14"/>
        <v>0.19</v>
      </c>
      <c r="I466" s="29">
        <f>+'CANASTA DE PRECIOS'!I466</f>
        <v>2949</v>
      </c>
      <c r="J466" s="99"/>
      <c r="K466" s="99"/>
    </row>
    <row r="467" spans="1:11" ht="114.75" x14ac:dyDescent="0.45">
      <c r="A467" s="6">
        <f t="shared" si="15"/>
        <v>464</v>
      </c>
      <c r="B467" s="6" t="s">
        <v>817</v>
      </c>
      <c r="C467" s="6" t="s">
        <v>35</v>
      </c>
      <c r="D467" s="6" t="s">
        <v>957</v>
      </c>
      <c r="E467" s="9">
        <v>49241500</v>
      </c>
      <c r="F467" s="13" t="s">
        <v>958</v>
      </c>
      <c r="G467" s="17" t="s">
        <v>38</v>
      </c>
      <c r="H467" s="93">
        <f t="shared" si="14"/>
        <v>0.19</v>
      </c>
      <c r="I467" s="29">
        <f>+'CANASTA DE PRECIOS'!I467</f>
        <v>6799999</v>
      </c>
      <c r="J467" s="99"/>
      <c r="K467" s="99"/>
    </row>
    <row r="468" spans="1:11" ht="64.5" x14ac:dyDescent="0.45">
      <c r="A468" s="6">
        <f t="shared" si="15"/>
        <v>465</v>
      </c>
      <c r="B468" s="6" t="s">
        <v>817</v>
      </c>
      <c r="C468" s="6" t="s">
        <v>35</v>
      </c>
      <c r="D468" s="6" t="s">
        <v>959</v>
      </c>
      <c r="E468" s="9">
        <v>53102500</v>
      </c>
      <c r="F468" s="103" t="s">
        <v>960</v>
      </c>
      <c r="G468" s="17" t="s">
        <v>38</v>
      </c>
      <c r="H468" s="93">
        <f t="shared" si="14"/>
        <v>0.19</v>
      </c>
      <c r="I468" s="29">
        <f>+'CANASTA DE PRECIOS'!I468</f>
        <v>59924</v>
      </c>
      <c r="J468" s="99"/>
      <c r="K468" s="99"/>
    </row>
    <row r="469" spans="1:11" ht="63.75" x14ac:dyDescent="0.45">
      <c r="A469" s="6">
        <f t="shared" si="15"/>
        <v>466</v>
      </c>
      <c r="B469" s="6" t="s">
        <v>817</v>
      </c>
      <c r="C469" s="6" t="s">
        <v>35</v>
      </c>
      <c r="D469" s="6" t="s">
        <v>961</v>
      </c>
      <c r="E469" s="9">
        <v>60141200</v>
      </c>
      <c r="F469" s="13" t="s">
        <v>962</v>
      </c>
      <c r="G469" s="17" t="s">
        <v>38</v>
      </c>
      <c r="H469" s="93">
        <f t="shared" si="14"/>
        <v>0.19</v>
      </c>
      <c r="I469" s="29">
        <f>+'CANASTA DE PRECIOS'!I469</f>
        <v>44999</v>
      </c>
      <c r="J469" s="99"/>
      <c r="K469" s="99"/>
    </row>
    <row r="470" spans="1:11" ht="63.75" x14ac:dyDescent="0.45">
      <c r="A470" s="6">
        <f t="shared" si="15"/>
        <v>467</v>
      </c>
      <c r="B470" s="6" t="s">
        <v>817</v>
      </c>
      <c r="C470" s="6" t="s">
        <v>35</v>
      </c>
      <c r="D470" s="6" t="s">
        <v>963</v>
      </c>
      <c r="E470" s="9">
        <v>30171700</v>
      </c>
      <c r="F470" s="105" t="s">
        <v>964</v>
      </c>
      <c r="G470" s="17" t="s">
        <v>38</v>
      </c>
      <c r="H470" s="93">
        <f t="shared" si="14"/>
        <v>0.19</v>
      </c>
      <c r="I470" s="29">
        <f>+'CANASTA DE PRECIOS'!I470</f>
        <v>218999</v>
      </c>
      <c r="J470" s="99"/>
      <c r="K470" s="99"/>
    </row>
    <row r="471" spans="1:11" ht="63.75" x14ac:dyDescent="0.45">
      <c r="A471" s="6">
        <f t="shared" si="15"/>
        <v>468</v>
      </c>
      <c r="B471" s="6" t="s">
        <v>817</v>
      </c>
      <c r="C471" s="6" t="s">
        <v>35</v>
      </c>
      <c r="D471" s="6" t="s">
        <v>965</v>
      </c>
      <c r="E471" s="9">
        <v>60141200</v>
      </c>
      <c r="F471" s="13" t="s">
        <v>966</v>
      </c>
      <c r="G471" s="17" t="s">
        <v>38</v>
      </c>
      <c r="H471" s="93">
        <f t="shared" si="14"/>
        <v>0.19</v>
      </c>
      <c r="I471" s="29">
        <f>+'CANASTA DE PRECIOS'!I471</f>
        <v>679999</v>
      </c>
      <c r="J471" s="99"/>
      <c r="K471" s="99"/>
    </row>
    <row r="472" spans="1:11" ht="90" x14ac:dyDescent="0.45">
      <c r="A472" s="6">
        <f t="shared" si="15"/>
        <v>469</v>
      </c>
      <c r="B472" s="6" t="s">
        <v>817</v>
      </c>
      <c r="C472" s="6" t="s">
        <v>35</v>
      </c>
      <c r="D472" s="6" t="s">
        <v>967</v>
      </c>
      <c r="E472" s="9">
        <v>44122022</v>
      </c>
      <c r="F472" s="103" t="s">
        <v>968</v>
      </c>
      <c r="G472" s="17" t="s">
        <v>38</v>
      </c>
      <c r="H472" s="93">
        <f t="shared" si="14"/>
        <v>0.19</v>
      </c>
      <c r="I472" s="29">
        <f>+'CANASTA DE PRECIOS'!I472</f>
        <v>33954</v>
      </c>
      <c r="J472" s="99"/>
      <c r="K472" s="99"/>
    </row>
    <row r="473" spans="1:11" ht="76.5" x14ac:dyDescent="0.45">
      <c r="A473" s="6">
        <f t="shared" si="15"/>
        <v>470</v>
      </c>
      <c r="B473" s="6" t="s">
        <v>817</v>
      </c>
      <c r="C473" s="6" t="s">
        <v>35</v>
      </c>
      <c r="D473" s="6" t="s">
        <v>969</v>
      </c>
      <c r="E473" s="9">
        <v>60141200</v>
      </c>
      <c r="F473" s="13" t="s">
        <v>970</v>
      </c>
      <c r="G473" s="17" t="s">
        <v>38</v>
      </c>
      <c r="H473" s="93">
        <f t="shared" si="14"/>
        <v>0.19</v>
      </c>
      <c r="I473" s="29">
        <f>+'CANASTA DE PRECIOS'!I473</f>
        <v>249999</v>
      </c>
      <c r="J473" s="99"/>
      <c r="K473" s="99"/>
    </row>
    <row r="474" spans="1:11" ht="38.25" x14ac:dyDescent="0.45">
      <c r="A474" s="6">
        <f t="shared" si="15"/>
        <v>471</v>
      </c>
      <c r="B474" s="6" t="s">
        <v>817</v>
      </c>
      <c r="C474" s="6" t="s">
        <v>35</v>
      </c>
      <c r="D474" s="6" t="s">
        <v>971</v>
      </c>
      <c r="E474" s="9">
        <v>53131600</v>
      </c>
      <c r="F474" s="103" t="s">
        <v>972</v>
      </c>
      <c r="G474" s="17" t="s">
        <v>38</v>
      </c>
      <c r="H474" s="93">
        <f t="shared" si="14"/>
        <v>0.19</v>
      </c>
      <c r="I474" s="29">
        <f>+'CANASTA DE PRECIOS'!I474</f>
        <v>4499</v>
      </c>
      <c r="J474" s="99"/>
      <c r="K474" s="99"/>
    </row>
    <row r="475" spans="1:11" ht="38.25" x14ac:dyDescent="0.45">
      <c r="A475" s="6">
        <f t="shared" si="15"/>
        <v>472</v>
      </c>
      <c r="B475" s="6" t="s">
        <v>817</v>
      </c>
      <c r="C475" s="6" t="s">
        <v>35</v>
      </c>
      <c r="D475" s="6" t="s">
        <v>973</v>
      </c>
      <c r="E475" s="9">
        <v>53131600</v>
      </c>
      <c r="F475" s="12" t="s">
        <v>974</v>
      </c>
      <c r="G475" s="17" t="s">
        <v>38</v>
      </c>
      <c r="H475" s="93">
        <f t="shared" si="14"/>
        <v>0.19</v>
      </c>
      <c r="I475" s="29">
        <f>+'CANASTA DE PRECIOS'!I475</f>
        <v>8949</v>
      </c>
      <c r="J475" s="99"/>
      <c r="K475" s="99"/>
    </row>
    <row r="476" spans="1:11" ht="38.25" x14ac:dyDescent="0.45">
      <c r="A476" s="6">
        <f t="shared" si="15"/>
        <v>473</v>
      </c>
      <c r="B476" s="6" t="s">
        <v>817</v>
      </c>
      <c r="C476" s="6" t="s">
        <v>35</v>
      </c>
      <c r="D476" s="6" t="s">
        <v>975</v>
      </c>
      <c r="E476" s="9">
        <v>53131608</v>
      </c>
      <c r="F476" s="103" t="s">
        <v>976</v>
      </c>
      <c r="G476" s="17" t="s">
        <v>38</v>
      </c>
      <c r="H476" s="93">
        <f t="shared" si="14"/>
        <v>0.19</v>
      </c>
      <c r="I476" s="29">
        <f>+'CANASTA DE PRECIOS'!I476</f>
        <v>24749</v>
      </c>
      <c r="J476" s="99"/>
      <c r="K476" s="99"/>
    </row>
    <row r="477" spans="1:11" ht="115.5" x14ac:dyDescent="0.45">
      <c r="A477" s="6">
        <f t="shared" si="15"/>
        <v>474</v>
      </c>
      <c r="B477" s="6" t="s">
        <v>817</v>
      </c>
      <c r="C477" s="6" t="s">
        <v>35</v>
      </c>
      <c r="D477" s="6" t="s">
        <v>977</v>
      </c>
      <c r="E477" s="9">
        <v>60106100</v>
      </c>
      <c r="F477" s="35" t="s">
        <v>978</v>
      </c>
      <c r="G477" s="17" t="s">
        <v>38</v>
      </c>
      <c r="H477" s="93">
        <f t="shared" si="14"/>
        <v>0.19</v>
      </c>
      <c r="I477" s="29">
        <f>+'CANASTA DE PRECIOS'!I477</f>
        <v>47651</v>
      </c>
      <c r="J477" s="99"/>
      <c r="K477" s="99"/>
    </row>
    <row r="478" spans="1:11" ht="63.75" x14ac:dyDescent="0.45">
      <c r="A478" s="6">
        <f t="shared" si="15"/>
        <v>475</v>
      </c>
      <c r="B478" s="6" t="s">
        <v>817</v>
      </c>
      <c r="C478" s="6" t="s">
        <v>35</v>
      </c>
      <c r="D478" s="6" t="s">
        <v>979</v>
      </c>
      <c r="E478" s="9">
        <v>60141200</v>
      </c>
      <c r="F478" s="105" t="s">
        <v>980</v>
      </c>
      <c r="G478" s="17" t="s">
        <v>38</v>
      </c>
      <c r="H478" s="93">
        <f t="shared" si="14"/>
        <v>0.19</v>
      </c>
      <c r="I478" s="29">
        <f>+'CANASTA DE PRECIOS'!I478</f>
        <v>187899</v>
      </c>
      <c r="J478" s="99"/>
      <c r="K478" s="99"/>
    </row>
    <row r="479" spans="1:11" ht="76.5" x14ac:dyDescent="0.45">
      <c r="A479" s="6">
        <f t="shared" si="15"/>
        <v>476</v>
      </c>
      <c r="B479" s="6" t="s">
        <v>817</v>
      </c>
      <c r="C479" s="6" t="s">
        <v>35</v>
      </c>
      <c r="D479" s="6" t="s">
        <v>981</v>
      </c>
      <c r="E479" s="9">
        <v>60141200</v>
      </c>
      <c r="F479" s="13" t="s">
        <v>982</v>
      </c>
      <c r="G479" s="17" t="s">
        <v>38</v>
      </c>
      <c r="H479" s="93">
        <f t="shared" si="14"/>
        <v>0.19</v>
      </c>
      <c r="I479" s="29">
        <f>+'CANASTA DE PRECIOS'!I479</f>
        <v>26261</v>
      </c>
      <c r="J479" s="99"/>
      <c r="K479" s="99"/>
    </row>
    <row r="480" spans="1:11" x14ac:dyDescent="0.45">
      <c r="A480" s="6">
        <f t="shared" si="15"/>
        <v>477</v>
      </c>
      <c r="B480" s="6" t="s">
        <v>817</v>
      </c>
      <c r="C480" s="6" t="s">
        <v>35</v>
      </c>
      <c r="D480" s="6" t="s">
        <v>983</v>
      </c>
      <c r="E480" s="9">
        <v>53102700</v>
      </c>
      <c r="F480" s="103" t="s">
        <v>984</v>
      </c>
      <c r="G480" s="17" t="s">
        <v>38</v>
      </c>
      <c r="H480" s="93">
        <f t="shared" si="14"/>
        <v>0.19</v>
      </c>
      <c r="I480" s="29">
        <f>+'CANASTA DE PRECIOS'!I480</f>
        <v>58999</v>
      </c>
      <c r="J480" s="99"/>
      <c r="K480" s="99"/>
    </row>
    <row r="481" spans="1:11" ht="25.5" x14ac:dyDescent="0.45">
      <c r="A481" s="6">
        <f t="shared" si="15"/>
        <v>478</v>
      </c>
      <c r="B481" s="6" t="s">
        <v>817</v>
      </c>
      <c r="C481" s="6" t="s">
        <v>35</v>
      </c>
      <c r="D481" s="6" t="s">
        <v>985</v>
      </c>
      <c r="E481" s="9">
        <v>31162313</v>
      </c>
      <c r="F481" s="13" t="s">
        <v>986</v>
      </c>
      <c r="G481" s="17" t="s">
        <v>38</v>
      </c>
      <c r="H481" s="93">
        <f t="shared" si="14"/>
        <v>0.19</v>
      </c>
      <c r="I481" s="29">
        <f>+'CANASTA DE PRECIOS'!I481</f>
        <v>379999</v>
      </c>
      <c r="J481" s="99"/>
      <c r="K481" s="99"/>
    </row>
    <row r="482" spans="1:11" ht="141" x14ac:dyDescent="0.45">
      <c r="A482" s="6">
        <f t="shared" si="15"/>
        <v>479</v>
      </c>
      <c r="B482" s="6" t="s">
        <v>817</v>
      </c>
      <c r="C482" s="6" t="s">
        <v>35</v>
      </c>
      <c r="D482" s="6" t="s">
        <v>987</v>
      </c>
      <c r="E482" s="9">
        <v>90101603</v>
      </c>
      <c r="F482" s="103" t="s">
        <v>988</v>
      </c>
      <c r="G482" s="17" t="s">
        <v>38</v>
      </c>
      <c r="H482" s="93">
        <f t="shared" si="14"/>
        <v>0.19</v>
      </c>
      <c r="I482" s="29">
        <f>+'CANASTA DE PRECIOS'!I482</f>
        <v>229999</v>
      </c>
      <c r="J482" s="99"/>
      <c r="K482" s="99"/>
    </row>
    <row r="483" spans="1:11" ht="51" x14ac:dyDescent="0.45">
      <c r="A483" s="6">
        <f t="shared" si="15"/>
        <v>480</v>
      </c>
      <c r="B483" s="6" t="s">
        <v>817</v>
      </c>
      <c r="C483" s="6" t="s">
        <v>35</v>
      </c>
      <c r="D483" s="6" t="s">
        <v>989</v>
      </c>
      <c r="E483" s="9">
        <v>60141200</v>
      </c>
      <c r="F483" s="13" t="s">
        <v>990</v>
      </c>
      <c r="G483" s="17" t="s">
        <v>38</v>
      </c>
      <c r="H483" s="93">
        <f t="shared" si="14"/>
        <v>0.19</v>
      </c>
      <c r="I483" s="29">
        <f>+'CANASTA DE PRECIOS'!I483</f>
        <v>98850</v>
      </c>
      <c r="J483" s="99"/>
      <c r="K483" s="99"/>
    </row>
    <row r="484" spans="1:11" ht="26.25" x14ac:dyDescent="0.45">
      <c r="A484" s="6">
        <f t="shared" si="15"/>
        <v>481</v>
      </c>
      <c r="B484" s="6" t="s">
        <v>817</v>
      </c>
      <c r="C484" s="6" t="s">
        <v>35</v>
      </c>
      <c r="D484" s="6" t="s">
        <v>991</v>
      </c>
      <c r="E484" s="9">
        <v>14111511</v>
      </c>
      <c r="F484" s="103" t="s">
        <v>992</v>
      </c>
      <c r="G484" s="17" t="s">
        <v>993</v>
      </c>
      <c r="H484" s="93">
        <f t="shared" si="14"/>
        <v>0.19</v>
      </c>
      <c r="I484" s="29">
        <f>+'CANASTA DE PRECIOS'!I484</f>
        <v>229999</v>
      </c>
      <c r="J484" s="99"/>
      <c r="K484" s="99"/>
    </row>
    <row r="485" spans="1:11" ht="64.5" x14ac:dyDescent="0.45">
      <c r="A485" s="6">
        <f t="shared" si="15"/>
        <v>482</v>
      </c>
      <c r="B485" s="6" t="s">
        <v>817</v>
      </c>
      <c r="C485" s="6" t="s">
        <v>35</v>
      </c>
      <c r="D485" s="6" t="s">
        <v>994</v>
      </c>
      <c r="E485" s="9">
        <v>11162100</v>
      </c>
      <c r="F485" s="12" t="s">
        <v>995</v>
      </c>
      <c r="G485" s="17" t="s">
        <v>38</v>
      </c>
      <c r="H485" s="93">
        <f t="shared" si="14"/>
        <v>0.19</v>
      </c>
      <c r="I485" s="29">
        <f>+'CANASTA DE PRECIOS'!I485</f>
        <v>84999</v>
      </c>
      <c r="J485" s="99"/>
      <c r="K485" s="99"/>
    </row>
    <row r="486" spans="1:11" ht="39" x14ac:dyDescent="0.45">
      <c r="A486" s="6">
        <f t="shared" si="15"/>
        <v>483</v>
      </c>
      <c r="B486" s="6" t="s">
        <v>817</v>
      </c>
      <c r="C486" s="6" t="s">
        <v>35</v>
      </c>
      <c r="D486" s="6" t="s">
        <v>996</v>
      </c>
      <c r="E486" s="9">
        <v>48101511</v>
      </c>
      <c r="F486" s="103" t="s">
        <v>997</v>
      </c>
      <c r="G486" s="17" t="s">
        <v>38</v>
      </c>
      <c r="H486" s="93">
        <f t="shared" si="14"/>
        <v>0.19</v>
      </c>
      <c r="I486" s="29">
        <f>+'CANASTA DE PRECIOS'!I486</f>
        <v>59900</v>
      </c>
      <c r="J486" s="99"/>
      <c r="K486" s="99"/>
    </row>
    <row r="487" spans="1:11" ht="25.5" x14ac:dyDescent="0.45">
      <c r="A487" s="6">
        <f t="shared" si="15"/>
        <v>484</v>
      </c>
      <c r="B487" s="6" t="s">
        <v>817</v>
      </c>
      <c r="C487" s="6" t="s">
        <v>35</v>
      </c>
      <c r="D487" s="6" t="s">
        <v>998</v>
      </c>
      <c r="E487" s="9">
        <v>52121703</v>
      </c>
      <c r="F487" s="12" t="s">
        <v>999</v>
      </c>
      <c r="G487" s="17" t="s">
        <v>38</v>
      </c>
      <c r="H487" s="93">
        <f t="shared" si="14"/>
        <v>0.19</v>
      </c>
      <c r="I487" s="29">
        <f>+'CANASTA DE PRECIOS'!I487</f>
        <v>38999</v>
      </c>
      <c r="J487" s="99"/>
      <c r="K487" s="99"/>
    </row>
    <row r="488" spans="1:11" ht="51.75" x14ac:dyDescent="0.45">
      <c r="A488" s="6">
        <f t="shared" si="15"/>
        <v>485</v>
      </c>
      <c r="B488" s="6" t="s">
        <v>817</v>
      </c>
      <c r="C488" s="6" t="s">
        <v>35</v>
      </c>
      <c r="D488" s="6" t="s">
        <v>1000</v>
      </c>
      <c r="E488" s="9">
        <v>53103001</v>
      </c>
      <c r="F488" s="103" t="s">
        <v>1001</v>
      </c>
      <c r="G488" s="17" t="s">
        <v>38</v>
      </c>
      <c r="H488" s="93">
        <f t="shared" si="14"/>
        <v>0.19</v>
      </c>
      <c r="I488" s="29">
        <f>+'CANASTA DE PRECIOS'!I488</f>
        <v>249999</v>
      </c>
      <c r="J488" s="99"/>
      <c r="K488" s="99"/>
    </row>
    <row r="489" spans="1:11" ht="38.25" x14ac:dyDescent="0.45">
      <c r="A489" s="6">
        <f t="shared" si="15"/>
        <v>486</v>
      </c>
      <c r="B489" s="6" t="s">
        <v>817</v>
      </c>
      <c r="C489" s="6" t="s">
        <v>35</v>
      </c>
      <c r="D489" s="6" t="s">
        <v>1002</v>
      </c>
      <c r="E489" s="9">
        <v>90101603</v>
      </c>
      <c r="F489" s="13" t="s">
        <v>1003</v>
      </c>
      <c r="G489" s="17" t="s">
        <v>38</v>
      </c>
      <c r="H489" s="93">
        <f t="shared" si="14"/>
        <v>0.19</v>
      </c>
      <c r="I489" s="29">
        <f>+'CANASTA DE PRECIOS'!I489</f>
        <v>30133</v>
      </c>
      <c r="J489" s="99"/>
      <c r="K489" s="99"/>
    </row>
    <row r="490" spans="1:11" ht="51" x14ac:dyDescent="0.45">
      <c r="A490" s="6">
        <f t="shared" si="15"/>
        <v>487</v>
      </c>
      <c r="B490" s="6" t="s">
        <v>817</v>
      </c>
      <c r="C490" s="6" t="s">
        <v>35</v>
      </c>
      <c r="D490" s="6" t="s">
        <v>1004</v>
      </c>
      <c r="E490" s="9">
        <v>53102700</v>
      </c>
      <c r="F490" s="105" t="s">
        <v>1005</v>
      </c>
      <c r="G490" s="17" t="s">
        <v>38</v>
      </c>
      <c r="H490" s="93">
        <f t="shared" si="14"/>
        <v>0.19</v>
      </c>
      <c r="I490" s="29">
        <f>+'CANASTA DE PRECIOS'!I490</f>
        <v>169999</v>
      </c>
      <c r="J490" s="99"/>
      <c r="K490" s="99"/>
    </row>
    <row r="491" spans="1:11" x14ac:dyDescent="0.45">
      <c r="A491" s="6">
        <f t="shared" si="15"/>
        <v>488</v>
      </c>
      <c r="B491" s="6" t="s">
        <v>817</v>
      </c>
      <c r="C491" s="6" t="s">
        <v>35</v>
      </c>
      <c r="D491" s="6" t="s">
        <v>1006</v>
      </c>
      <c r="E491" s="9">
        <v>90101603</v>
      </c>
      <c r="F491" s="12" t="s">
        <v>1007</v>
      </c>
      <c r="G491" s="17" t="s">
        <v>38</v>
      </c>
      <c r="H491" s="93">
        <f t="shared" si="14"/>
        <v>0.19</v>
      </c>
      <c r="I491" s="29">
        <f>+'CANASTA DE PRECIOS'!I491</f>
        <v>51299</v>
      </c>
      <c r="J491" s="99"/>
      <c r="K491" s="99"/>
    </row>
    <row r="492" spans="1:11" ht="39" x14ac:dyDescent="0.45">
      <c r="A492" s="6">
        <f t="shared" si="15"/>
        <v>489</v>
      </c>
      <c r="B492" s="6" t="s">
        <v>817</v>
      </c>
      <c r="C492" s="6" t="s">
        <v>245</v>
      </c>
      <c r="D492" s="6" t="s">
        <v>1008</v>
      </c>
      <c r="E492" s="9">
        <v>93141701</v>
      </c>
      <c r="F492" s="103" t="s">
        <v>1009</v>
      </c>
      <c r="G492" s="17" t="s">
        <v>1010</v>
      </c>
      <c r="H492" s="93">
        <f t="shared" si="14"/>
        <v>0.19</v>
      </c>
      <c r="I492" s="29">
        <f>+'CANASTA DE PRECIOS'!I492</f>
        <v>1364999</v>
      </c>
      <c r="J492" s="99"/>
      <c r="K492" s="99"/>
    </row>
    <row r="493" spans="1:11" ht="51" x14ac:dyDescent="0.45">
      <c r="A493" s="6">
        <f t="shared" si="15"/>
        <v>490</v>
      </c>
      <c r="B493" s="6" t="s">
        <v>1011</v>
      </c>
      <c r="C493" s="6" t="s">
        <v>35</v>
      </c>
      <c r="D493" s="6" t="s">
        <v>1012</v>
      </c>
      <c r="E493" s="9">
        <v>31162800</v>
      </c>
      <c r="F493" s="36" t="s">
        <v>1013</v>
      </c>
      <c r="G493" s="17" t="s">
        <v>38</v>
      </c>
      <c r="H493" s="93">
        <f t="shared" si="14"/>
        <v>0.19</v>
      </c>
      <c r="I493" s="29">
        <f>+'CANASTA DE PRECIOS'!I493</f>
        <v>28530</v>
      </c>
      <c r="J493" s="99" t="s">
        <v>1607</v>
      </c>
      <c r="K493" s="99"/>
    </row>
    <row r="494" spans="1:11" ht="114.75" x14ac:dyDescent="0.45">
      <c r="A494" s="6">
        <f t="shared" si="15"/>
        <v>491</v>
      </c>
      <c r="B494" s="6" t="s">
        <v>1011</v>
      </c>
      <c r="C494" s="6" t="s">
        <v>35</v>
      </c>
      <c r="D494" s="6" t="s">
        <v>1014</v>
      </c>
      <c r="E494" s="9">
        <v>31162800</v>
      </c>
      <c r="F494" s="105" t="s">
        <v>1015</v>
      </c>
      <c r="G494" s="17" t="s">
        <v>38</v>
      </c>
      <c r="H494" s="93">
        <f t="shared" si="14"/>
        <v>0.19</v>
      </c>
      <c r="I494" s="29">
        <f>+'CANASTA DE PRECIOS'!I494</f>
        <v>38900</v>
      </c>
      <c r="J494" s="99" t="s">
        <v>1607</v>
      </c>
      <c r="K494" s="99"/>
    </row>
    <row r="495" spans="1:11" x14ac:dyDescent="0.45">
      <c r="A495" s="6">
        <f t="shared" si="15"/>
        <v>492</v>
      </c>
      <c r="B495" s="6" t="s">
        <v>1011</v>
      </c>
      <c r="C495" s="6" t="s">
        <v>35</v>
      </c>
      <c r="D495" s="6" t="s">
        <v>1016</v>
      </c>
      <c r="E495" s="9">
        <v>27112700</v>
      </c>
      <c r="F495" s="13" t="s">
        <v>1017</v>
      </c>
      <c r="G495" s="17" t="s">
        <v>38</v>
      </c>
      <c r="H495" s="93">
        <f t="shared" si="14"/>
        <v>0.19</v>
      </c>
      <c r="I495" s="29">
        <f>+'CANASTA DE PRECIOS'!I495</f>
        <v>85900</v>
      </c>
      <c r="J495" s="99"/>
      <c r="K495" s="99"/>
    </row>
    <row r="496" spans="1:11" ht="25.5" x14ac:dyDescent="0.45">
      <c r="A496" s="6">
        <f t="shared" si="15"/>
        <v>493</v>
      </c>
      <c r="B496" s="6" t="s">
        <v>1011</v>
      </c>
      <c r="C496" s="6" t="s">
        <v>35</v>
      </c>
      <c r="D496" s="6" t="s">
        <v>1018</v>
      </c>
      <c r="E496" s="9">
        <v>31162800</v>
      </c>
      <c r="F496" s="111" t="s">
        <v>1019</v>
      </c>
      <c r="G496" s="17" t="s">
        <v>38</v>
      </c>
      <c r="H496" s="93">
        <f t="shared" si="14"/>
        <v>0.19</v>
      </c>
      <c r="I496" s="29">
        <f>+'CANASTA DE PRECIOS'!I496</f>
        <v>15000</v>
      </c>
      <c r="J496" s="99" t="s">
        <v>1607</v>
      </c>
      <c r="K496" s="99"/>
    </row>
    <row r="497" spans="1:11" ht="138.4" x14ac:dyDescent="0.45">
      <c r="A497" s="6">
        <f t="shared" si="15"/>
        <v>494</v>
      </c>
      <c r="B497" s="6" t="s">
        <v>1011</v>
      </c>
      <c r="C497" s="6" t="s">
        <v>35</v>
      </c>
      <c r="D497" s="6" t="s">
        <v>1020</v>
      </c>
      <c r="E497" s="9">
        <v>31162800</v>
      </c>
      <c r="F497" s="112" t="s">
        <v>1021</v>
      </c>
      <c r="G497" s="17" t="s">
        <v>38</v>
      </c>
      <c r="H497" s="93">
        <f t="shared" si="14"/>
        <v>0.19</v>
      </c>
      <c r="I497" s="29">
        <f>+'CANASTA DE PRECIOS'!I497</f>
        <v>89999</v>
      </c>
      <c r="J497" s="99" t="s">
        <v>1607</v>
      </c>
      <c r="K497" s="99"/>
    </row>
    <row r="498" spans="1:11" ht="25.5" x14ac:dyDescent="0.45">
      <c r="A498" s="6">
        <f t="shared" si="15"/>
        <v>495</v>
      </c>
      <c r="B498" s="6" t="s">
        <v>1011</v>
      </c>
      <c r="C498" s="6" t="s">
        <v>35</v>
      </c>
      <c r="D498" s="6" t="s">
        <v>1022</v>
      </c>
      <c r="E498" s="9">
        <v>31162800</v>
      </c>
      <c r="F498" s="105" t="s">
        <v>1023</v>
      </c>
      <c r="G498" s="17" t="s">
        <v>38</v>
      </c>
      <c r="H498" s="93">
        <f t="shared" si="14"/>
        <v>0.19</v>
      </c>
      <c r="I498" s="29">
        <f>+'CANASTA DE PRECIOS'!I498</f>
        <v>16707</v>
      </c>
      <c r="J498" s="99" t="s">
        <v>1607</v>
      </c>
      <c r="K498" s="99"/>
    </row>
    <row r="499" spans="1:11" ht="38.25" x14ac:dyDescent="0.45">
      <c r="A499" s="6">
        <f t="shared" si="15"/>
        <v>496</v>
      </c>
      <c r="B499" s="6" t="s">
        <v>1011</v>
      </c>
      <c r="C499" s="6" t="s">
        <v>35</v>
      </c>
      <c r="D499" s="6" t="s">
        <v>1024</v>
      </c>
      <c r="E499" s="9">
        <v>24101507</v>
      </c>
      <c r="F499" s="13" t="s">
        <v>1025</v>
      </c>
      <c r="G499" s="17" t="s">
        <v>38</v>
      </c>
      <c r="H499" s="93">
        <f t="shared" si="14"/>
        <v>0.19</v>
      </c>
      <c r="I499" s="29">
        <f>+'CANASTA DE PRECIOS'!I499</f>
        <v>249999</v>
      </c>
      <c r="J499" s="99"/>
      <c r="K499" s="99"/>
    </row>
    <row r="500" spans="1:11" ht="38.25" x14ac:dyDescent="0.45">
      <c r="A500" s="6">
        <f t="shared" si="15"/>
        <v>497</v>
      </c>
      <c r="B500" s="6" t="s">
        <v>1011</v>
      </c>
      <c r="C500" s="6" t="s">
        <v>35</v>
      </c>
      <c r="D500" s="6" t="s">
        <v>1026</v>
      </c>
      <c r="E500" s="9">
        <v>46171610</v>
      </c>
      <c r="F500" s="105" t="s">
        <v>1027</v>
      </c>
      <c r="G500" s="17" t="s">
        <v>38</v>
      </c>
      <c r="H500" s="93">
        <f t="shared" si="14"/>
        <v>0.19</v>
      </c>
      <c r="I500" s="29">
        <f>+'CANASTA DE PRECIOS'!I500</f>
        <v>349999</v>
      </c>
      <c r="J500" s="99"/>
      <c r="K500" s="99"/>
    </row>
    <row r="501" spans="1:11" ht="51" x14ac:dyDescent="0.45">
      <c r="A501" s="6">
        <f t="shared" si="15"/>
        <v>498</v>
      </c>
      <c r="B501" s="6" t="s">
        <v>1011</v>
      </c>
      <c r="C501" s="6" t="s">
        <v>35</v>
      </c>
      <c r="D501" s="6" t="s">
        <v>1028</v>
      </c>
      <c r="E501" s="9">
        <v>31201502</v>
      </c>
      <c r="F501" s="13" t="s">
        <v>1029</v>
      </c>
      <c r="G501" s="17" t="s">
        <v>38</v>
      </c>
      <c r="H501" s="93">
        <f t="shared" si="14"/>
        <v>0.19</v>
      </c>
      <c r="I501" s="29">
        <f>+'CANASTA DE PRECIOS'!I501</f>
        <v>6414</v>
      </c>
      <c r="J501" s="99"/>
      <c r="K501" s="99"/>
    </row>
    <row r="502" spans="1:11" ht="38.25" x14ac:dyDescent="0.45">
      <c r="A502" s="6">
        <f t="shared" si="15"/>
        <v>499</v>
      </c>
      <c r="B502" s="6" t="s">
        <v>1011</v>
      </c>
      <c r="C502" s="6" t="s">
        <v>35</v>
      </c>
      <c r="D502" s="6" t="s">
        <v>1030</v>
      </c>
      <c r="E502" s="9">
        <v>31162800</v>
      </c>
      <c r="F502" s="105" t="s">
        <v>1031</v>
      </c>
      <c r="G502" s="17" t="s">
        <v>38</v>
      </c>
      <c r="H502" s="93">
        <f t="shared" si="14"/>
        <v>0.19</v>
      </c>
      <c r="I502" s="29">
        <f>+'CANASTA DE PRECIOS'!I502</f>
        <v>14447</v>
      </c>
      <c r="J502" s="99"/>
      <c r="K502" s="99"/>
    </row>
    <row r="503" spans="1:11" ht="25.5" x14ac:dyDescent="0.45">
      <c r="A503" s="6">
        <f t="shared" si="15"/>
        <v>500</v>
      </c>
      <c r="B503" s="6" t="s">
        <v>1011</v>
      </c>
      <c r="C503" s="6" t="s">
        <v>35</v>
      </c>
      <c r="D503" s="6" t="s">
        <v>1032</v>
      </c>
      <c r="E503" s="9">
        <v>40151600</v>
      </c>
      <c r="F503" s="13" t="s">
        <v>1033</v>
      </c>
      <c r="G503" s="17" t="s">
        <v>38</v>
      </c>
      <c r="H503" s="93">
        <f t="shared" si="14"/>
        <v>0.19</v>
      </c>
      <c r="I503" s="29">
        <f>+'CANASTA DE PRECIOS'!I503</f>
        <v>1840643</v>
      </c>
      <c r="J503" s="99"/>
      <c r="K503" s="99"/>
    </row>
    <row r="504" spans="1:11" ht="25.5" x14ac:dyDescent="0.45">
      <c r="A504" s="6">
        <f t="shared" si="15"/>
        <v>501</v>
      </c>
      <c r="B504" s="6" t="s">
        <v>1011</v>
      </c>
      <c r="C504" s="6" t="s">
        <v>35</v>
      </c>
      <c r="D504" s="6" t="s">
        <v>1034</v>
      </c>
      <c r="E504" s="9">
        <v>47131604</v>
      </c>
      <c r="F504" s="105" t="s">
        <v>1035</v>
      </c>
      <c r="G504" s="17" t="s">
        <v>38</v>
      </c>
      <c r="H504" s="93">
        <f t="shared" si="14"/>
        <v>0.19</v>
      </c>
      <c r="I504" s="29">
        <f>+'CANASTA DE PRECIOS'!I504</f>
        <v>9504</v>
      </c>
      <c r="J504" s="99"/>
      <c r="K504" s="99"/>
    </row>
    <row r="505" spans="1:11" ht="25.5" x14ac:dyDescent="0.45">
      <c r="A505" s="6">
        <f t="shared" si="15"/>
        <v>502</v>
      </c>
      <c r="B505" s="6" t="s">
        <v>1011</v>
      </c>
      <c r="C505" s="6" t="s">
        <v>35</v>
      </c>
      <c r="D505" s="6" t="s">
        <v>1036</v>
      </c>
      <c r="E505" s="9">
        <v>47131604</v>
      </c>
      <c r="F505" s="13" t="s">
        <v>1037</v>
      </c>
      <c r="G505" s="17" t="s">
        <v>38</v>
      </c>
      <c r="H505" s="93">
        <f t="shared" si="14"/>
        <v>0.19</v>
      </c>
      <c r="I505" s="29">
        <f>+'CANASTA DE PRECIOS'!I505</f>
        <v>8910</v>
      </c>
      <c r="J505" s="99"/>
      <c r="K505" s="99"/>
    </row>
    <row r="506" spans="1:11" ht="38.25" x14ac:dyDescent="0.45">
      <c r="A506" s="6">
        <f t="shared" si="15"/>
        <v>503</v>
      </c>
      <c r="B506" s="6" t="s">
        <v>1011</v>
      </c>
      <c r="C506" s="6" t="s">
        <v>35</v>
      </c>
      <c r="D506" s="6" t="s">
        <v>1038</v>
      </c>
      <c r="E506" s="9">
        <v>27111909</v>
      </c>
      <c r="F506" s="105" t="s">
        <v>1039</v>
      </c>
      <c r="G506" s="17" t="s">
        <v>38</v>
      </c>
      <c r="H506" s="93">
        <f t="shared" si="14"/>
        <v>0.19</v>
      </c>
      <c r="I506" s="29">
        <f>+'CANASTA DE PRECIOS'!I506</f>
        <v>5000</v>
      </c>
      <c r="J506" s="99"/>
      <c r="K506" s="99"/>
    </row>
    <row r="507" spans="1:11" ht="38.25" x14ac:dyDescent="0.45">
      <c r="A507" s="6">
        <f t="shared" si="15"/>
        <v>504</v>
      </c>
      <c r="B507" s="6" t="s">
        <v>1011</v>
      </c>
      <c r="C507" s="6" t="s">
        <v>35</v>
      </c>
      <c r="D507" s="6" t="s">
        <v>1040</v>
      </c>
      <c r="E507" s="9">
        <v>27111909</v>
      </c>
      <c r="F507" s="13" t="s">
        <v>1041</v>
      </c>
      <c r="G507" s="17" t="s">
        <v>38</v>
      </c>
      <c r="H507" s="93">
        <f t="shared" si="14"/>
        <v>0.19</v>
      </c>
      <c r="I507" s="29">
        <f>+'CANASTA DE PRECIOS'!I507</f>
        <v>25000</v>
      </c>
      <c r="J507" s="99"/>
      <c r="K507" s="99"/>
    </row>
    <row r="508" spans="1:11" ht="38.25" x14ac:dyDescent="0.45">
      <c r="A508" s="6">
        <f t="shared" si="15"/>
        <v>505</v>
      </c>
      <c r="B508" s="6" t="s">
        <v>1011</v>
      </c>
      <c r="C508" s="6" t="s">
        <v>35</v>
      </c>
      <c r="D508" s="6" t="s">
        <v>1042</v>
      </c>
      <c r="E508" s="9">
        <v>26121600</v>
      </c>
      <c r="F508" s="105" t="s">
        <v>1043</v>
      </c>
      <c r="G508" s="17" t="s">
        <v>38</v>
      </c>
      <c r="H508" s="93">
        <f t="shared" si="14"/>
        <v>0.19</v>
      </c>
      <c r="I508" s="29">
        <f>+'CANASTA DE PRECIOS'!I508</f>
        <v>34899</v>
      </c>
      <c r="J508" s="99"/>
      <c r="K508" s="99"/>
    </row>
    <row r="509" spans="1:11" ht="25.5" x14ac:dyDescent="0.45">
      <c r="A509" s="6">
        <f t="shared" si="15"/>
        <v>506</v>
      </c>
      <c r="B509" s="6" t="s">
        <v>1011</v>
      </c>
      <c r="C509" s="6" t="s">
        <v>35</v>
      </c>
      <c r="D509" s="6" t="s">
        <v>1044</v>
      </c>
      <c r="E509" s="9">
        <v>27112700</v>
      </c>
      <c r="F509" s="13" t="s">
        <v>1045</v>
      </c>
      <c r="G509" s="17" t="s">
        <v>38</v>
      </c>
      <c r="H509" s="93">
        <f t="shared" si="14"/>
        <v>0.19</v>
      </c>
      <c r="I509" s="29">
        <f>+'CANASTA DE PRECIOS'!I509</f>
        <v>39474</v>
      </c>
      <c r="J509" s="99"/>
      <c r="K509" s="99"/>
    </row>
    <row r="510" spans="1:11" x14ac:dyDescent="0.45">
      <c r="A510" s="6">
        <f t="shared" si="15"/>
        <v>507</v>
      </c>
      <c r="B510" s="6" t="s">
        <v>1011</v>
      </c>
      <c r="C510" s="6" t="s">
        <v>35</v>
      </c>
      <c r="D510" s="6" t="s">
        <v>1046</v>
      </c>
      <c r="E510" s="9">
        <v>31162404</v>
      </c>
      <c r="F510" s="102" t="s">
        <v>1047</v>
      </c>
      <c r="G510" s="17" t="s">
        <v>38</v>
      </c>
      <c r="H510" s="93">
        <f t="shared" si="14"/>
        <v>0.19</v>
      </c>
      <c r="I510" s="29">
        <f>+'CANASTA DE PRECIOS'!I510</f>
        <v>14899</v>
      </c>
      <c r="J510" s="99"/>
      <c r="K510" s="99"/>
    </row>
    <row r="511" spans="1:11" x14ac:dyDescent="0.45">
      <c r="A511" s="6">
        <f t="shared" si="15"/>
        <v>508</v>
      </c>
      <c r="B511" s="6" t="s">
        <v>1011</v>
      </c>
      <c r="C511" s="6" t="s">
        <v>35</v>
      </c>
      <c r="D511" s="6" t="s">
        <v>1048</v>
      </c>
      <c r="E511" s="9">
        <v>27112700</v>
      </c>
      <c r="F511" s="13" t="s">
        <v>1049</v>
      </c>
      <c r="G511" s="17" t="s">
        <v>38</v>
      </c>
      <c r="H511" s="93">
        <f t="shared" si="14"/>
        <v>0.19</v>
      </c>
      <c r="I511" s="29">
        <f>+'CANASTA DE PRECIOS'!I511</f>
        <v>82971</v>
      </c>
      <c r="J511" s="99"/>
      <c r="K511" s="99"/>
    </row>
    <row r="512" spans="1:11" ht="61.5" x14ac:dyDescent="0.45">
      <c r="A512" s="6">
        <f t="shared" si="15"/>
        <v>509</v>
      </c>
      <c r="B512" s="6" t="s">
        <v>1011</v>
      </c>
      <c r="C512" s="6" t="s">
        <v>35</v>
      </c>
      <c r="D512" s="6" t="s">
        <v>1050</v>
      </c>
      <c r="E512" s="9">
        <v>31162800</v>
      </c>
      <c r="F512" s="111" t="s">
        <v>1051</v>
      </c>
      <c r="G512" s="17" t="s">
        <v>38</v>
      </c>
      <c r="H512" s="93">
        <f t="shared" si="14"/>
        <v>0.19</v>
      </c>
      <c r="I512" s="29">
        <f>+'CANASTA DE PRECIOS'!I512</f>
        <v>2999</v>
      </c>
      <c r="J512" s="99" t="s">
        <v>1607</v>
      </c>
      <c r="K512" s="99"/>
    </row>
    <row r="513" spans="1:11" ht="38.25" x14ac:dyDescent="0.45">
      <c r="A513" s="6">
        <f t="shared" si="15"/>
        <v>510</v>
      </c>
      <c r="B513" s="6" t="s">
        <v>1011</v>
      </c>
      <c r="C513" s="6" t="s">
        <v>35</v>
      </c>
      <c r="D513" s="6" t="s">
        <v>1052</v>
      </c>
      <c r="E513" s="9">
        <v>31162800</v>
      </c>
      <c r="F513" s="13" t="s">
        <v>1053</v>
      </c>
      <c r="G513" s="17" t="s">
        <v>38</v>
      </c>
      <c r="H513" s="93">
        <f t="shared" si="14"/>
        <v>0.19</v>
      </c>
      <c r="I513" s="29">
        <f>+'CANASTA DE PRECIOS'!I513</f>
        <v>30621</v>
      </c>
      <c r="J513" s="99"/>
      <c r="K513" s="99"/>
    </row>
    <row r="514" spans="1:11" ht="51" x14ac:dyDescent="0.45">
      <c r="A514" s="6">
        <f t="shared" si="15"/>
        <v>511</v>
      </c>
      <c r="B514" s="6" t="s">
        <v>1011</v>
      </c>
      <c r="C514" s="6" t="s">
        <v>35</v>
      </c>
      <c r="D514" s="6" t="s">
        <v>1054</v>
      </c>
      <c r="E514" s="9">
        <v>39111610</v>
      </c>
      <c r="F514" s="105" t="s">
        <v>1055</v>
      </c>
      <c r="G514" s="17" t="s">
        <v>38</v>
      </c>
      <c r="H514" s="93">
        <f t="shared" si="14"/>
        <v>0.19</v>
      </c>
      <c r="I514" s="29">
        <f>+'CANASTA DE PRECIOS'!I514</f>
        <v>81633</v>
      </c>
      <c r="J514" s="99"/>
      <c r="K514" s="99"/>
    </row>
    <row r="515" spans="1:11" x14ac:dyDescent="0.45">
      <c r="A515" s="6">
        <f t="shared" si="15"/>
        <v>512</v>
      </c>
      <c r="B515" s="6" t="s">
        <v>1011</v>
      </c>
      <c r="C515" s="6" t="s">
        <v>35</v>
      </c>
      <c r="D515" s="6" t="s">
        <v>1056</v>
      </c>
      <c r="E515" s="9">
        <v>24111501</v>
      </c>
      <c r="F515" s="13" t="s">
        <v>1057</v>
      </c>
      <c r="G515" s="17" t="s">
        <v>38</v>
      </c>
      <c r="H515" s="93">
        <f t="shared" si="14"/>
        <v>0.19</v>
      </c>
      <c r="I515" s="29">
        <f>+'CANASTA DE PRECIOS'!I515</f>
        <v>66441</v>
      </c>
      <c r="J515" s="99"/>
      <c r="K515" s="99"/>
    </row>
    <row r="516" spans="1:11" x14ac:dyDescent="0.45">
      <c r="A516" s="6">
        <f t="shared" si="15"/>
        <v>513</v>
      </c>
      <c r="B516" s="6" t="s">
        <v>1011</v>
      </c>
      <c r="C516" s="6" t="s">
        <v>35</v>
      </c>
      <c r="D516" s="6" t="s">
        <v>1058</v>
      </c>
      <c r="E516" s="9">
        <v>24111501</v>
      </c>
      <c r="F516" s="102" t="s">
        <v>1059</v>
      </c>
      <c r="G516" s="17" t="s">
        <v>38</v>
      </c>
      <c r="H516" s="93">
        <f t="shared" ref="H516:H579" si="16">IF(OR(ISNUMBER(SEARCH("ALIMENTACIÓN",B516)),ISNUMBER(SEARCH("ALIMENTACION",B516))),0,IF(AND(ISNUMBER(SEARCH("AMBIENTE",B516)),OR(ISNUMBER(SEARCH("Semilla",D516)),ISNUMBER(SEARCH("ESPECIE VEGETAL",D516)),ISNUMBER(SEARCH("Fertilizante",D516)),ISNUMBER(SEARCH("Humus",D516)),ISNUMBER(SEARCH("Micorrizas",D516)),ISNUMBER(SEARCH("Cascarilla",D516)),ISNUMBER(SEARCH("Turba",D516)))),0,IF(AND(ISNUMBER(SEARCH("ANIMALES",B516)),OR(ISNUMBER(SEARCH("ALIMENTO",D516)),ISNUMBER(SEARCH("Alimento",D516)))),0.05,IF(ISNUMBER(SEARCH("ANIMALES",B516)),0.19,IF(ISNUMBER(SEARCH("AMBIENTE",B516)),0.19,IF(ISNUMBER(SEARCH("CULTURA",B516)),0.19,IF(ISNUMBER(SEARCH("DEPORTE",B516)),0.19,IF(ISNUMBER(SEARCH("Bioseguridad",B516)),0.19,IF(ISNUMBER(SEARCH("DOTACIÓN",B516)),0.19,IF(ISNUMBER(SEARCH("SERVICIO",C516)),0.19,0.19))))))))))</f>
        <v>0.19</v>
      </c>
      <c r="I516" s="29">
        <f>+'CANASTA DE PRECIOS'!I516</f>
        <v>49999</v>
      </c>
      <c r="J516" s="99"/>
      <c r="K516" s="99"/>
    </row>
    <row r="517" spans="1:11" x14ac:dyDescent="0.45">
      <c r="A517" s="6">
        <f t="shared" ref="A517:A580" si="17">1+A516</f>
        <v>514</v>
      </c>
      <c r="B517" s="6" t="s">
        <v>1011</v>
      </c>
      <c r="C517" s="6" t="s">
        <v>35</v>
      </c>
      <c r="D517" s="6" t="s">
        <v>1060</v>
      </c>
      <c r="E517" s="9">
        <v>27112700</v>
      </c>
      <c r="F517" s="13" t="s">
        <v>1061</v>
      </c>
      <c r="G517" s="17" t="s">
        <v>38</v>
      </c>
      <c r="H517" s="93">
        <f t="shared" si="16"/>
        <v>0.19</v>
      </c>
      <c r="I517" s="29">
        <f>+'CANASTA DE PRECIOS'!I517</f>
        <v>24126</v>
      </c>
      <c r="J517" s="99"/>
      <c r="K517" s="99"/>
    </row>
    <row r="518" spans="1:11" ht="38.25" x14ac:dyDescent="0.45">
      <c r="A518" s="6">
        <f t="shared" si="17"/>
        <v>515</v>
      </c>
      <c r="B518" s="6" t="s">
        <v>1011</v>
      </c>
      <c r="C518" s="6" t="s">
        <v>35</v>
      </c>
      <c r="D518" s="6" t="s">
        <v>1062</v>
      </c>
      <c r="E518" s="9">
        <v>26121600</v>
      </c>
      <c r="F518" s="105" t="s">
        <v>1063</v>
      </c>
      <c r="G518" s="17" t="s">
        <v>38</v>
      </c>
      <c r="H518" s="93">
        <f t="shared" si="16"/>
        <v>0.19</v>
      </c>
      <c r="I518" s="29">
        <f>+'CANASTA DE PRECIOS'!I518</f>
        <v>25099</v>
      </c>
      <c r="J518" s="99"/>
      <c r="K518" s="99"/>
    </row>
    <row r="519" spans="1:11" x14ac:dyDescent="0.45">
      <c r="A519" s="6">
        <f t="shared" si="17"/>
        <v>516</v>
      </c>
      <c r="B519" s="6" t="s">
        <v>1011</v>
      </c>
      <c r="C519" s="6" t="s">
        <v>35</v>
      </c>
      <c r="D519" s="6" t="s">
        <v>1064</v>
      </c>
      <c r="E519" s="9">
        <v>27112700</v>
      </c>
      <c r="F519" s="13" t="s">
        <v>1065</v>
      </c>
      <c r="G519" s="17" t="s">
        <v>38</v>
      </c>
      <c r="H519" s="93">
        <f t="shared" si="16"/>
        <v>0.19</v>
      </c>
      <c r="I519" s="29">
        <f>+'CANASTA DE PRECIOS'!I519</f>
        <v>30000</v>
      </c>
      <c r="J519" s="99"/>
      <c r="K519" s="99"/>
    </row>
    <row r="520" spans="1:11" x14ac:dyDescent="0.45">
      <c r="A520" s="6">
        <f t="shared" si="17"/>
        <v>517</v>
      </c>
      <c r="B520" s="6" t="s">
        <v>1011</v>
      </c>
      <c r="C520" s="6" t="s">
        <v>35</v>
      </c>
      <c r="D520" s="6" t="s">
        <v>1064</v>
      </c>
      <c r="E520" s="9">
        <v>27112700</v>
      </c>
      <c r="F520" s="105" t="s">
        <v>1066</v>
      </c>
      <c r="G520" s="17" t="s">
        <v>38</v>
      </c>
      <c r="H520" s="93">
        <f t="shared" si="16"/>
        <v>0.19</v>
      </c>
      <c r="I520" s="29">
        <f>+'CANASTA DE PRECIOS'!I520</f>
        <v>79999</v>
      </c>
      <c r="J520" s="99"/>
      <c r="K520" s="99"/>
    </row>
    <row r="521" spans="1:11" ht="38.25" x14ac:dyDescent="0.45">
      <c r="A521" s="6">
        <f t="shared" si="17"/>
        <v>518</v>
      </c>
      <c r="B521" s="6" t="s">
        <v>1011</v>
      </c>
      <c r="C521" s="6" t="s">
        <v>35</v>
      </c>
      <c r="D521" s="6" t="s">
        <v>1067</v>
      </c>
      <c r="E521" s="9">
        <v>27111605</v>
      </c>
      <c r="F521" s="13" t="s">
        <v>1068</v>
      </c>
      <c r="G521" s="17" t="s">
        <v>38</v>
      </c>
      <c r="H521" s="93">
        <f t="shared" si="16"/>
        <v>0.19</v>
      </c>
      <c r="I521" s="29">
        <f>+'CANASTA DE PRECIOS'!I521</f>
        <v>95040</v>
      </c>
      <c r="J521" s="99"/>
      <c r="K521" s="99"/>
    </row>
    <row r="522" spans="1:11" ht="38.25" x14ac:dyDescent="0.45">
      <c r="A522" s="6">
        <f t="shared" si="17"/>
        <v>519</v>
      </c>
      <c r="B522" s="6" t="s">
        <v>1011</v>
      </c>
      <c r="C522" s="6" t="s">
        <v>35</v>
      </c>
      <c r="D522" s="6" t="s">
        <v>1069</v>
      </c>
      <c r="E522" s="9">
        <v>31162800</v>
      </c>
      <c r="F522" s="105" t="s">
        <v>1070</v>
      </c>
      <c r="G522" s="17" t="s">
        <v>38</v>
      </c>
      <c r="H522" s="93">
        <f t="shared" si="16"/>
        <v>0.19</v>
      </c>
      <c r="I522" s="29">
        <f>+'CANASTA DE PRECIOS'!I522</f>
        <v>191634</v>
      </c>
      <c r="J522" s="99"/>
      <c r="K522" s="99"/>
    </row>
    <row r="523" spans="1:11" ht="25.5" x14ac:dyDescent="0.45">
      <c r="A523" s="6">
        <f t="shared" si="17"/>
        <v>520</v>
      </c>
      <c r="B523" s="6" t="s">
        <v>1011</v>
      </c>
      <c r="C523" s="6" t="s">
        <v>35</v>
      </c>
      <c r="D523" s="6" t="s">
        <v>1071</v>
      </c>
      <c r="E523" s="9">
        <v>31162800</v>
      </c>
      <c r="F523" s="13" t="s">
        <v>1072</v>
      </c>
      <c r="G523" s="17" t="s">
        <v>38</v>
      </c>
      <c r="H523" s="93">
        <f t="shared" si="16"/>
        <v>0.19</v>
      </c>
      <c r="I523" s="29">
        <f>+'CANASTA DE PRECIOS'!I523</f>
        <v>204338</v>
      </c>
      <c r="J523" s="99"/>
      <c r="K523" s="99"/>
    </row>
    <row r="524" spans="1:11" ht="25.5" x14ac:dyDescent="0.45">
      <c r="A524" s="6">
        <f t="shared" si="17"/>
        <v>521</v>
      </c>
      <c r="B524" s="6" t="s">
        <v>1011</v>
      </c>
      <c r="C524" s="6" t="s">
        <v>35</v>
      </c>
      <c r="D524" s="6" t="s">
        <v>1073</v>
      </c>
      <c r="E524" s="9">
        <v>31162800</v>
      </c>
      <c r="F524" s="105" t="s">
        <v>1074</v>
      </c>
      <c r="G524" s="17" t="s">
        <v>38</v>
      </c>
      <c r="H524" s="93">
        <f t="shared" si="16"/>
        <v>0.19</v>
      </c>
      <c r="I524" s="29">
        <f>+'CANASTA DE PRECIOS'!I524</f>
        <v>206714</v>
      </c>
      <c r="J524" s="99"/>
      <c r="K524" s="99"/>
    </row>
    <row r="525" spans="1:11" ht="25.5" x14ac:dyDescent="0.45">
      <c r="A525" s="6">
        <f t="shared" si="17"/>
        <v>522</v>
      </c>
      <c r="B525" s="6" t="s">
        <v>1011</v>
      </c>
      <c r="C525" s="6" t="s">
        <v>35</v>
      </c>
      <c r="D525" s="6" t="s">
        <v>1075</v>
      </c>
      <c r="E525" s="9">
        <v>31162800</v>
      </c>
      <c r="F525" s="13" t="s">
        <v>1076</v>
      </c>
      <c r="G525" s="17" t="s">
        <v>38</v>
      </c>
      <c r="H525" s="93">
        <f t="shared" si="16"/>
        <v>0.19</v>
      </c>
      <c r="I525" s="29">
        <f>+'CANASTA DE PRECIOS'!I525</f>
        <v>209091</v>
      </c>
      <c r="J525" s="99"/>
      <c r="K525" s="99"/>
    </row>
    <row r="526" spans="1:11" x14ac:dyDescent="0.45">
      <c r="A526" s="6">
        <f t="shared" si="17"/>
        <v>523</v>
      </c>
      <c r="B526" s="6" t="s">
        <v>1011</v>
      </c>
      <c r="C526" s="6" t="s">
        <v>35</v>
      </c>
      <c r="D526" s="6" t="s">
        <v>1077</v>
      </c>
      <c r="E526" s="9">
        <v>27112700</v>
      </c>
      <c r="F526" s="105" t="s">
        <v>1078</v>
      </c>
      <c r="G526" s="17" t="s">
        <v>38</v>
      </c>
      <c r="H526" s="93">
        <f t="shared" si="16"/>
        <v>0.19</v>
      </c>
      <c r="I526" s="29">
        <f>+'CANASTA DE PRECIOS'!I526</f>
        <v>26824</v>
      </c>
      <c r="J526" s="99"/>
      <c r="K526" s="99"/>
    </row>
    <row r="527" spans="1:11" ht="25.5" x14ac:dyDescent="0.45">
      <c r="A527" s="6">
        <f t="shared" si="17"/>
        <v>524</v>
      </c>
      <c r="B527" s="6" t="s">
        <v>1011</v>
      </c>
      <c r="C527" s="6" t="s">
        <v>35</v>
      </c>
      <c r="D527" s="6" t="s">
        <v>1079</v>
      </c>
      <c r="E527" s="9">
        <v>47131611</v>
      </c>
      <c r="F527" s="13" t="s">
        <v>1080</v>
      </c>
      <c r="G527" s="17" t="s">
        <v>38</v>
      </c>
      <c r="H527" s="93">
        <f t="shared" si="16"/>
        <v>0.19</v>
      </c>
      <c r="I527" s="29">
        <f>+'CANASTA DE PRECIOS'!I527</f>
        <v>5939</v>
      </c>
      <c r="J527" s="99"/>
      <c r="K527" s="99"/>
    </row>
    <row r="528" spans="1:11" ht="114.75" x14ac:dyDescent="0.45">
      <c r="A528" s="6">
        <f t="shared" si="17"/>
        <v>525</v>
      </c>
      <c r="B528" s="6" t="s">
        <v>1011</v>
      </c>
      <c r="C528" s="6" t="s">
        <v>35</v>
      </c>
      <c r="D528" s="6" t="s">
        <v>1081</v>
      </c>
      <c r="E528" s="9">
        <v>39121635</v>
      </c>
      <c r="F528" s="105" t="s">
        <v>1082</v>
      </c>
      <c r="G528" s="17" t="s">
        <v>38</v>
      </c>
      <c r="H528" s="93">
        <f t="shared" si="16"/>
        <v>0.19</v>
      </c>
      <c r="I528" s="29">
        <f>+'CANASTA DE PRECIOS'!I528</f>
        <v>61999</v>
      </c>
      <c r="J528" s="99"/>
      <c r="K528" s="99"/>
    </row>
    <row r="529" spans="1:11" x14ac:dyDescent="0.45">
      <c r="A529" s="6">
        <f t="shared" si="17"/>
        <v>526</v>
      </c>
      <c r="B529" s="6" t="s">
        <v>1011</v>
      </c>
      <c r="C529" s="6" t="s">
        <v>35</v>
      </c>
      <c r="D529" s="6" t="s">
        <v>1083</v>
      </c>
      <c r="E529" s="9">
        <v>31162800</v>
      </c>
      <c r="F529" s="13" t="s">
        <v>1084</v>
      </c>
      <c r="G529" s="17" t="s">
        <v>38</v>
      </c>
      <c r="H529" s="93">
        <f t="shared" si="16"/>
        <v>0.19</v>
      </c>
      <c r="I529" s="29">
        <f>+'CANASTA DE PRECIOS'!I529</f>
        <v>9170</v>
      </c>
      <c r="J529" s="99" t="s">
        <v>1607</v>
      </c>
      <c r="K529" s="99"/>
    </row>
    <row r="530" spans="1:11" ht="76.900000000000006" x14ac:dyDescent="0.45">
      <c r="A530" s="6">
        <f t="shared" si="17"/>
        <v>527</v>
      </c>
      <c r="B530" s="6" t="s">
        <v>1011</v>
      </c>
      <c r="C530" s="6" t="s">
        <v>35</v>
      </c>
      <c r="D530" s="6" t="s">
        <v>1085</v>
      </c>
      <c r="E530" s="9">
        <v>31162800</v>
      </c>
      <c r="F530" s="111" t="s">
        <v>1086</v>
      </c>
      <c r="G530" s="17" t="s">
        <v>38</v>
      </c>
      <c r="H530" s="93">
        <f t="shared" si="16"/>
        <v>0.19</v>
      </c>
      <c r="I530" s="29">
        <f>+'CANASTA DE PRECIOS'!I530</f>
        <v>79999</v>
      </c>
      <c r="J530" s="99" t="s">
        <v>1607</v>
      </c>
      <c r="K530" s="99"/>
    </row>
    <row r="531" spans="1:11" ht="25.5" x14ac:dyDescent="0.45">
      <c r="A531" s="6">
        <f t="shared" si="17"/>
        <v>528</v>
      </c>
      <c r="B531" s="6" t="s">
        <v>1011</v>
      </c>
      <c r="C531" s="6" t="s">
        <v>35</v>
      </c>
      <c r="D531" s="6" t="s">
        <v>1087</v>
      </c>
      <c r="E531" s="9">
        <v>31162800</v>
      </c>
      <c r="F531" s="13" t="s">
        <v>1088</v>
      </c>
      <c r="G531" s="17" t="s">
        <v>38</v>
      </c>
      <c r="H531" s="93">
        <f t="shared" si="16"/>
        <v>0.19</v>
      </c>
      <c r="I531" s="29">
        <f>+'CANASTA DE PRECIOS'!I531</f>
        <v>35640</v>
      </c>
      <c r="J531" s="99"/>
      <c r="K531" s="99"/>
    </row>
    <row r="532" spans="1:11" ht="25.5" x14ac:dyDescent="0.45">
      <c r="A532" s="6">
        <f t="shared" si="17"/>
        <v>529</v>
      </c>
      <c r="B532" s="6" t="s">
        <v>1011</v>
      </c>
      <c r="C532" s="6" t="s">
        <v>35</v>
      </c>
      <c r="D532" s="6" t="s">
        <v>1089</v>
      </c>
      <c r="E532" s="9">
        <v>27112700</v>
      </c>
      <c r="F532" s="105" t="s">
        <v>1090</v>
      </c>
      <c r="G532" s="17" t="s">
        <v>38</v>
      </c>
      <c r="H532" s="93">
        <f t="shared" si="16"/>
        <v>0.19</v>
      </c>
      <c r="I532" s="29">
        <f>+'CANASTA DE PRECIOS'!I532</f>
        <v>64557</v>
      </c>
      <c r="J532" s="99"/>
      <c r="K532" s="99"/>
    </row>
    <row r="533" spans="1:11" ht="25.5" x14ac:dyDescent="0.45">
      <c r="A533" s="6">
        <f t="shared" si="17"/>
        <v>530</v>
      </c>
      <c r="B533" s="6" t="s">
        <v>1091</v>
      </c>
      <c r="C533" s="6" t="s">
        <v>245</v>
      </c>
      <c r="D533" s="6" t="s">
        <v>1092</v>
      </c>
      <c r="E533" s="9">
        <v>80141600</v>
      </c>
      <c r="F533" s="13" t="s">
        <v>1093</v>
      </c>
      <c r="G533" s="17" t="s">
        <v>38</v>
      </c>
      <c r="H533" s="93">
        <f t="shared" si="16"/>
        <v>0.19</v>
      </c>
      <c r="I533" s="29">
        <f>+'CANASTA DE PRECIOS'!I533</f>
        <v>1914999</v>
      </c>
      <c r="J533" s="99"/>
      <c r="K533" s="99"/>
    </row>
    <row r="534" spans="1:11" ht="25.5" x14ac:dyDescent="0.45">
      <c r="A534" s="6">
        <f t="shared" si="17"/>
        <v>531</v>
      </c>
      <c r="B534" s="6" t="s">
        <v>1091</v>
      </c>
      <c r="C534" s="6" t="s">
        <v>245</v>
      </c>
      <c r="D534" s="6" t="s">
        <v>1092</v>
      </c>
      <c r="E534" s="9">
        <v>80141600</v>
      </c>
      <c r="F534" s="105" t="s">
        <v>1094</v>
      </c>
      <c r="G534" s="17" t="s">
        <v>38</v>
      </c>
      <c r="H534" s="93">
        <f t="shared" si="16"/>
        <v>0.19</v>
      </c>
      <c r="I534" s="29">
        <f>+'CANASTA DE PRECIOS'!I534</f>
        <v>2614999</v>
      </c>
      <c r="J534" s="99"/>
      <c r="K534" s="99"/>
    </row>
    <row r="535" spans="1:11" ht="25.5" x14ac:dyDescent="0.45">
      <c r="A535" s="6">
        <f t="shared" si="17"/>
        <v>532</v>
      </c>
      <c r="B535" s="6" t="s">
        <v>1091</v>
      </c>
      <c r="C535" s="6" t="s">
        <v>245</v>
      </c>
      <c r="D535" s="6" t="s">
        <v>1092</v>
      </c>
      <c r="E535" s="9">
        <v>80141600</v>
      </c>
      <c r="F535" s="13" t="s">
        <v>1095</v>
      </c>
      <c r="G535" s="17" t="s">
        <v>38</v>
      </c>
      <c r="H535" s="93">
        <f t="shared" si="16"/>
        <v>0.19</v>
      </c>
      <c r="I535" s="29">
        <f>+'CANASTA DE PRECIOS'!I535</f>
        <v>1215000</v>
      </c>
      <c r="J535" s="99"/>
      <c r="K535" s="99"/>
    </row>
    <row r="536" spans="1:11" ht="25.5" x14ac:dyDescent="0.45">
      <c r="A536" s="6">
        <f t="shared" si="17"/>
        <v>533</v>
      </c>
      <c r="B536" s="6" t="s">
        <v>1091</v>
      </c>
      <c r="C536" s="6" t="s">
        <v>245</v>
      </c>
      <c r="D536" s="6" t="s">
        <v>1092</v>
      </c>
      <c r="E536" s="9">
        <v>80141600</v>
      </c>
      <c r="F536" s="105" t="s">
        <v>1096</v>
      </c>
      <c r="G536" s="17" t="s">
        <v>38</v>
      </c>
      <c r="H536" s="93">
        <f t="shared" si="16"/>
        <v>0.19</v>
      </c>
      <c r="I536" s="29">
        <f>+'CANASTA DE PRECIOS'!I536</f>
        <v>1215000</v>
      </c>
      <c r="J536" s="99"/>
      <c r="K536" s="99"/>
    </row>
    <row r="537" spans="1:11" ht="25.5" x14ac:dyDescent="0.45">
      <c r="A537" s="6">
        <f t="shared" si="17"/>
        <v>534</v>
      </c>
      <c r="B537" s="6" t="s">
        <v>1091</v>
      </c>
      <c r="C537" s="6" t="s">
        <v>245</v>
      </c>
      <c r="D537" s="6" t="s">
        <v>1097</v>
      </c>
      <c r="E537" s="9">
        <v>80141600</v>
      </c>
      <c r="F537" s="13" t="s">
        <v>1098</v>
      </c>
      <c r="G537" s="17" t="s">
        <v>38</v>
      </c>
      <c r="H537" s="93">
        <f t="shared" si="16"/>
        <v>0.19</v>
      </c>
      <c r="I537" s="29">
        <f>+'CANASTA DE PRECIOS'!I537</f>
        <v>4799999</v>
      </c>
      <c r="J537" s="99"/>
      <c r="K537" s="99"/>
    </row>
    <row r="538" spans="1:11" ht="77.25" x14ac:dyDescent="0.45">
      <c r="A538" s="6">
        <f t="shared" si="17"/>
        <v>535</v>
      </c>
      <c r="B538" s="6" t="s">
        <v>1099</v>
      </c>
      <c r="C538" s="6" t="s">
        <v>403</v>
      </c>
      <c r="D538" s="6" t="s">
        <v>1100</v>
      </c>
      <c r="E538" s="9">
        <v>90101603</v>
      </c>
      <c r="F538" s="103" t="s">
        <v>1101</v>
      </c>
      <c r="G538" s="17" t="s">
        <v>1102</v>
      </c>
      <c r="H538" s="93">
        <f t="shared" si="16"/>
        <v>0.19</v>
      </c>
      <c r="I538" s="29">
        <f>+'CANASTA DE PRECIOS'!I538</f>
        <v>239999</v>
      </c>
      <c r="J538" s="99"/>
      <c r="K538" s="99"/>
    </row>
    <row r="539" spans="1:11" x14ac:dyDescent="0.45">
      <c r="A539" s="6">
        <f t="shared" si="17"/>
        <v>536</v>
      </c>
      <c r="B539" s="6" t="s">
        <v>1099</v>
      </c>
      <c r="C539" s="6" t="s">
        <v>245</v>
      </c>
      <c r="D539" s="6" t="s">
        <v>1103</v>
      </c>
      <c r="E539" s="9">
        <v>86101600</v>
      </c>
      <c r="F539" s="13" t="s">
        <v>1104</v>
      </c>
      <c r="G539" s="17" t="s">
        <v>38</v>
      </c>
      <c r="H539" s="93">
        <f t="shared" si="16"/>
        <v>0.19</v>
      </c>
      <c r="I539" s="29">
        <f>+'CANASTA DE PRECIOS'!I539</f>
        <v>599999</v>
      </c>
      <c r="J539" s="99"/>
      <c r="K539" s="99"/>
    </row>
    <row r="540" spans="1:11" x14ac:dyDescent="0.45">
      <c r="A540" s="6">
        <f t="shared" si="17"/>
        <v>537</v>
      </c>
      <c r="B540" s="6" t="s">
        <v>1099</v>
      </c>
      <c r="C540" s="6" t="s">
        <v>245</v>
      </c>
      <c r="D540" s="6" t="s">
        <v>1103</v>
      </c>
      <c r="E540" s="9">
        <v>86101600</v>
      </c>
      <c r="F540" s="105" t="s">
        <v>1105</v>
      </c>
      <c r="G540" s="17" t="s">
        <v>38</v>
      </c>
      <c r="H540" s="93">
        <f t="shared" si="16"/>
        <v>0.19</v>
      </c>
      <c r="I540" s="29">
        <f>+'CANASTA DE PRECIOS'!I540</f>
        <v>799999</v>
      </c>
      <c r="J540" s="99"/>
      <c r="K540" s="99"/>
    </row>
    <row r="541" spans="1:11" ht="25.5" x14ac:dyDescent="0.45">
      <c r="A541" s="6">
        <f t="shared" si="17"/>
        <v>538</v>
      </c>
      <c r="B541" s="6" t="s">
        <v>1099</v>
      </c>
      <c r="C541" s="6" t="s">
        <v>245</v>
      </c>
      <c r="D541" s="6" t="s">
        <v>1103</v>
      </c>
      <c r="E541" s="9">
        <v>86101600</v>
      </c>
      <c r="F541" s="13" t="s">
        <v>1106</v>
      </c>
      <c r="G541" s="17" t="s">
        <v>38</v>
      </c>
      <c r="H541" s="93">
        <f t="shared" si="16"/>
        <v>0.19</v>
      </c>
      <c r="I541" s="29">
        <f>+'CANASTA DE PRECIOS'!I541</f>
        <v>2000000</v>
      </c>
      <c r="J541" s="99"/>
      <c r="K541" s="99"/>
    </row>
    <row r="542" spans="1:11" x14ac:dyDescent="0.45">
      <c r="A542" s="6">
        <f t="shared" si="17"/>
        <v>539</v>
      </c>
      <c r="B542" s="6" t="s">
        <v>1099</v>
      </c>
      <c r="C542" s="6" t="s">
        <v>245</v>
      </c>
      <c r="D542" s="6" t="s">
        <v>1103</v>
      </c>
      <c r="E542" s="9">
        <v>86101600</v>
      </c>
      <c r="F542" s="105" t="s">
        <v>1107</v>
      </c>
      <c r="G542" s="17" t="s">
        <v>38</v>
      </c>
      <c r="H542" s="93">
        <f t="shared" si="16"/>
        <v>0.19</v>
      </c>
      <c r="I542" s="29">
        <f>+'CANASTA DE PRECIOS'!I542</f>
        <v>1249999</v>
      </c>
      <c r="J542" s="99"/>
      <c r="K542" s="99"/>
    </row>
    <row r="543" spans="1:11" x14ac:dyDescent="0.45">
      <c r="A543" s="6">
        <f t="shared" si="17"/>
        <v>540</v>
      </c>
      <c r="B543" s="6" t="s">
        <v>1099</v>
      </c>
      <c r="C543" s="6" t="s">
        <v>245</v>
      </c>
      <c r="D543" s="6" t="s">
        <v>1103</v>
      </c>
      <c r="E543" s="9">
        <v>86101600</v>
      </c>
      <c r="F543" s="13" t="s">
        <v>1108</v>
      </c>
      <c r="G543" s="17" t="s">
        <v>38</v>
      </c>
      <c r="H543" s="93">
        <f t="shared" si="16"/>
        <v>0.19</v>
      </c>
      <c r="I543" s="29">
        <f>+'CANASTA DE PRECIOS'!I543</f>
        <v>3599999</v>
      </c>
      <c r="J543" s="99"/>
      <c r="K543" s="99"/>
    </row>
    <row r="544" spans="1:11" ht="25.5" x14ac:dyDescent="0.45">
      <c r="A544" s="6">
        <f t="shared" si="17"/>
        <v>541</v>
      </c>
      <c r="B544" s="6" t="s">
        <v>1109</v>
      </c>
      <c r="C544" s="6" t="s">
        <v>35</v>
      </c>
      <c r="D544" s="6" t="s">
        <v>1110</v>
      </c>
      <c r="E544" s="9">
        <v>60121008</v>
      </c>
      <c r="F544" s="105" t="s">
        <v>1111</v>
      </c>
      <c r="G544" s="17" t="s">
        <v>38</v>
      </c>
      <c r="H544" s="93">
        <f t="shared" si="16"/>
        <v>0.19</v>
      </c>
      <c r="I544" s="29">
        <f>+'CANASTA DE PRECIOS'!I544</f>
        <v>110000</v>
      </c>
      <c r="J544" s="99"/>
      <c r="K544" s="99"/>
    </row>
    <row r="545" spans="1:11" ht="38.25" x14ac:dyDescent="0.45">
      <c r="A545" s="6">
        <f t="shared" si="17"/>
        <v>542</v>
      </c>
      <c r="B545" s="6" t="s">
        <v>1109</v>
      </c>
      <c r="C545" s="6" t="s">
        <v>35</v>
      </c>
      <c r="D545" s="6" t="s">
        <v>1112</v>
      </c>
      <c r="E545" s="9">
        <v>82101500</v>
      </c>
      <c r="F545" s="36" t="s">
        <v>1113</v>
      </c>
      <c r="G545" s="17" t="s">
        <v>38</v>
      </c>
      <c r="H545" s="93">
        <f t="shared" si="16"/>
        <v>0.19</v>
      </c>
      <c r="I545" s="29">
        <f>+'CANASTA DE PRECIOS'!I545</f>
        <v>29470</v>
      </c>
      <c r="J545" s="99"/>
      <c r="K545" s="99"/>
    </row>
    <row r="546" spans="1:11" ht="38.25" x14ac:dyDescent="0.45">
      <c r="A546" s="6">
        <f t="shared" si="17"/>
        <v>543</v>
      </c>
      <c r="B546" s="6" t="s">
        <v>1109</v>
      </c>
      <c r="C546" s="6" t="s">
        <v>35</v>
      </c>
      <c r="D546" s="6" t="s">
        <v>1114</v>
      </c>
      <c r="E546" s="9">
        <v>82101500</v>
      </c>
      <c r="F546" s="105" t="s">
        <v>1115</v>
      </c>
      <c r="G546" s="17" t="s">
        <v>38</v>
      </c>
      <c r="H546" s="93">
        <f t="shared" si="16"/>
        <v>0.19</v>
      </c>
      <c r="I546" s="29">
        <f>+'CANASTA DE PRECIOS'!I546</f>
        <v>27475</v>
      </c>
      <c r="J546" s="99"/>
      <c r="K546" s="99"/>
    </row>
    <row r="547" spans="1:11" ht="63.75" x14ac:dyDescent="0.45">
      <c r="A547" s="6">
        <f t="shared" si="17"/>
        <v>544</v>
      </c>
      <c r="B547" s="6" t="s">
        <v>1109</v>
      </c>
      <c r="C547" s="6" t="s">
        <v>35</v>
      </c>
      <c r="D547" s="6" t="s">
        <v>1116</v>
      </c>
      <c r="E547" s="9">
        <v>82101500</v>
      </c>
      <c r="F547" s="13" t="s">
        <v>1117</v>
      </c>
      <c r="G547" s="17" t="s">
        <v>38</v>
      </c>
      <c r="H547" s="93">
        <f t="shared" si="16"/>
        <v>0.19</v>
      </c>
      <c r="I547" s="29">
        <f>+'CANASTA DE PRECIOS'!I547</f>
        <v>64801</v>
      </c>
      <c r="J547" s="99"/>
      <c r="K547" s="99"/>
    </row>
    <row r="548" spans="1:11" ht="63.75" x14ac:dyDescent="0.45">
      <c r="A548" s="6">
        <f t="shared" si="17"/>
        <v>545</v>
      </c>
      <c r="B548" s="6" t="s">
        <v>1109</v>
      </c>
      <c r="C548" s="6" t="s">
        <v>35</v>
      </c>
      <c r="D548" s="6" t="s">
        <v>1118</v>
      </c>
      <c r="E548" s="9">
        <v>82101500</v>
      </c>
      <c r="F548" s="105" t="s">
        <v>1119</v>
      </c>
      <c r="G548" s="17" t="s">
        <v>38</v>
      </c>
      <c r="H548" s="93">
        <f t="shared" si="16"/>
        <v>0.19</v>
      </c>
      <c r="I548" s="29">
        <f>+'CANASTA DE PRECIOS'!I548</f>
        <v>30511</v>
      </c>
      <c r="J548" s="99"/>
      <c r="K548" s="99"/>
    </row>
    <row r="549" spans="1:11" ht="38.25" x14ac:dyDescent="0.45">
      <c r="A549" s="6">
        <f t="shared" si="17"/>
        <v>546</v>
      </c>
      <c r="B549" s="6" t="s">
        <v>1109</v>
      </c>
      <c r="C549" s="6" t="s">
        <v>35</v>
      </c>
      <c r="D549" s="6" t="s">
        <v>1120</v>
      </c>
      <c r="E549" s="9">
        <v>49221500</v>
      </c>
      <c r="F549" s="13" t="s">
        <v>1121</v>
      </c>
      <c r="G549" s="17" t="s">
        <v>38</v>
      </c>
      <c r="H549" s="93">
        <f t="shared" si="16"/>
        <v>0.19</v>
      </c>
      <c r="I549" s="29">
        <f>+'CANASTA DE PRECIOS'!I549</f>
        <v>13599</v>
      </c>
      <c r="J549" s="99"/>
      <c r="K549" s="99"/>
    </row>
    <row r="550" spans="1:11" ht="25.5" x14ac:dyDescent="0.45">
      <c r="A550" s="6">
        <f t="shared" si="17"/>
        <v>547</v>
      </c>
      <c r="B550" s="6" t="s">
        <v>1109</v>
      </c>
      <c r="C550" s="6" t="s">
        <v>35</v>
      </c>
      <c r="D550" s="6" t="s">
        <v>1122</v>
      </c>
      <c r="E550" s="9">
        <v>82101500</v>
      </c>
      <c r="F550" s="105" t="s">
        <v>1123</v>
      </c>
      <c r="G550" s="17" t="s">
        <v>38</v>
      </c>
      <c r="H550" s="93">
        <f t="shared" si="16"/>
        <v>0.19</v>
      </c>
      <c r="I550" s="29">
        <f>+'CANASTA DE PRECIOS'!I550</f>
        <v>5917</v>
      </c>
      <c r="J550" s="99" t="s">
        <v>1607</v>
      </c>
      <c r="K550" s="99"/>
    </row>
    <row r="551" spans="1:11" ht="38.25" x14ac:dyDescent="0.45">
      <c r="A551" s="6">
        <f t="shared" si="17"/>
        <v>548</v>
      </c>
      <c r="B551" s="6" t="s">
        <v>1109</v>
      </c>
      <c r="C551" s="6" t="s">
        <v>35</v>
      </c>
      <c r="D551" s="6" t="s">
        <v>1124</v>
      </c>
      <c r="E551" s="9">
        <v>53102700</v>
      </c>
      <c r="F551" s="32" t="s">
        <v>1125</v>
      </c>
      <c r="G551" s="17" t="s">
        <v>38</v>
      </c>
      <c r="H551" s="93">
        <f t="shared" si="16"/>
        <v>0.19</v>
      </c>
      <c r="I551" s="29">
        <f>+'CANASTA DE PRECIOS'!I551</f>
        <v>28372</v>
      </c>
      <c r="J551" s="99"/>
      <c r="K551" s="99"/>
    </row>
    <row r="552" spans="1:11" ht="39" x14ac:dyDescent="0.45">
      <c r="A552" s="6">
        <f t="shared" si="17"/>
        <v>549</v>
      </c>
      <c r="B552" s="6" t="s">
        <v>1109</v>
      </c>
      <c r="C552" s="6" t="s">
        <v>35</v>
      </c>
      <c r="D552" s="6" t="s">
        <v>1126</v>
      </c>
      <c r="E552" s="9">
        <v>90101603</v>
      </c>
      <c r="F552" s="103" t="s">
        <v>1127</v>
      </c>
      <c r="G552" s="17" t="s">
        <v>38</v>
      </c>
      <c r="H552" s="93">
        <f t="shared" si="16"/>
        <v>0.19</v>
      </c>
      <c r="I552" s="29">
        <f>+'CANASTA DE PRECIOS'!I552</f>
        <v>34840</v>
      </c>
      <c r="J552" s="99"/>
      <c r="K552" s="99"/>
    </row>
    <row r="553" spans="1:11" ht="51" x14ac:dyDescent="0.45">
      <c r="A553" s="6">
        <f t="shared" si="17"/>
        <v>550</v>
      </c>
      <c r="B553" s="6" t="s">
        <v>1109</v>
      </c>
      <c r="C553" s="6" t="s">
        <v>35</v>
      </c>
      <c r="D553" s="6" t="s">
        <v>1128</v>
      </c>
      <c r="E553" s="9">
        <v>82101500</v>
      </c>
      <c r="F553" s="13" t="s">
        <v>1129</v>
      </c>
      <c r="G553" s="17" t="s">
        <v>38</v>
      </c>
      <c r="H553" s="93">
        <f t="shared" si="16"/>
        <v>0.19</v>
      </c>
      <c r="I553" s="29">
        <f>+'CANASTA DE PRECIOS'!I553</f>
        <v>52954</v>
      </c>
      <c r="J553" s="99"/>
      <c r="K553" s="99"/>
    </row>
    <row r="554" spans="1:11" ht="51" x14ac:dyDescent="0.45">
      <c r="A554" s="6">
        <f t="shared" si="17"/>
        <v>551</v>
      </c>
      <c r="B554" s="6" t="s">
        <v>1109</v>
      </c>
      <c r="C554" s="6" t="s">
        <v>35</v>
      </c>
      <c r="D554" s="6" t="s">
        <v>1130</v>
      </c>
      <c r="E554" s="9">
        <v>82101500</v>
      </c>
      <c r="F554" s="105" t="s">
        <v>1131</v>
      </c>
      <c r="G554" s="17" t="s">
        <v>38</v>
      </c>
      <c r="H554" s="93">
        <f t="shared" si="16"/>
        <v>0.19</v>
      </c>
      <c r="I554" s="29">
        <f>+'CANASTA DE PRECIOS'!I554</f>
        <v>36668</v>
      </c>
      <c r="J554" s="99"/>
      <c r="K554" s="99"/>
    </row>
    <row r="555" spans="1:11" ht="90" x14ac:dyDescent="0.45">
      <c r="A555" s="6">
        <f t="shared" si="17"/>
        <v>552</v>
      </c>
      <c r="B555" s="6" t="s">
        <v>1109</v>
      </c>
      <c r="C555" s="6" t="s">
        <v>35</v>
      </c>
      <c r="D555" s="6" t="s">
        <v>1132</v>
      </c>
      <c r="E555" s="9">
        <v>55101515</v>
      </c>
      <c r="F555" s="12" t="s">
        <v>1133</v>
      </c>
      <c r="G555" s="17" t="s">
        <v>38</v>
      </c>
      <c r="H555" s="93">
        <f t="shared" si="16"/>
        <v>0.19</v>
      </c>
      <c r="I555" s="29">
        <f>+'CANASTA DE PRECIOS'!I555</f>
        <v>31850</v>
      </c>
      <c r="J555" s="99"/>
      <c r="K555" s="99"/>
    </row>
    <row r="556" spans="1:11" ht="25.5" x14ac:dyDescent="0.45">
      <c r="A556" s="6">
        <f t="shared" si="17"/>
        <v>553</v>
      </c>
      <c r="B556" s="6" t="s">
        <v>1109</v>
      </c>
      <c r="C556" s="6" t="s">
        <v>35</v>
      </c>
      <c r="D556" s="6" t="s">
        <v>1134</v>
      </c>
      <c r="E556" s="9">
        <v>55101515</v>
      </c>
      <c r="F556" s="113" t="s">
        <v>1135</v>
      </c>
      <c r="G556" s="17" t="s">
        <v>38</v>
      </c>
      <c r="H556" s="93">
        <f t="shared" si="16"/>
        <v>0.19</v>
      </c>
      <c r="I556" s="29">
        <f>+'CANASTA DE PRECIOS'!I556</f>
        <v>24699</v>
      </c>
      <c r="J556" s="99"/>
      <c r="K556" s="99"/>
    </row>
    <row r="557" spans="1:11" ht="25.5" x14ac:dyDescent="0.45">
      <c r="A557" s="6">
        <f t="shared" si="17"/>
        <v>554</v>
      </c>
      <c r="B557" s="6" t="s">
        <v>1109</v>
      </c>
      <c r="C557" s="6" t="s">
        <v>35</v>
      </c>
      <c r="D557" s="6" t="s">
        <v>1136</v>
      </c>
      <c r="E557" s="9">
        <v>55101515</v>
      </c>
      <c r="F557" s="36" t="s">
        <v>1137</v>
      </c>
      <c r="G557" s="17" t="s">
        <v>38</v>
      </c>
      <c r="H557" s="93">
        <f t="shared" si="16"/>
        <v>0.19</v>
      </c>
      <c r="I557" s="29">
        <f>+'CANASTA DE PRECIOS'!I557</f>
        <v>16699</v>
      </c>
      <c r="J557" s="99"/>
      <c r="K557" s="99"/>
    </row>
    <row r="558" spans="1:11" ht="178.5" x14ac:dyDescent="0.45">
      <c r="A558" s="6">
        <f t="shared" si="17"/>
        <v>555</v>
      </c>
      <c r="B558" s="6" t="s">
        <v>1109</v>
      </c>
      <c r="C558" s="6" t="s">
        <v>35</v>
      </c>
      <c r="D558" s="6" t="s">
        <v>1138</v>
      </c>
      <c r="E558" s="9">
        <v>53101800</v>
      </c>
      <c r="F558" s="102" t="s">
        <v>1139</v>
      </c>
      <c r="G558" s="17" t="s">
        <v>38</v>
      </c>
      <c r="H558" s="93">
        <f t="shared" si="16"/>
        <v>0.19</v>
      </c>
      <c r="I558" s="29">
        <f>+'CANASTA DE PRECIOS'!I558</f>
        <v>96999</v>
      </c>
      <c r="J558" s="99"/>
      <c r="K558" s="99"/>
    </row>
    <row r="559" spans="1:11" ht="76.5" x14ac:dyDescent="0.45">
      <c r="A559" s="6">
        <f t="shared" si="17"/>
        <v>556</v>
      </c>
      <c r="B559" s="6" t="s">
        <v>1109</v>
      </c>
      <c r="C559" s="6" t="s">
        <v>35</v>
      </c>
      <c r="D559" s="6" t="s">
        <v>1140</v>
      </c>
      <c r="E559" s="9">
        <v>53102700</v>
      </c>
      <c r="F559" s="32" t="s">
        <v>1141</v>
      </c>
      <c r="G559" s="17" t="s">
        <v>38</v>
      </c>
      <c r="H559" s="93">
        <f t="shared" si="16"/>
        <v>0.19</v>
      </c>
      <c r="I559" s="29">
        <f>+'CANASTA DE PRECIOS'!I559</f>
        <v>131666</v>
      </c>
      <c r="J559" s="99"/>
      <c r="K559" s="99"/>
    </row>
    <row r="560" spans="1:11" ht="63.75" x14ac:dyDescent="0.45">
      <c r="A560" s="6">
        <f t="shared" si="17"/>
        <v>557</v>
      </c>
      <c r="B560" s="6" t="s">
        <v>1109</v>
      </c>
      <c r="C560" s="6" t="s">
        <v>35</v>
      </c>
      <c r="D560" s="6" t="s">
        <v>1142</v>
      </c>
      <c r="E560" s="9">
        <v>82101500</v>
      </c>
      <c r="F560" s="105" t="s">
        <v>1143</v>
      </c>
      <c r="G560" s="17" t="s">
        <v>38</v>
      </c>
      <c r="H560" s="93">
        <f t="shared" si="16"/>
        <v>0.19</v>
      </c>
      <c r="I560" s="29">
        <f>+'CANASTA DE PRECIOS'!I560</f>
        <v>22999</v>
      </c>
      <c r="J560" s="99"/>
      <c r="K560" s="99"/>
    </row>
    <row r="561" spans="1:11" ht="25.5" x14ac:dyDescent="0.45">
      <c r="A561" s="6">
        <f t="shared" si="17"/>
        <v>558</v>
      </c>
      <c r="B561" s="6" t="s">
        <v>1109</v>
      </c>
      <c r="C561" s="6" t="s">
        <v>35</v>
      </c>
      <c r="D561" s="6" t="s">
        <v>1144</v>
      </c>
      <c r="E561" s="9">
        <v>82101500</v>
      </c>
      <c r="F561" s="13" t="s">
        <v>1145</v>
      </c>
      <c r="G561" s="17" t="s">
        <v>38</v>
      </c>
      <c r="H561" s="93">
        <f t="shared" si="16"/>
        <v>0.19</v>
      </c>
      <c r="I561" s="29">
        <f>+'CANASTA DE PRECIOS'!I561</f>
        <v>5199</v>
      </c>
      <c r="J561" s="99"/>
      <c r="K561" s="99"/>
    </row>
    <row r="562" spans="1:11" ht="25.5" x14ac:dyDescent="0.45">
      <c r="A562" s="6">
        <f t="shared" si="17"/>
        <v>559</v>
      </c>
      <c r="B562" s="6" t="s">
        <v>1109</v>
      </c>
      <c r="C562" s="6" t="s">
        <v>35</v>
      </c>
      <c r="D562" s="6" t="s">
        <v>1146</v>
      </c>
      <c r="E562" s="9">
        <v>82101500</v>
      </c>
      <c r="F562" s="105" t="s">
        <v>1147</v>
      </c>
      <c r="G562" s="17" t="s">
        <v>38</v>
      </c>
      <c r="H562" s="93">
        <f t="shared" si="16"/>
        <v>0.19</v>
      </c>
      <c r="I562" s="29">
        <f>+'CANASTA DE PRECIOS'!I562</f>
        <v>11199</v>
      </c>
      <c r="J562" s="99"/>
      <c r="K562" s="99"/>
    </row>
    <row r="563" spans="1:11" ht="25.5" x14ac:dyDescent="0.45">
      <c r="A563" s="6">
        <f t="shared" si="17"/>
        <v>560</v>
      </c>
      <c r="B563" s="6" t="s">
        <v>1109</v>
      </c>
      <c r="C563" s="6" t="s">
        <v>35</v>
      </c>
      <c r="D563" s="6" t="s">
        <v>1148</v>
      </c>
      <c r="E563" s="9">
        <v>82101500</v>
      </c>
      <c r="F563" s="13" t="s">
        <v>1149</v>
      </c>
      <c r="G563" s="17" t="s">
        <v>38</v>
      </c>
      <c r="H563" s="93">
        <f t="shared" si="16"/>
        <v>0.19</v>
      </c>
      <c r="I563" s="29">
        <f>+'CANASTA DE PRECIOS'!I563</f>
        <v>4299</v>
      </c>
      <c r="J563" s="99"/>
      <c r="K563" s="99"/>
    </row>
    <row r="564" spans="1:11" ht="51.75" x14ac:dyDescent="0.45">
      <c r="A564" s="6">
        <f t="shared" si="17"/>
        <v>561</v>
      </c>
      <c r="B564" s="6" t="s">
        <v>1109</v>
      </c>
      <c r="C564" s="6" t="s">
        <v>35</v>
      </c>
      <c r="D564" s="6" t="s">
        <v>1150</v>
      </c>
      <c r="E564" s="9">
        <v>55101515</v>
      </c>
      <c r="F564" s="103" t="s">
        <v>1151</v>
      </c>
      <c r="G564" s="17" t="s">
        <v>993</v>
      </c>
      <c r="H564" s="93">
        <f t="shared" si="16"/>
        <v>0.19</v>
      </c>
      <c r="I564" s="29">
        <f>+'CANASTA DE PRECIOS'!I564</f>
        <v>89999</v>
      </c>
      <c r="J564" s="99"/>
      <c r="K564" s="99"/>
    </row>
    <row r="565" spans="1:11" x14ac:dyDescent="0.45">
      <c r="A565" s="6">
        <f t="shared" si="17"/>
        <v>562</v>
      </c>
      <c r="B565" s="6" t="s">
        <v>1109</v>
      </c>
      <c r="C565" s="6" t="s">
        <v>35</v>
      </c>
      <c r="D565" s="6" t="s">
        <v>1152</v>
      </c>
      <c r="E565" s="9">
        <v>82121700</v>
      </c>
      <c r="F565" s="13" t="s">
        <v>1153</v>
      </c>
      <c r="G565" s="17" t="s">
        <v>38</v>
      </c>
      <c r="H565" s="93">
        <f t="shared" si="16"/>
        <v>0.19</v>
      </c>
      <c r="I565" s="29">
        <f>+'CANASTA DE PRECIOS'!I565</f>
        <v>209</v>
      </c>
      <c r="J565" s="99"/>
      <c r="K565" s="99"/>
    </row>
    <row r="566" spans="1:11" ht="51" x14ac:dyDescent="0.45">
      <c r="A566" s="6">
        <f t="shared" si="17"/>
        <v>563</v>
      </c>
      <c r="B566" s="6" t="s">
        <v>1109</v>
      </c>
      <c r="C566" s="6" t="s">
        <v>35</v>
      </c>
      <c r="D566" s="6" t="s">
        <v>1154</v>
      </c>
      <c r="E566" s="9">
        <v>82101500</v>
      </c>
      <c r="F566" s="105" t="s">
        <v>1155</v>
      </c>
      <c r="G566" s="17" t="s">
        <v>38</v>
      </c>
      <c r="H566" s="93">
        <f t="shared" si="16"/>
        <v>0.19</v>
      </c>
      <c r="I566" s="29">
        <f>+'CANASTA DE PRECIOS'!I566</f>
        <v>180000</v>
      </c>
      <c r="J566" s="99"/>
      <c r="K566" s="99"/>
    </row>
    <row r="567" spans="1:11" ht="38.25" x14ac:dyDescent="0.45">
      <c r="A567" s="6">
        <f t="shared" si="17"/>
        <v>564</v>
      </c>
      <c r="B567" s="6" t="s">
        <v>1109</v>
      </c>
      <c r="C567" s="6" t="s">
        <v>35</v>
      </c>
      <c r="D567" s="6" t="s">
        <v>1156</v>
      </c>
      <c r="E567" s="9">
        <v>82101500</v>
      </c>
      <c r="F567" s="13" t="s">
        <v>1157</v>
      </c>
      <c r="G567" s="17" t="s">
        <v>38</v>
      </c>
      <c r="H567" s="93">
        <f t="shared" si="16"/>
        <v>0.19</v>
      </c>
      <c r="I567" s="29">
        <f>+'CANASTA DE PRECIOS'!I567</f>
        <v>384999</v>
      </c>
      <c r="J567" s="99"/>
      <c r="K567" s="99"/>
    </row>
    <row r="568" spans="1:11" ht="51" x14ac:dyDescent="0.45">
      <c r="A568" s="6">
        <f t="shared" si="17"/>
        <v>565</v>
      </c>
      <c r="B568" s="6" t="s">
        <v>1109</v>
      </c>
      <c r="C568" s="6" t="s">
        <v>35</v>
      </c>
      <c r="D568" s="6" t="s">
        <v>1158</v>
      </c>
      <c r="E568" s="9">
        <v>82101500</v>
      </c>
      <c r="F568" s="105" t="s">
        <v>1159</v>
      </c>
      <c r="G568" s="17" t="s">
        <v>38</v>
      </c>
      <c r="H568" s="93">
        <f t="shared" si="16"/>
        <v>0.19</v>
      </c>
      <c r="I568" s="29">
        <f>+'CANASTA DE PRECIOS'!I568</f>
        <v>12851</v>
      </c>
      <c r="J568" s="99"/>
      <c r="K568" s="99"/>
    </row>
    <row r="569" spans="1:11" ht="38.25" x14ac:dyDescent="0.45">
      <c r="A569" s="6">
        <f t="shared" si="17"/>
        <v>566</v>
      </c>
      <c r="B569" s="6" t="s">
        <v>1109</v>
      </c>
      <c r="C569" s="6" t="s">
        <v>35</v>
      </c>
      <c r="D569" s="6" t="s">
        <v>1160</v>
      </c>
      <c r="E569" s="9">
        <v>82101500</v>
      </c>
      <c r="F569" s="13" t="s">
        <v>1161</v>
      </c>
      <c r="G569" s="17" t="s">
        <v>38</v>
      </c>
      <c r="H569" s="93">
        <f t="shared" si="16"/>
        <v>0.19</v>
      </c>
      <c r="I569" s="29">
        <f>+'CANASTA DE PRECIOS'!I569</f>
        <v>17999</v>
      </c>
      <c r="J569" s="99"/>
      <c r="K569" s="99"/>
    </row>
    <row r="570" spans="1:11" ht="51" x14ac:dyDescent="0.45">
      <c r="A570" s="6">
        <f t="shared" si="17"/>
        <v>567</v>
      </c>
      <c r="B570" s="6" t="s">
        <v>1109</v>
      </c>
      <c r="C570" s="6" t="s">
        <v>35</v>
      </c>
      <c r="D570" s="6" t="s">
        <v>1162</v>
      </c>
      <c r="E570" s="9">
        <v>82101500</v>
      </c>
      <c r="F570" s="105" t="s">
        <v>1163</v>
      </c>
      <c r="G570" s="17" t="s">
        <v>38</v>
      </c>
      <c r="H570" s="93">
        <f t="shared" si="16"/>
        <v>0.19</v>
      </c>
      <c r="I570" s="29">
        <f>+'CANASTA DE PRECIOS'!I570</f>
        <v>749</v>
      </c>
      <c r="J570" s="99"/>
      <c r="K570" s="99"/>
    </row>
    <row r="571" spans="1:11" ht="51" x14ac:dyDescent="0.45">
      <c r="A571" s="6">
        <f t="shared" si="17"/>
        <v>568</v>
      </c>
      <c r="B571" s="6" t="s">
        <v>1109</v>
      </c>
      <c r="C571" s="6" t="s">
        <v>35</v>
      </c>
      <c r="D571" s="6" t="s">
        <v>1164</v>
      </c>
      <c r="E571" s="9">
        <v>82101500</v>
      </c>
      <c r="F571" s="13" t="s">
        <v>1165</v>
      </c>
      <c r="G571" s="17" t="s">
        <v>38</v>
      </c>
      <c r="H571" s="93">
        <f t="shared" si="16"/>
        <v>0.19</v>
      </c>
      <c r="I571" s="29">
        <f>+'CANASTA DE PRECIOS'!I571</f>
        <v>750</v>
      </c>
      <c r="J571" s="99"/>
      <c r="K571" s="99"/>
    </row>
    <row r="572" spans="1:11" ht="51.75" x14ac:dyDescent="0.45">
      <c r="A572" s="6">
        <f t="shared" si="17"/>
        <v>569</v>
      </c>
      <c r="B572" s="6" t="s">
        <v>1109</v>
      </c>
      <c r="C572" s="6" t="s">
        <v>35</v>
      </c>
      <c r="D572" s="6" t="s">
        <v>1166</v>
      </c>
      <c r="E572" s="9">
        <v>14111511</v>
      </c>
      <c r="F572" s="103" t="s">
        <v>1167</v>
      </c>
      <c r="G572" s="17" t="s">
        <v>993</v>
      </c>
      <c r="H572" s="93">
        <f t="shared" si="16"/>
        <v>0.19</v>
      </c>
      <c r="I572" s="29">
        <f>+'CANASTA DE PRECIOS'!I572</f>
        <v>179999</v>
      </c>
      <c r="J572" s="99"/>
      <c r="K572" s="99"/>
    </row>
    <row r="573" spans="1:11" ht="51" x14ac:dyDescent="0.45">
      <c r="A573" s="6">
        <f t="shared" si="17"/>
        <v>570</v>
      </c>
      <c r="B573" s="6" t="s">
        <v>1109</v>
      </c>
      <c r="C573" s="6" t="s">
        <v>35</v>
      </c>
      <c r="D573" s="6" t="s">
        <v>1168</v>
      </c>
      <c r="E573" s="9">
        <v>82101500</v>
      </c>
      <c r="F573" s="13" t="s">
        <v>1169</v>
      </c>
      <c r="G573" s="17" t="s">
        <v>993</v>
      </c>
      <c r="H573" s="93">
        <f t="shared" si="16"/>
        <v>0.19</v>
      </c>
      <c r="I573" s="29">
        <f>+'CANASTA DE PRECIOS'!I573</f>
        <v>133999</v>
      </c>
      <c r="J573" s="99"/>
      <c r="K573" s="99"/>
    </row>
    <row r="574" spans="1:11" ht="39" x14ac:dyDescent="0.45">
      <c r="A574" s="6">
        <f t="shared" si="17"/>
        <v>571</v>
      </c>
      <c r="B574" s="6" t="s">
        <v>1109</v>
      </c>
      <c r="C574" s="6" t="s">
        <v>35</v>
      </c>
      <c r="D574" s="6" t="s">
        <v>1168</v>
      </c>
      <c r="E574" s="9">
        <v>82101500</v>
      </c>
      <c r="F574" s="103" t="s">
        <v>1170</v>
      </c>
      <c r="G574" s="17" t="s">
        <v>993</v>
      </c>
      <c r="H574" s="93">
        <f t="shared" si="16"/>
        <v>0.19</v>
      </c>
      <c r="I574" s="29">
        <f>+'CANASTA DE PRECIOS'!I574</f>
        <v>83299</v>
      </c>
      <c r="J574" s="99"/>
      <c r="K574" s="99"/>
    </row>
    <row r="575" spans="1:11" ht="25.5" x14ac:dyDescent="0.45">
      <c r="A575" s="6">
        <f t="shared" si="17"/>
        <v>572</v>
      </c>
      <c r="B575" s="6" t="s">
        <v>1171</v>
      </c>
      <c r="C575" s="6" t="s">
        <v>245</v>
      </c>
      <c r="D575" s="6" t="s">
        <v>1172</v>
      </c>
      <c r="E575" s="9">
        <v>86121800</v>
      </c>
      <c r="F575" s="13" t="s">
        <v>1173</v>
      </c>
      <c r="G575" s="17" t="s">
        <v>38</v>
      </c>
      <c r="H575" s="93">
        <f t="shared" si="16"/>
        <v>0.19</v>
      </c>
      <c r="I575" s="29">
        <f>+'CANASTA DE PRECIOS'!I575</f>
        <v>1450000</v>
      </c>
      <c r="J575" s="99"/>
      <c r="K575" s="99"/>
    </row>
    <row r="576" spans="1:11" ht="25.5" x14ac:dyDescent="0.45">
      <c r="A576" s="6">
        <f t="shared" si="17"/>
        <v>573</v>
      </c>
      <c r="B576" s="6" t="s">
        <v>1171</v>
      </c>
      <c r="C576" s="6" t="s">
        <v>245</v>
      </c>
      <c r="D576" s="6" t="s">
        <v>1172</v>
      </c>
      <c r="E576" s="9">
        <v>86121800</v>
      </c>
      <c r="F576" s="105" t="s">
        <v>1174</v>
      </c>
      <c r="G576" s="17" t="s">
        <v>38</v>
      </c>
      <c r="H576" s="93">
        <f t="shared" si="16"/>
        <v>0.19</v>
      </c>
      <c r="I576" s="29">
        <f>+'CANASTA DE PRECIOS'!I576</f>
        <v>939999</v>
      </c>
      <c r="J576" s="99"/>
      <c r="K576" s="99"/>
    </row>
    <row r="577" spans="1:11" ht="38.25" x14ac:dyDescent="0.45">
      <c r="A577" s="6">
        <f t="shared" si="17"/>
        <v>574</v>
      </c>
      <c r="B577" s="6" t="s">
        <v>1171</v>
      </c>
      <c r="C577" s="6" t="s">
        <v>245</v>
      </c>
      <c r="D577" s="6" t="s">
        <v>1175</v>
      </c>
      <c r="E577" s="9">
        <v>86121800</v>
      </c>
      <c r="F577" s="13" t="s">
        <v>1176</v>
      </c>
      <c r="G577" s="17" t="s">
        <v>1177</v>
      </c>
      <c r="H577" s="93">
        <f t="shared" si="16"/>
        <v>0.19</v>
      </c>
      <c r="I577" s="29">
        <f>+'CANASTA DE PRECIOS'!I577</f>
        <v>244999</v>
      </c>
      <c r="J577" s="99"/>
      <c r="K577" s="99"/>
    </row>
    <row r="578" spans="1:11" ht="38.25" x14ac:dyDescent="0.45">
      <c r="A578" s="6">
        <f t="shared" si="17"/>
        <v>575</v>
      </c>
      <c r="B578" s="6" t="s">
        <v>1171</v>
      </c>
      <c r="C578" s="6" t="s">
        <v>245</v>
      </c>
      <c r="D578" s="6" t="s">
        <v>1178</v>
      </c>
      <c r="E578" s="9">
        <v>86121800</v>
      </c>
      <c r="F578" s="105" t="s">
        <v>1179</v>
      </c>
      <c r="G578" s="17" t="s">
        <v>1177</v>
      </c>
      <c r="H578" s="93">
        <f t="shared" si="16"/>
        <v>0.19</v>
      </c>
      <c r="I578" s="29">
        <f>+'CANASTA DE PRECIOS'!I578</f>
        <v>297999</v>
      </c>
      <c r="J578" s="99"/>
      <c r="K578" s="99"/>
    </row>
    <row r="579" spans="1:11" ht="38.25" x14ac:dyDescent="0.45">
      <c r="A579" s="6">
        <f t="shared" si="17"/>
        <v>576</v>
      </c>
      <c r="B579" s="6" t="s">
        <v>1171</v>
      </c>
      <c r="C579" s="6" t="s">
        <v>245</v>
      </c>
      <c r="D579" s="6" t="s">
        <v>1178</v>
      </c>
      <c r="E579" s="9">
        <v>86121800</v>
      </c>
      <c r="F579" s="13" t="s">
        <v>1180</v>
      </c>
      <c r="G579" s="17" t="s">
        <v>1177</v>
      </c>
      <c r="H579" s="93">
        <f t="shared" si="16"/>
        <v>0.19</v>
      </c>
      <c r="I579" s="29">
        <f>+'CANASTA DE PRECIOS'!I579</f>
        <v>239999</v>
      </c>
      <c r="J579" s="99"/>
      <c r="K579" s="99"/>
    </row>
    <row r="580" spans="1:11" ht="128.25" x14ac:dyDescent="0.45">
      <c r="A580" s="6">
        <f t="shared" si="17"/>
        <v>577</v>
      </c>
      <c r="B580" s="6" t="s">
        <v>1181</v>
      </c>
      <c r="C580" s="6" t="s">
        <v>403</v>
      </c>
      <c r="D580" s="6" t="s">
        <v>1182</v>
      </c>
      <c r="E580" s="9">
        <v>82131603</v>
      </c>
      <c r="F580" s="103" t="s">
        <v>1183</v>
      </c>
      <c r="G580" s="17" t="s">
        <v>38</v>
      </c>
      <c r="H580" s="93">
        <f t="shared" ref="H580:H643" si="18">IF(OR(ISNUMBER(SEARCH("ALIMENTACIÓN",B580)),ISNUMBER(SEARCH("ALIMENTACION",B580))),0,IF(AND(ISNUMBER(SEARCH("AMBIENTE",B580)),OR(ISNUMBER(SEARCH("Semilla",D580)),ISNUMBER(SEARCH("ESPECIE VEGETAL",D580)),ISNUMBER(SEARCH("Fertilizante",D580)),ISNUMBER(SEARCH("Humus",D580)),ISNUMBER(SEARCH("Micorrizas",D580)),ISNUMBER(SEARCH("Cascarilla",D580)),ISNUMBER(SEARCH("Turba",D580)))),0,IF(AND(ISNUMBER(SEARCH("ANIMALES",B580)),OR(ISNUMBER(SEARCH("ALIMENTO",D580)),ISNUMBER(SEARCH("Alimento",D580)))),0.05,IF(ISNUMBER(SEARCH("ANIMALES",B580)),0.19,IF(ISNUMBER(SEARCH("AMBIENTE",B580)),0.19,IF(ISNUMBER(SEARCH("CULTURA",B580)),0.19,IF(ISNUMBER(SEARCH("DEPORTE",B580)),0.19,IF(ISNUMBER(SEARCH("Bioseguridad",B580)),0.19,IF(ISNUMBER(SEARCH("DOTACIÓN",B580)),0.19,IF(ISNUMBER(SEARCH("SERVICIO",C580)),0.19,0.19))))))))))</f>
        <v>0.19</v>
      </c>
      <c r="I580" s="29">
        <f>+'CANASTA DE PRECIOS'!I580</f>
        <v>549999</v>
      </c>
      <c r="J580" s="99"/>
      <c r="K580" s="99"/>
    </row>
    <row r="581" spans="1:11" ht="246" x14ac:dyDescent="0.45">
      <c r="A581" s="6">
        <f t="shared" ref="A581:A644" si="19">1+A580</f>
        <v>578</v>
      </c>
      <c r="B581" s="6" t="s">
        <v>1181</v>
      </c>
      <c r="C581" s="6" t="s">
        <v>403</v>
      </c>
      <c r="D581" s="6" t="s">
        <v>1184</v>
      </c>
      <c r="E581" s="9">
        <v>82101602</v>
      </c>
      <c r="F581" s="112" t="s">
        <v>1185</v>
      </c>
      <c r="G581" s="17" t="s">
        <v>38</v>
      </c>
      <c r="H581" s="93">
        <f t="shared" si="18"/>
        <v>0.19</v>
      </c>
      <c r="I581" s="29">
        <f>+'CANASTA DE PRECIOS'!I581</f>
        <v>100000</v>
      </c>
      <c r="J581" s="99" t="s">
        <v>1607</v>
      </c>
      <c r="K581" s="99"/>
    </row>
    <row r="582" spans="1:11" ht="38.25" x14ac:dyDescent="0.45">
      <c r="A582" s="6">
        <f t="shared" si="19"/>
        <v>579</v>
      </c>
      <c r="B582" s="6" t="s">
        <v>1181</v>
      </c>
      <c r="C582" s="6" t="s">
        <v>403</v>
      </c>
      <c r="D582" s="6" t="s">
        <v>1186</v>
      </c>
      <c r="E582" s="9">
        <v>91101800</v>
      </c>
      <c r="F582" s="105" t="s">
        <v>1187</v>
      </c>
      <c r="G582" s="17" t="s">
        <v>38</v>
      </c>
      <c r="H582" s="93">
        <f t="shared" si="18"/>
        <v>0.19</v>
      </c>
      <c r="I582" s="29">
        <f>+'CANASTA DE PRECIOS'!I582</f>
        <v>169351</v>
      </c>
      <c r="J582" s="99"/>
      <c r="K582" s="99"/>
    </row>
    <row r="583" spans="1:11" ht="61.5" x14ac:dyDescent="0.45">
      <c r="A583" s="6">
        <f t="shared" si="19"/>
        <v>580</v>
      </c>
      <c r="B583" s="6" t="s">
        <v>1181</v>
      </c>
      <c r="C583" s="6" t="s">
        <v>403</v>
      </c>
      <c r="D583" s="6" t="s">
        <v>1188</v>
      </c>
      <c r="E583" s="9">
        <v>82101602</v>
      </c>
      <c r="F583" s="112" t="s">
        <v>1189</v>
      </c>
      <c r="G583" s="17" t="s">
        <v>38</v>
      </c>
      <c r="H583" s="93">
        <f t="shared" si="18"/>
        <v>0.19</v>
      </c>
      <c r="I583" s="29">
        <f>+'CANASTA DE PRECIOS'!I583</f>
        <v>150000</v>
      </c>
      <c r="J583" s="99" t="s">
        <v>1607</v>
      </c>
      <c r="K583" s="99"/>
    </row>
    <row r="584" spans="1:11" ht="51" x14ac:dyDescent="0.45">
      <c r="A584" s="6">
        <f t="shared" si="19"/>
        <v>581</v>
      </c>
      <c r="B584" s="6" t="s">
        <v>1181</v>
      </c>
      <c r="C584" s="6" t="s">
        <v>35</v>
      </c>
      <c r="D584" s="6" t="s">
        <v>1190</v>
      </c>
      <c r="E584" s="9">
        <v>45111500</v>
      </c>
      <c r="F584" s="105" t="s">
        <v>1191</v>
      </c>
      <c r="G584" s="17" t="s">
        <v>38</v>
      </c>
      <c r="H584" s="93">
        <f t="shared" si="18"/>
        <v>0.19</v>
      </c>
      <c r="I584" s="29">
        <f>+'CANASTA DE PRECIOS'!I584</f>
        <v>2371349</v>
      </c>
      <c r="J584" s="99"/>
      <c r="K584" s="99"/>
    </row>
    <row r="585" spans="1:11" ht="38.25" x14ac:dyDescent="0.45">
      <c r="A585" s="6">
        <f t="shared" si="19"/>
        <v>582</v>
      </c>
      <c r="B585" s="6" t="s">
        <v>1181</v>
      </c>
      <c r="C585" s="6" t="s">
        <v>35</v>
      </c>
      <c r="D585" s="6" t="s">
        <v>1192</v>
      </c>
      <c r="E585" s="9">
        <v>90101600</v>
      </c>
      <c r="F585" s="13" t="s">
        <v>1193</v>
      </c>
      <c r="G585" s="17" t="s">
        <v>38</v>
      </c>
      <c r="H585" s="93">
        <f t="shared" si="18"/>
        <v>0.19</v>
      </c>
      <c r="I585" s="29">
        <f>+'CANASTA DE PRECIOS'!I585</f>
        <v>2449</v>
      </c>
      <c r="J585" s="99"/>
      <c r="K585" s="99"/>
    </row>
    <row r="586" spans="1:11" ht="38.25" x14ac:dyDescent="0.45">
      <c r="A586" s="6">
        <f t="shared" si="19"/>
        <v>583</v>
      </c>
      <c r="B586" s="6" t="s">
        <v>1181</v>
      </c>
      <c r="C586" s="6" t="s">
        <v>35</v>
      </c>
      <c r="D586" s="6" t="s">
        <v>1194</v>
      </c>
      <c r="E586" s="9">
        <v>90101600</v>
      </c>
      <c r="F586" s="105" t="s">
        <v>1195</v>
      </c>
      <c r="G586" s="17" t="s">
        <v>38</v>
      </c>
      <c r="H586" s="93">
        <f t="shared" si="18"/>
        <v>0.19</v>
      </c>
      <c r="I586" s="29">
        <f>+'CANASTA DE PRECIOS'!I586</f>
        <v>1999</v>
      </c>
      <c r="J586" s="99"/>
      <c r="K586" s="99"/>
    </row>
    <row r="587" spans="1:11" ht="51" x14ac:dyDescent="0.45">
      <c r="A587" s="6">
        <f t="shared" si="19"/>
        <v>584</v>
      </c>
      <c r="B587" s="6" t="s">
        <v>1181</v>
      </c>
      <c r="C587" s="6" t="s">
        <v>35</v>
      </c>
      <c r="D587" s="6" t="s">
        <v>1196</v>
      </c>
      <c r="E587" s="9">
        <v>24111500</v>
      </c>
      <c r="F587" s="13" t="s">
        <v>1197</v>
      </c>
      <c r="G587" s="17" t="s">
        <v>38</v>
      </c>
      <c r="H587" s="93">
        <f t="shared" si="18"/>
        <v>0.19</v>
      </c>
      <c r="I587" s="29">
        <f>+'CANASTA DE PRECIOS'!I587</f>
        <v>34999</v>
      </c>
      <c r="J587" s="99"/>
      <c r="K587" s="99"/>
    </row>
    <row r="588" spans="1:11" ht="26.25" x14ac:dyDescent="0.45">
      <c r="A588" s="6">
        <f t="shared" si="19"/>
        <v>585</v>
      </c>
      <c r="B588" s="6" t="s">
        <v>1181</v>
      </c>
      <c r="C588" s="6" t="s">
        <v>35</v>
      </c>
      <c r="D588" s="6" t="s">
        <v>1198</v>
      </c>
      <c r="E588" s="9">
        <v>80141611</v>
      </c>
      <c r="F588" s="103" t="s">
        <v>1199</v>
      </c>
      <c r="G588" s="17" t="s">
        <v>38</v>
      </c>
      <c r="H588" s="93">
        <f t="shared" si="18"/>
        <v>0.19</v>
      </c>
      <c r="I588" s="29">
        <f>+'CANASTA DE PRECIOS'!I588</f>
        <v>142999</v>
      </c>
      <c r="J588" s="99"/>
      <c r="K588" s="99"/>
    </row>
    <row r="589" spans="1:11" ht="25.5" x14ac:dyDescent="0.45">
      <c r="A589" s="6">
        <f t="shared" si="19"/>
        <v>586</v>
      </c>
      <c r="B589" s="6" t="s">
        <v>1181</v>
      </c>
      <c r="C589" s="6" t="s">
        <v>35</v>
      </c>
      <c r="D589" s="6" t="s">
        <v>1200</v>
      </c>
      <c r="E589" s="9">
        <v>31211904</v>
      </c>
      <c r="F589" s="13" t="s">
        <v>1201</v>
      </c>
      <c r="G589" s="17" t="s">
        <v>38</v>
      </c>
      <c r="H589" s="93">
        <f t="shared" si="18"/>
        <v>0.19</v>
      </c>
      <c r="I589" s="29">
        <f>+'CANASTA DE PRECIOS'!I589</f>
        <v>16800</v>
      </c>
      <c r="J589" s="99" t="s">
        <v>1607</v>
      </c>
      <c r="K589" s="99"/>
    </row>
    <row r="590" spans="1:11" ht="229.5" x14ac:dyDescent="0.45">
      <c r="A590" s="6">
        <f t="shared" si="19"/>
        <v>587</v>
      </c>
      <c r="B590" s="6" t="s">
        <v>1181</v>
      </c>
      <c r="C590" s="6" t="s">
        <v>35</v>
      </c>
      <c r="D590" s="6" t="s">
        <v>1202</v>
      </c>
      <c r="E590" s="9">
        <v>80141600</v>
      </c>
      <c r="F590" s="105" t="s">
        <v>1203</v>
      </c>
      <c r="G590" s="17" t="s">
        <v>38</v>
      </c>
      <c r="H590" s="93">
        <f t="shared" si="18"/>
        <v>0.19</v>
      </c>
      <c r="I590" s="29">
        <f>+'CANASTA DE PRECIOS'!I590</f>
        <v>236000</v>
      </c>
      <c r="J590" s="99"/>
      <c r="K590" s="99"/>
    </row>
    <row r="591" spans="1:11" x14ac:dyDescent="0.45">
      <c r="A591" s="6">
        <f t="shared" si="19"/>
        <v>588</v>
      </c>
      <c r="B591" s="6" t="s">
        <v>1181</v>
      </c>
      <c r="C591" s="6" t="s">
        <v>35</v>
      </c>
      <c r="D591" s="6" t="s">
        <v>1204</v>
      </c>
      <c r="E591" s="9">
        <v>48101906</v>
      </c>
      <c r="F591" s="13" t="s">
        <v>1205</v>
      </c>
      <c r="G591" s="17" t="s">
        <v>38</v>
      </c>
      <c r="H591" s="93">
        <f t="shared" si="18"/>
        <v>0.19</v>
      </c>
      <c r="I591" s="29">
        <f>+'CANASTA DE PRECIOS'!I591</f>
        <v>70963</v>
      </c>
      <c r="J591" s="99"/>
      <c r="K591" s="99"/>
    </row>
    <row r="592" spans="1:11" ht="153" x14ac:dyDescent="0.45">
      <c r="A592" s="6">
        <f t="shared" si="19"/>
        <v>589</v>
      </c>
      <c r="B592" s="6" t="s">
        <v>1181</v>
      </c>
      <c r="C592" s="6" t="s">
        <v>35</v>
      </c>
      <c r="D592" s="6" t="s">
        <v>1206</v>
      </c>
      <c r="E592" s="9">
        <v>49121503</v>
      </c>
      <c r="F592" s="105" t="s">
        <v>1207</v>
      </c>
      <c r="G592" s="17" t="s">
        <v>38</v>
      </c>
      <c r="H592" s="93">
        <f t="shared" si="18"/>
        <v>0.19</v>
      </c>
      <c r="I592" s="29">
        <f>+'CANASTA DE PRECIOS'!I592</f>
        <v>2219349</v>
      </c>
      <c r="J592" s="99"/>
      <c r="K592" s="99"/>
    </row>
    <row r="593" spans="1:11" ht="153" x14ac:dyDescent="0.45">
      <c r="A593" s="6">
        <f t="shared" si="19"/>
        <v>590</v>
      </c>
      <c r="B593" s="6" t="s">
        <v>1181</v>
      </c>
      <c r="C593" s="6" t="s">
        <v>35</v>
      </c>
      <c r="D593" s="6" t="s">
        <v>1206</v>
      </c>
      <c r="E593" s="9">
        <v>49121503</v>
      </c>
      <c r="F593" s="13" t="s">
        <v>1208</v>
      </c>
      <c r="G593" s="17" t="s">
        <v>38</v>
      </c>
      <c r="H593" s="93">
        <f t="shared" si="18"/>
        <v>0.19</v>
      </c>
      <c r="I593" s="29">
        <f>+'CANASTA DE PRECIOS'!I593</f>
        <v>3650919</v>
      </c>
      <c r="J593" s="99"/>
      <c r="K593" s="99"/>
    </row>
    <row r="594" spans="1:11" ht="25.5" x14ac:dyDescent="0.45">
      <c r="A594" s="6">
        <f t="shared" si="19"/>
        <v>591</v>
      </c>
      <c r="B594" s="6" t="s">
        <v>1181</v>
      </c>
      <c r="C594" s="6" t="s">
        <v>35</v>
      </c>
      <c r="D594" s="6" t="s">
        <v>1209</v>
      </c>
      <c r="E594" s="9">
        <v>90101600</v>
      </c>
      <c r="F594" s="105" t="s">
        <v>1210</v>
      </c>
      <c r="G594" s="17" t="s">
        <v>38</v>
      </c>
      <c r="H594" s="93">
        <f t="shared" si="18"/>
        <v>0.19</v>
      </c>
      <c r="I594" s="29">
        <f>+'CANASTA DE PRECIOS'!I594</f>
        <v>22192</v>
      </c>
      <c r="J594" s="99"/>
      <c r="K594" s="99"/>
    </row>
    <row r="595" spans="1:11" ht="25.5" x14ac:dyDescent="0.45">
      <c r="A595" s="6">
        <f t="shared" si="19"/>
        <v>592</v>
      </c>
      <c r="B595" s="6" t="s">
        <v>1181</v>
      </c>
      <c r="C595" s="6" t="s">
        <v>35</v>
      </c>
      <c r="D595" s="6" t="s">
        <v>1211</v>
      </c>
      <c r="E595" s="9">
        <v>90101600</v>
      </c>
      <c r="F595" s="13" t="s">
        <v>1212</v>
      </c>
      <c r="G595" s="17" t="s">
        <v>38</v>
      </c>
      <c r="H595" s="93">
        <f t="shared" si="18"/>
        <v>0.19</v>
      </c>
      <c r="I595" s="29">
        <f>+'CANASTA DE PRECIOS'!I595</f>
        <v>18683</v>
      </c>
      <c r="J595" s="99"/>
      <c r="K595" s="99"/>
    </row>
    <row r="596" spans="1:11" ht="25.5" x14ac:dyDescent="0.45">
      <c r="A596" s="6">
        <f t="shared" si="19"/>
        <v>593</v>
      </c>
      <c r="B596" s="6" t="s">
        <v>1181</v>
      </c>
      <c r="C596" s="6" t="s">
        <v>35</v>
      </c>
      <c r="D596" s="6" t="s">
        <v>1213</v>
      </c>
      <c r="E596" s="9">
        <v>51191900</v>
      </c>
      <c r="F596" s="105" t="s">
        <v>1214</v>
      </c>
      <c r="G596" s="17" t="s">
        <v>38</v>
      </c>
      <c r="H596" s="93">
        <f t="shared" si="18"/>
        <v>0.19</v>
      </c>
      <c r="I596" s="29">
        <f>+'CANASTA DE PRECIOS'!I596</f>
        <v>18375</v>
      </c>
      <c r="J596" s="99"/>
      <c r="K596" s="99"/>
    </row>
    <row r="597" spans="1:11" ht="63.75" x14ac:dyDescent="0.45">
      <c r="A597" s="6">
        <f t="shared" si="19"/>
        <v>594</v>
      </c>
      <c r="B597" s="6" t="s">
        <v>1181</v>
      </c>
      <c r="C597" s="6" t="s">
        <v>35</v>
      </c>
      <c r="D597" s="6" t="s">
        <v>1215</v>
      </c>
      <c r="E597" s="9">
        <v>53102516</v>
      </c>
      <c r="F597" s="13" t="s">
        <v>1216</v>
      </c>
      <c r="G597" s="17" t="s">
        <v>38</v>
      </c>
      <c r="H597" s="93">
        <f t="shared" si="18"/>
        <v>0.19</v>
      </c>
      <c r="I597" s="29">
        <f>+'CANASTA DE PRECIOS'!I597</f>
        <v>37737</v>
      </c>
      <c r="J597" s="99"/>
      <c r="K597" s="99"/>
    </row>
    <row r="598" spans="1:11" ht="51" x14ac:dyDescent="0.45">
      <c r="A598" s="6">
        <f t="shared" si="19"/>
        <v>595</v>
      </c>
      <c r="B598" s="6" t="s">
        <v>1181</v>
      </c>
      <c r="C598" s="6" t="s">
        <v>35</v>
      </c>
      <c r="D598" s="6" t="s">
        <v>1217</v>
      </c>
      <c r="E598" s="9">
        <v>49101700</v>
      </c>
      <c r="F598" s="105" t="s">
        <v>1218</v>
      </c>
      <c r="G598" s="17" t="s">
        <v>38</v>
      </c>
      <c r="H598" s="93">
        <f t="shared" si="18"/>
        <v>0.19</v>
      </c>
      <c r="I598" s="29">
        <f>+'CANASTA DE PRECIOS'!I598</f>
        <v>28499</v>
      </c>
      <c r="J598" s="99" t="s">
        <v>1608</v>
      </c>
      <c r="K598" s="99"/>
    </row>
    <row r="599" spans="1:11" ht="38.25" x14ac:dyDescent="0.45">
      <c r="A599" s="6">
        <f t="shared" si="19"/>
        <v>596</v>
      </c>
      <c r="B599" s="6" t="s">
        <v>1181</v>
      </c>
      <c r="C599" s="6" t="s">
        <v>35</v>
      </c>
      <c r="D599" s="6" t="s">
        <v>1219</v>
      </c>
      <c r="E599" s="9">
        <v>24111500</v>
      </c>
      <c r="F599" s="13" t="s">
        <v>1220</v>
      </c>
      <c r="G599" s="17" t="s">
        <v>38</v>
      </c>
      <c r="H599" s="93">
        <f t="shared" si="18"/>
        <v>0.19</v>
      </c>
      <c r="I599" s="29">
        <f>+'CANASTA DE PRECIOS'!I599</f>
        <v>63500</v>
      </c>
      <c r="J599" s="99"/>
      <c r="K599" s="99"/>
    </row>
    <row r="600" spans="1:11" ht="169.15" x14ac:dyDescent="0.45">
      <c r="A600" s="6">
        <f t="shared" si="19"/>
        <v>597</v>
      </c>
      <c r="B600" s="6" t="s">
        <v>1181</v>
      </c>
      <c r="C600" s="6" t="s">
        <v>35</v>
      </c>
      <c r="D600" s="6" t="s">
        <v>1221</v>
      </c>
      <c r="E600" s="9">
        <v>44121600</v>
      </c>
      <c r="F600" s="111" t="s">
        <v>1222</v>
      </c>
      <c r="G600" s="17" t="s">
        <v>38</v>
      </c>
      <c r="H600" s="93">
        <f t="shared" si="18"/>
        <v>0.19</v>
      </c>
      <c r="I600" s="29">
        <f>+'CANASTA DE PRECIOS'!I600</f>
        <v>1599999</v>
      </c>
      <c r="J600" s="99" t="s">
        <v>1607</v>
      </c>
      <c r="K600" s="99"/>
    </row>
    <row r="601" spans="1:11" ht="25.5" x14ac:dyDescent="0.45">
      <c r="A601" s="6">
        <f t="shared" si="19"/>
        <v>598</v>
      </c>
      <c r="B601" s="6" t="s">
        <v>1181</v>
      </c>
      <c r="C601" s="6" t="s">
        <v>35</v>
      </c>
      <c r="D601" s="6" t="s">
        <v>1223</v>
      </c>
      <c r="E601" s="9">
        <v>24111500</v>
      </c>
      <c r="F601" s="13" t="s">
        <v>1224</v>
      </c>
      <c r="G601" s="17" t="s">
        <v>38</v>
      </c>
      <c r="H601" s="93">
        <f t="shared" si="18"/>
        <v>0.19</v>
      </c>
      <c r="I601" s="29">
        <f>+'CANASTA DE PRECIOS'!I601</f>
        <v>27500</v>
      </c>
      <c r="J601" s="99"/>
      <c r="K601" s="99"/>
    </row>
    <row r="602" spans="1:11" ht="102.75" x14ac:dyDescent="0.45">
      <c r="A602" s="6">
        <f t="shared" si="19"/>
        <v>599</v>
      </c>
      <c r="B602" s="6" t="s">
        <v>1181</v>
      </c>
      <c r="C602" s="6" t="s">
        <v>35</v>
      </c>
      <c r="D602" s="6" t="s">
        <v>1225</v>
      </c>
      <c r="E602" s="9">
        <v>53102520</v>
      </c>
      <c r="F602" s="103" t="s">
        <v>1226</v>
      </c>
      <c r="G602" s="17" t="s">
        <v>38</v>
      </c>
      <c r="H602" s="93">
        <f t="shared" si="18"/>
        <v>0.19</v>
      </c>
      <c r="I602" s="29">
        <f>+'CANASTA DE PRECIOS'!I602</f>
        <v>64999</v>
      </c>
      <c r="J602" s="99"/>
      <c r="K602" s="99"/>
    </row>
    <row r="603" spans="1:11" ht="63.75" x14ac:dyDescent="0.45">
      <c r="A603" s="6">
        <f t="shared" si="19"/>
        <v>600</v>
      </c>
      <c r="B603" s="6" t="s">
        <v>1181</v>
      </c>
      <c r="C603" s="6" t="s">
        <v>35</v>
      </c>
      <c r="D603" s="6" t="s">
        <v>1227</v>
      </c>
      <c r="E603" s="9">
        <v>90101600</v>
      </c>
      <c r="F603" s="13" t="s">
        <v>1228</v>
      </c>
      <c r="G603" s="17" t="s">
        <v>38</v>
      </c>
      <c r="H603" s="93">
        <f t="shared" si="18"/>
        <v>0.19</v>
      </c>
      <c r="I603" s="29">
        <f>+'CANASTA DE PRECIOS'!I603</f>
        <v>898</v>
      </c>
      <c r="J603" s="99"/>
      <c r="K603" s="99"/>
    </row>
    <row r="604" spans="1:11" ht="38.25" x14ac:dyDescent="0.45">
      <c r="A604" s="6">
        <f t="shared" si="19"/>
        <v>601</v>
      </c>
      <c r="B604" s="6" t="s">
        <v>1181</v>
      </c>
      <c r="C604" s="6" t="s">
        <v>35</v>
      </c>
      <c r="D604" s="6" t="s">
        <v>1229</v>
      </c>
      <c r="E604" s="9">
        <v>52161520</v>
      </c>
      <c r="F604" s="105" t="s">
        <v>1230</v>
      </c>
      <c r="G604" s="17" t="s">
        <v>38</v>
      </c>
      <c r="H604" s="93">
        <f t="shared" si="18"/>
        <v>0.19</v>
      </c>
      <c r="I604" s="29">
        <f>+'CANASTA DE PRECIOS'!I604</f>
        <v>213842</v>
      </c>
      <c r="J604" s="99"/>
      <c r="K604" s="99"/>
    </row>
    <row r="605" spans="1:11" ht="25.5" x14ac:dyDescent="0.45">
      <c r="A605" s="6">
        <f t="shared" si="19"/>
        <v>602</v>
      </c>
      <c r="B605" s="6" t="s">
        <v>1181</v>
      </c>
      <c r="C605" s="6" t="s">
        <v>35</v>
      </c>
      <c r="D605" s="6" t="s">
        <v>1231</v>
      </c>
      <c r="E605" s="9">
        <v>80141600</v>
      </c>
      <c r="F605" s="13" t="s">
        <v>1232</v>
      </c>
      <c r="G605" s="17" t="s">
        <v>38</v>
      </c>
      <c r="H605" s="93">
        <f t="shared" si="18"/>
        <v>0.19</v>
      </c>
      <c r="I605" s="29">
        <f>+'CANASTA DE PRECIOS'!I605</f>
        <v>130721</v>
      </c>
      <c r="J605" s="99"/>
      <c r="K605" s="99"/>
    </row>
    <row r="606" spans="1:11" ht="38.25" x14ac:dyDescent="0.45">
      <c r="A606" s="6">
        <f t="shared" si="19"/>
        <v>603</v>
      </c>
      <c r="B606" s="6" t="s">
        <v>1181</v>
      </c>
      <c r="C606" s="6" t="s">
        <v>35</v>
      </c>
      <c r="D606" s="6" t="s">
        <v>1233</v>
      </c>
      <c r="E606" s="9">
        <v>80141600</v>
      </c>
      <c r="F606" s="105" t="s">
        <v>1234</v>
      </c>
      <c r="G606" s="17" t="s">
        <v>38</v>
      </c>
      <c r="H606" s="93">
        <f t="shared" si="18"/>
        <v>0.19</v>
      </c>
      <c r="I606" s="29">
        <f>+'CANASTA DE PRECIOS'!I606</f>
        <v>415978</v>
      </c>
      <c r="J606" s="99"/>
      <c r="K606" s="99"/>
    </row>
    <row r="607" spans="1:11" x14ac:dyDescent="0.45">
      <c r="A607" s="6">
        <f t="shared" si="19"/>
        <v>604</v>
      </c>
      <c r="B607" s="6" t="s">
        <v>1181</v>
      </c>
      <c r="C607" s="6" t="s">
        <v>35</v>
      </c>
      <c r="D607" s="6" t="s">
        <v>1235</v>
      </c>
      <c r="E607" s="9">
        <v>52151504</v>
      </c>
      <c r="F607" s="12" t="s">
        <v>1236</v>
      </c>
      <c r="G607" s="17" t="s">
        <v>38</v>
      </c>
      <c r="H607" s="93">
        <f t="shared" si="18"/>
        <v>0.19</v>
      </c>
      <c r="I607" s="29">
        <f>+'CANASTA DE PRECIOS'!I607</f>
        <v>21449</v>
      </c>
      <c r="J607" s="99"/>
      <c r="K607" s="99"/>
    </row>
    <row r="608" spans="1:11" ht="409.5" x14ac:dyDescent="0.45">
      <c r="A608" s="6">
        <f t="shared" si="19"/>
        <v>605</v>
      </c>
      <c r="B608" s="6" t="s">
        <v>1181</v>
      </c>
      <c r="C608" s="6" t="s">
        <v>35</v>
      </c>
      <c r="D608" s="6" t="s">
        <v>1237</v>
      </c>
      <c r="E608" s="9">
        <v>49101700</v>
      </c>
      <c r="F608" s="105" t="s">
        <v>1238</v>
      </c>
      <c r="G608" s="17" t="s">
        <v>38</v>
      </c>
      <c r="H608" s="93">
        <f t="shared" si="18"/>
        <v>0.19</v>
      </c>
      <c r="I608" s="29">
        <f>+'CANASTA DE PRECIOS'!I608</f>
        <v>121299</v>
      </c>
      <c r="J608" s="99"/>
      <c r="K608" s="99"/>
    </row>
    <row r="609" spans="1:11" ht="409.5" x14ac:dyDescent="0.45">
      <c r="A609" s="6">
        <f t="shared" si="19"/>
        <v>606</v>
      </c>
      <c r="B609" s="6" t="s">
        <v>1181</v>
      </c>
      <c r="C609" s="6" t="s">
        <v>35</v>
      </c>
      <c r="D609" s="6" t="s">
        <v>1239</v>
      </c>
      <c r="E609" s="9">
        <v>44121600</v>
      </c>
      <c r="F609" s="112" t="s">
        <v>1240</v>
      </c>
      <c r="G609" s="17" t="s">
        <v>38</v>
      </c>
      <c r="H609" s="93">
        <f t="shared" si="18"/>
        <v>0.19</v>
      </c>
      <c r="I609" s="29">
        <f>+'CANASTA DE PRECIOS'!I609</f>
        <v>1850000</v>
      </c>
      <c r="J609" s="99" t="s">
        <v>1607</v>
      </c>
      <c r="K609" s="99"/>
    </row>
    <row r="610" spans="1:11" ht="123" x14ac:dyDescent="0.45">
      <c r="A610" s="6">
        <f t="shared" si="19"/>
        <v>607</v>
      </c>
      <c r="B610" s="6" t="s">
        <v>1181</v>
      </c>
      <c r="C610" s="6" t="s">
        <v>35</v>
      </c>
      <c r="D610" s="6" t="s">
        <v>1241</v>
      </c>
      <c r="E610" s="9">
        <v>44121600</v>
      </c>
      <c r="F610" s="111" t="s">
        <v>1242</v>
      </c>
      <c r="G610" s="17" t="s">
        <v>38</v>
      </c>
      <c r="H610" s="93">
        <f t="shared" si="18"/>
        <v>0.19</v>
      </c>
      <c r="I610" s="29">
        <f>+'CANASTA DE PRECIOS'!I610</f>
        <v>949999</v>
      </c>
      <c r="J610" s="99" t="s">
        <v>1607</v>
      </c>
      <c r="K610" s="99"/>
    </row>
    <row r="611" spans="1:11" ht="25.5" x14ac:dyDescent="0.45">
      <c r="A611" s="6">
        <f t="shared" si="19"/>
        <v>608</v>
      </c>
      <c r="B611" s="6" t="s">
        <v>1181</v>
      </c>
      <c r="C611" s="6" t="s">
        <v>35</v>
      </c>
      <c r="D611" s="6" t="s">
        <v>1243</v>
      </c>
      <c r="E611" s="9">
        <v>49101700</v>
      </c>
      <c r="F611" s="13" t="s">
        <v>1244</v>
      </c>
      <c r="G611" s="17" t="s">
        <v>38</v>
      </c>
      <c r="H611" s="93">
        <f t="shared" si="18"/>
        <v>0.19</v>
      </c>
      <c r="I611" s="29">
        <f>+'CANASTA DE PRECIOS'!I611</f>
        <v>175999</v>
      </c>
      <c r="J611" s="99"/>
      <c r="K611" s="99"/>
    </row>
    <row r="612" spans="1:11" ht="102" x14ac:dyDescent="0.45">
      <c r="A612" s="6">
        <f t="shared" si="19"/>
        <v>609</v>
      </c>
      <c r="B612" s="6" t="s">
        <v>1181</v>
      </c>
      <c r="C612" s="6" t="s">
        <v>35</v>
      </c>
      <c r="D612" s="6" t="s">
        <v>1245</v>
      </c>
      <c r="E612" s="9">
        <v>49101700</v>
      </c>
      <c r="F612" s="105" t="s">
        <v>1246</v>
      </c>
      <c r="G612" s="17" t="s">
        <v>38</v>
      </c>
      <c r="H612" s="93">
        <f t="shared" si="18"/>
        <v>0.19</v>
      </c>
      <c r="I612" s="29">
        <f>+'CANASTA DE PRECIOS'!I612</f>
        <v>113799</v>
      </c>
      <c r="J612" s="99"/>
      <c r="K612" s="99"/>
    </row>
    <row r="613" spans="1:11" ht="38.25" x14ac:dyDescent="0.45">
      <c r="A613" s="6">
        <f t="shared" si="19"/>
        <v>610</v>
      </c>
      <c r="B613" s="6" t="s">
        <v>1181</v>
      </c>
      <c r="C613" s="6" t="s">
        <v>35</v>
      </c>
      <c r="D613" s="6" t="s">
        <v>1247</v>
      </c>
      <c r="E613" s="9">
        <v>49101700</v>
      </c>
      <c r="F613" s="13" t="s">
        <v>1248</v>
      </c>
      <c r="G613" s="17" t="s">
        <v>38</v>
      </c>
      <c r="H613" s="93">
        <f t="shared" si="18"/>
        <v>0.19</v>
      </c>
      <c r="I613" s="29">
        <f>+'CANASTA DE PRECIOS'!I613</f>
        <v>95040</v>
      </c>
      <c r="J613" s="99"/>
      <c r="K613" s="99"/>
    </row>
    <row r="614" spans="1:11" ht="138.4" x14ac:dyDescent="0.45">
      <c r="A614" s="6">
        <f t="shared" si="19"/>
        <v>611</v>
      </c>
      <c r="B614" s="6" t="s">
        <v>1181</v>
      </c>
      <c r="C614" s="6" t="s">
        <v>35</v>
      </c>
      <c r="D614" s="6" t="s">
        <v>1249</v>
      </c>
      <c r="E614" s="9">
        <v>44121600</v>
      </c>
      <c r="F614" s="111" t="s">
        <v>1250</v>
      </c>
      <c r="G614" s="17" t="s">
        <v>38</v>
      </c>
      <c r="H614" s="93">
        <f t="shared" si="18"/>
        <v>0.19</v>
      </c>
      <c r="I614" s="29">
        <f>+'CANASTA DE PRECIOS'!I614</f>
        <v>950000</v>
      </c>
      <c r="J614" s="99" t="s">
        <v>1607</v>
      </c>
      <c r="K614" s="99"/>
    </row>
    <row r="615" spans="1:11" ht="38.25" x14ac:dyDescent="0.45">
      <c r="A615" s="6">
        <f t="shared" si="19"/>
        <v>612</v>
      </c>
      <c r="B615" s="6" t="s">
        <v>1181</v>
      </c>
      <c r="C615" s="6" t="s">
        <v>35</v>
      </c>
      <c r="D615" s="6" t="s">
        <v>1251</v>
      </c>
      <c r="E615" s="9">
        <v>49101700</v>
      </c>
      <c r="F615" s="13" t="s">
        <v>1252</v>
      </c>
      <c r="G615" s="17" t="s">
        <v>38</v>
      </c>
      <c r="H615" s="93">
        <f t="shared" si="18"/>
        <v>0.19</v>
      </c>
      <c r="I615" s="29">
        <f>+'CANASTA DE PRECIOS'!I615</f>
        <v>123999</v>
      </c>
      <c r="J615" s="99"/>
      <c r="K615" s="99"/>
    </row>
    <row r="616" spans="1:11" ht="51" x14ac:dyDescent="0.45">
      <c r="A616" s="6">
        <f t="shared" si="19"/>
        <v>613</v>
      </c>
      <c r="B616" s="6" t="s">
        <v>1181</v>
      </c>
      <c r="C616" s="6" t="s">
        <v>35</v>
      </c>
      <c r="D616" s="6" t="s">
        <v>1253</v>
      </c>
      <c r="E616" s="9">
        <v>49221500</v>
      </c>
      <c r="F616" s="105" t="s">
        <v>1254</v>
      </c>
      <c r="G616" s="17" t="s">
        <v>38</v>
      </c>
      <c r="H616" s="93">
        <f t="shared" si="18"/>
        <v>0.19</v>
      </c>
      <c r="I616" s="29">
        <f>+'CANASTA DE PRECIOS'!I616</f>
        <v>105999</v>
      </c>
      <c r="J616" s="99"/>
      <c r="K616" s="99"/>
    </row>
    <row r="617" spans="1:11" ht="38.25" x14ac:dyDescent="0.45">
      <c r="A617" s="6">
        <f t="shared" si="19"/>
        <v>614</v>
      </c>
      <c r="B617" s="6" t="s">
        <v>1181</v>
      </c>
      <c r="C617" s="6" t="s">
        <v>35</v>
      </c>
      <c r="D617" s="6" t="s">
        <v>1255</v>
      </c>
      <c r="E617" s="9">
        <v>80141900</v>
      </c>
      <c r="F617" s="13" t="s">
        <v>1256</v>
      </c>
      <c r="G617" s="17" t="s">
        <v>1257</v>
      </c>
      <c r="H617" s="93">
        <f t="shared" si="18"/>
        <v>0.19</v>
      </c>
      <c r="I617" s="29">
        <f>+'CANASTA DE PRECIOS'!I617</f>
        <v>36547</v>
      </c>
      <c r="J617" s="99"/>
      <c r="K617" s="99"/>
    </row>
    <row r="618" spans="1:11" ht="63.75" x14ac:dyDescent="0.45">
      <c r="A618" s="6">
        <f t="shared" si="19"/>
        <v>615</v>
      </c>
      <c r="B618" s="6" t="s">
        <v>1181</v>
      </c>
      <c r="C618" s="6" t="s">
        <v>35</v>
      </c>
      <c r="D618" s="6" t="s">
        <v>1258</v>
      </c>
      <c r="E618" s="9">
        <v>43232100</v>
      </c>
      <c r="F618" s="105" t="s">
        <v>1259</v>
      </c>
      <c r="G618" s="17" t="s">
        <v>38</v>
      </c>
      <c r="H618" s="93">
        <f t="shared" si="18"/>
        <v>0.19</v>
      </c>
      <c r="I618" s="29">
        <f>+'CANASTA DE PRECIOS'!I618</f>
        <v>1119999</v>
      </c>
      <c r="J618" s="99"/>
      <c r="K618" s="99"/>
    </row>
    <row r="619" spans="1:11" ht="51" x14ac:dyDescent="0.45">
      <c r="A619" s="6">
        <f t="shared" si="19"/>
        <v>616</v>
      </c>
      <c r="B619" s="6" t="s">
        <v>1181</v>
      </c>
      <c r="C619" s="6" t="s">
        <v>245</v>
      </c>
      <c r="D619" s="6" t="s">
        <v>1260</v>
      </c>
      <c r="E619" s="9">
        <v>82151700</v>
      </c>
      <c r="F619" s="13" t="s">
        <v>1261</v>
      </c>
      <c r="G619" s="17" t="s">
        <v>38</v>
      </c>
      <c r="H619" s="93">
        <f t="shared" si="18"/>
        <v>0.19</v>
      </c>
      <c r="I619" s="29">
        <f>+'CANASTA DE PRECIOS'!I619</f>
        <v>1564999</v>
      </c>
      <c r="J619" s="99"/>
      <c r="K619" s="99"/>
    </row>
    <row r="620" spans="1:11" ht="51" x14ac:dyDescent="0.45">
      <c r="A620" s="6">
        <f t="shared" si="19"/>
        <v>617</v>
      </c>
      <c r="B620" s="6" t="s">
        <v>1181</v>
      </c>
      <c r="C620" s="6" t="s">
        <v>245</v>
      </c>
      <c r="D620" s="6" t="s">
        <v>1262</v>
      </c>
      <c r="E620" s="9">
        <v>82151700</v>
      </c>
      <c r="F620" s="105" t="s">
        <v>1263</v>
      </c>
      <c r="G620" s="17" t="s">
        <v>38</v>
      </c>
      <c r="H620" s="93">
        <f t="shared" si="18"/>
        <v>0.19</v>
      </c>
      <c r="I620" s="29">
        <f>+'CANASTA DE PRECIOS'!I620</f>
        <v>1564999</v>
      </c>
      <c r="J620" s="99"/>
      <c r="K620" s="99"/>
    </row>
    <row r="621" spans="1:11" ht="51" x14ac:dyDescent="0.45">
      <c r="A621" s="6">
        <f t="shared" si="19"/>
        <v>618</v>
      </c>
      <c r="B621" s="6" t="s">
        <v>1181</v>
      </c>
      <c r="C621" s="6" t="s">
        <v>245</v>
      </c>
      <c r="D621" s="6" t="s">
        <v>1264</v>
      </c>
      <c r="E621" s="9">
        <v>80131502</v>
      </c>
      <c r="F621" s="13" t="s">
        <v>1265</v>
      </c>
      <c r="G621" s="17" t="s">
        <v>1266</v>
      </c>
      <c r="H621" s="93">
        <f t="shared" si="18"/>
        <v>0.19</v>
      </c>
      <c r="I621" s="29">
        <f>+'CANASTA DE PRECIOS'!I621</f>
        <v>142999</v>
      </c>
      <c r="J621" s="99"/>
      <c r="K621" s="99"/>
    </row>
    <row r="622" spans="1:11" ht="51" x14ac:dyDescent="0.45">
      <c r="A622" s="6">
        <f t="shared" si="19"/>
        <v>619</v>
      </c>
      <c r="B622" s="6" t="s">
        <v>1181</v>
      </c>
      <c r="C622" s="6" t="s">
        <v>245</v>
      </c>
      <c r="D622" s="6" t="s">
        <v>1267</v>
      </c>
      <c r="E622" s="9">
        <v>93141701</v>
      </c>
      <c r="F622" s="105" t="s">
        <v>1268</v>
      </c>
      <c r="G622" s="17" t="s">
        <v>38</v>
      </c>
      <c r="H622" s="93">
        <f t="shared" si="18"/>
        <v>0.19</v>
      </c>
      <c r="I622" s="29">
        <f>+'CANASTA DE PRECIOS'!I622</f>
        <v>3816000</v>
      </c>
      <c r="J622" s="99"/>
      <c r="K622" s="99"/>
    </row>
    <row r="623" spans="1:11" ht="89.25" x14ac:dyDescent="0.45">
      <c r="A623" s="6">
        <f t="shared" si="19"/>
        <v>620</v>
      </c>
      <c r="B623" s="6" t="s">
        <v>1181</v>
      </c>
      <c r="C623" s="6" t="s">
        <v>245</v>
      </c>
      <c r="D623" s="6" t="s">
        <v>1267</v>
      </c>
      <c r="E623" s="9">
        <v>93141701</v>
      </c>
      <c r="F623" s="13" t="s">
        <v>1269</v>
      </c>
      <c r="G623" s="17" t="s">
        <v>38</v>
      </c>
      <c r="H623" s="93">
        <f t="shared" si="18"/>
        <v>0.19</v>
      </c>
      <c r="I623" s="29">
        <f>+'CANASTA DE PRECIOS'!I623</f>
        <v>5150000</v>
      </c>
      <c r="J623" s="99"/>
      <c r="K623" s="99"/>
    </row>
    <row r="624" spans="1:11" ht="38.25" x14ac:dyDescent="0.45">
      <c r="A624" s="6">
        <f t="shared" si="19"/>
        <v>621</v>
      </c>
      <c r="B624" s="6" t="s">
        <v>1181</v>
      </c>
      <c r="C624" s="6" t="s">
        <v>245</v>
      </c>
      <c r="D624" s="6" t="s">
        <v>1270</v>
      </c>
      <c r="E624" s="9">
        <v>25101700</v>
      </c>
      <c r="F624" s="105" t="s">
        <v>1271</v>
      </c>
      <c r="G624" s="17" t="s">
        <v>276</v>
      </c>
      <c r="H624" s="93">
        <f t="shared" si="18"/>
        <v>0.19</v>
      </c>
      <c r="I624" s="29">
        <f>+'CANASTA DE PRECIOS'!I624</f>
        <v>1320000</v>
      </c>
      <c r="J624" s="99"/>
      <c r="K624" s="99"/>
    </row>
    <row r="625" spans="1:11" ht="25.5" x14ac:dyDescent="0.45">
      <c r="A625" s="6">
        <f t="shared" si="19"/>
        <v>622</v>
      </c>
      <c r="B625" s="6" t="s">
        <v>1181</v>
      </c>
      <c r="C625" s="6" t="s">
        <v>245</v>
      </c>
      <c r="D625" s="6" t="s">
        <v>1272</v>
      </c>
      <c r="E625" s="9">
        <v>82150000</v>
      </c>
      <c r="F625" s="13" t="s">
        <v>1273</v>
      </c>
      <c r="G625" s="17" t="s">
        <v>38</v>
      </c>
      <c r="H625" s="93">
        <f t="shared" si="18"/>
        <v>0.19</v>
      </c>
      <c r="I625" s="29">
        <f>+'CANASTA DE PRECIOS'!I625</f>
        <v>2450000</v>
      </c>
      <c r="J625" s="99"/>
      <c r="K625" s="99"/>
    </row>
    <row r="626" spans="1:11" ht="51" x14ac:dyDescent="0.45">
      <c r="A626" s="6">
        <f t="shared" si="19"/>
        <v>623</v>
      </c>
      <c r="B626" s="6" t="s">
        <v>1181</v>
      </c>
      <c r="C626" s="6" t="s">
        <v>245</v>
      </c>
      <c r="D626" s="6" t="s">
        <v>1274</v>
      </c>
      <c r="E626" s="9">
        <v>82150000</v>
      </c>
      <c r="F626" s="105" t="s">
        <v>1275</v>
      </c>
      <c r="G626" s="17" t="s">
        <v>276</v>
      </c>
      <c r="H626" s="93">
        <f t="shared" si="18"/>
        <v>0.19</v>
      </c>
      <c r="I626" s="29">
        <f>+'CANASTA DE PRECIOS'!I626</f>
        <v>4379000</v>
      </c>
      <c r="J626" s="99"/>
      <c r="K626" s="99"/>
    </row>
    <row r="627" spans="1:11" x14ac:dyDescent="0.45">
      <c r="A627" s="6">
        <f t="shared" si="19"/>
        <v>624</v>
      </c>
      <c r="B627" s="6" t="s">
        <v>1181</v>
      </c>
      <c r="C627" s="6" t="s">
        <v>245</v>
      </c>
      <c r="D627" s="6" t="s">
        <v>1276</v>
      </c>
      <c r="E627" s="9">
        <v>93141701</v>
      </c>
      <c r="F627" s="13" t="s">
        <v>1277</v>
      </c>
      <c r="G627" s="17" t="s">
        <v>1257</v>
      </c>
      <c r="H627" s="93">
        <f t="shared" si="18"/>
        <v>0.19</v>
      </c>
      <c r="I627" s="29">
        <f>+'CANASTA DE PRECIOS'!I627</f>
        <v>2138429</v>
      </c>
      <c r="J627" s="99"/>
      <c r="K627" s="99"/>
    </row>
    <row r="628" spans="1:11" ht="38.25" x14ac:dyDescent="0.45">
      <c r="A628" s="6">
        <f t="shared" si="19"/>
        <v>625</v>
      </c>
      <c r="B628" s="6" t="s">
        <v>1181</v>
      </c>
      <c r="C628" s="6" t="s">
        <v>245</v>
      </c>
      <c r="D628" s="6" t="s">
        <v>1278</v>
      </c>
      <c r="E628" s="9">
        <v>80141600</v>
      </c>
      <c r="F628" s="105" t="s">
        <v>1279</v>
      </c>
      <c r="G628" s="17" t="s">
        <v>38</v>
      </c>
      <c r="H628" s="93">
        <f t="shared" si="18"/>
        <v>0.19</v>
      </c>
      <c r="I628" s="29">
        <f>+'CANASTA DE PRECIOS'!I628</f>
        <v>610998</v>
      </c>
      <c r="J628" s="99"/>
      <c r="K628" s="99"/>
    </row>
    <row r="629" spans="1:11" ht="51" x14ac:dyDescent="0.45">
      <c r="A629" s="6">
        <f t="shared" si="19"/>
        <v>626</v>
      </c>
      <c r="B629" s="6" t="s">
        <v>1181</v>
      </c>
      <c r="C629" s="6" t="s">
        <v>245</v>
      </c>
      <c r="D629" s="6" t="s">
        <v>1280</v>
      </c>
      <c r="E629" s="9">
        <v>80141600</v>
      </c>
      <c r="F629" s="13" t="s">
        <v>1281</v>
      </c>
      <c r="G629" s="17" t="s">
        <v>38</v>
      </c>
      <c r="H629" s="93">
        <f t="shared" si="18"/>
        <v>0.19</v>
      </c>
      <c r="I629" s="29">
        <f>+'CANASTA DE PRECIOS'!I629</f>
        <v>849999</v>
      </c>
      <c r="J629" s="99"/>
      <c r="K629" s="99"/>
    </row>
    <row r="630" spans="1:11" ht="89.25" x14ac:dyDescent="0.45">
      <c r="A630" s="6">
        <f t="shared" si="19"/>
        <v>627</v>
      </c>
      <c r="B630" s="6" t="s">
        <v>1181</v>
      </c>
      <c r="C630" s="6" t="s">
        <v>245</v>
      </c>
      <c r="D630" s="6" t="s">
        <v>1282</v>
      </c>
      <c r="E630" s="9">
        <v>80141600</v>
      </c>
      <c r="F630" s="105" t="s">
        <v>1283</v>
      </c>
      <c r="G630" s="17" t="s">
        <v>276</v>
      </c>
      <c r="H630" s="93">
        <f t="shared" si="18"/>
        <v>0.19</v>
      </c>
      <c r="I630" s="29">
        <f>+'CANASTA DE PRECIOS'!I630</f>
        <v>730000</v>
      </c>
      <c r="J630" s="99"/>
      <c r="K630" s="99"/>
    </row>
    <row r="631" spans="1:11" ht="25.5" x14ac:dyDescent="0.45">
      <c r="A631" s="6">
        <f t="shared" si="19"/>
        <v>628</v>
      </c>
      <c r="B631" s="6" t="s">
        <v>1181</v>
      </c>
      <c r="C631" s="6" t="s">
        <v>245</v>
      </c>
      <c r="D631" s="6" t="s">
        <v>1284</v>
      </c>
      <c r="E631" s="9">
        <v>82151700</v>
      </c>
      <c r="F631" s="13" t="s">
        <v>1285</v>
      </c>
      <c r="G631" s="17" t="s">
        <v>38</v>
      </c>
      <c r="H631" s="93">
        <f t="shared" si="18"/>
        <v>0.19</v>
      </c>
      <c r="I631" s="29">
        <f>+'CANASTA DE PRECIOS'!I631</f>
        <v>2949999</v>
      </c>
      <c r="J631" s="99"/>
      <c r="K631" s="99"/>
    </row>
    <row r="632" spans="1:11" ht="38.25" x14ac:dyDescent="0.45">
      <c r="A632" s="6">
        <f t="shared" si="19"/>
        <v>629</v>
      </c>
      <c r="B632" s="6" t="s">
        <v>1181</v>
      </c>
      <c r="C632" s="6" t="s">
        <v>245</v>
      </c>
      <c r="D632" s="6" t="s">
        <v>1286</v>
      </c>
      <c r="E632" s="9">
        <v>95131700</v>
      </c>
      <c r="F632" s="105" t="s">
        <v>1287</v>
      </c>
      <c r="G632" s="17" t="s">
        <v>38</v>
      </c>
      <c r="H632" s="93">
        <f t="shared" si="18"/>
        <v>0.19</v>
      </c>
      <c r="I632" s="29">
        <f>+'CANASTA DE PRECIOS'!I632</f>
        <v>2779999</v>
      </c>
      <c r="J632" s="99"/>
      <c r="K632" s="99"/>
    </row>
    <row r="633" spans="1:11" ht="51" x14ac:dyDescent="0.45">
      <c r="A633" s="6">
        <f t="shared" si="19"/>
        <v>630</v>
      </c>
      <c r="B633" s="6" t="s">
        <v>1181</v>
      </c>
      <c r="C633" s="6" t="s">
        <v>245</v>
      </c>
      <c r="D633" s="6" t="s">
        <v>1288</v>
      </c>
      <c r="E633" s="9">
        <v>95131700</v>
      </c>
      <c r="F633" s="13" t="s">
        <v>1289</v>
      </c>
      <c r="G633" s="17" t="s">
        <v>38</v>
      </c>
      <c r="H633" s="93">
        <f t="shared" si="18"/>
        <v>0.19</v>
      </c>
      <c r="I633" s="29">
        <f>+'CANASTA DE PRECIOS'!I633</f>
        <v>3049374</v>
      </c>
      <c r="J633" s="99"/>
      <c r="K633" s="99"/>
    </row>
    <row r="634" spans="1:11" ht="38.25" x14ac:dyDescent="0.45">
      <c r="A634" s="6">
        <f t="shared" si="19"/>
        <v>631</v>
      </c>
      <c r="B634" s="6" t="s">
        <v>1181</v>
      </c>
      <c r="C634" s="6" t="s">
        <v>245</v>
      </c>
      <c r="D634" s="6" t="s">
        <v>1290</v>
      </c>
      <c r="E634" s="9">
        <v>95131700</v>
      </c>
      <c r="F634" s="105" t="s">
        <v>1291</v>
      </c>
      <c r="G634" s="17" t="s">
        <v>38</v>
      </c>
      <c r="H634" s="93">
        <f t="shared" si="18"/>
        <v>0.19</v>
      </c>
      <c r="I634" s="29">
        <f>+'CANASTA DE PRECIOS'!I634</f>
        <v>470000</v>
      </c>
      <c r="J634" s="99"/>
      <c r="K634" s="99"/>
    </row>
    <row r="635" spans="1:11" ht="140.25" x14ac:dyDescent="0.45">
      <c r="A635" s="6">
        <f t="shared" si="19"/>
        <v>632</v>
      </c>
      <c r="B635" s="6" t="s">
        <v>1181</v>
      </c>
      <c r="C635" s="6" t="s">
        <v>245</v>
      </c>
      <c r="D635" s="6" t="s">
        <v>1292</v>
      </c>
      <c r="E635" s="9">
        <v>95131700</v>
      </c>
      <c r="F635" s="13" t="s">
        <v>1293</v>
      </c>
      <c r="G635" s="17" t="s">
        <v>38</v>
      </c>
      <c r="H635" s="93">
        <f t="shared" si="18"/>
        <v>0.19</v>
      </c>
      <c r="I635" s="29">
        <f>+'CANASTA DE PRECIOS'!I635</f>
        <v>2499999</v>
      </c>
      <c r="J635" s="99"/>
      <c r="K635" s="99"/>
    </row>
    <row r="636" spans="1:11" ht="38.25" x14ac:dyDescent="0.45">
      <c r="A636" s="6">
        <f t="shared" si="19"/>
        <v>633</v>
      </c>
      <c r="B636" s="6" t="s">
        <v>1181</v>
      </c>
      <c r="C636" s="6" t="s">
        <v>245</v>
      </c>
      <c r="D636" s="6" t="s">
        <v>1294</v>
      </c>
      <c r="E636" s="9">
        <v>95131700</v>
      </c>
      <c r="F636" s="105" t="s">
        <v>1295</v>
      </c>
      <c r="G636" s="17" t="s">
        <v>38</v>
      </c>
      <c r="H636" s="93">
        <f t="shared" si="18"/>
        <v>0.19</v>
      </c>
      <c r="I636" s="29">
        <f>+'CANASTA DE PRECIOS'!I636</f>
        <v>410999</v>
      </c>
      <c r="J636" s="99" t="s">
        <v>1607</v>
      </c>
      <c r="K636" s="99"/>
    </row>
    <row r="637" spans="1:11" ht="38.25" x14ac:dyDescent="0.45">
      <c r="A637" s="6">
        <f t="shared" si="19"/>
        <v>634</v>
      </c>
      <c r="B637" s="6" t="s">
        <v>1181</v>
      </c>
      <c r="C637" s="6" t="s">
        <v>245</v>
      </c>
      <c r="D637" s="6" t="s">
        <v>1296</v>
      </c>
      <c r="E637" s="9">
        <v>95131700</v>
      </c>
      <c r="F637" s="13" t="s">
        <v>1297</v>
      </c>
      <c r="G637" s="17" t="s">
        <v>38</v>
      </c>
      <c r="H637" s="93">
        <f t="shared" si="18"/>
        <v>0.19</v>
      </c>
      <c r="I637" s="29">
        <f>+'CANASTA DE PRECIOS'!I637</f>
        <v>518000</v>
      </c>
      <c r="J637" s="99"/>
      <c r="K637" s="99"/>
    </row>
    <row r="638" spans="1:11" ht="38.25" x14ac:dyDescent="0.45">
      <c r="A638" s="6">
        <f t="shared" si="19"/>
        <v>635</v>
      </c>
      <c r="B638" s="6" t="s">
        <v>1181</v>
      </c>
      <c r="C638" s="6" t="s">
        <v>245</v>
      </c>
      <c r="D638" s="6" t="s">
        <v>1298</v>
      </c>
      <c r="E638" s="9">
        <v>82151700</v>
      </c>
      <c r="F638" s="105" t="s">
        <v>1299</v>
      </c>
      <c r="G638" s="17" t="s">
        <v>38</v>
      </c>
      <c r="H638" s="93">
        <f t="shared" si="18"/>
        <v>0.19</v>
      </c>
      <c r="I638" s="29">
        <f>+'CANASTA DE PRECIOS'!I638</f>
        <v>2799999</v>
      </c>
      <c r="J638" s="99"/>
      <c r="K638" s="99"/>
    </row>
    <row r="639" spans="1:11" ht="25.5" x14ac:dyDescent="0.45">
      <c r="A639" s="6">
        <f t="shared" si="19"/>
        <v>636</v>
      </c>
      <c r="B639" s="6" t="s">
        <v>1181</v>
      </c>
      <c r="C639" s="6" t="s">
        <v>245</v>
      </c>
      <c r="D639" s="6" t="s">
        <v>1300</v>
      </c>
      <c r="E639" s="9">
        <v>82151700</v>
      </c>
      <c r="F639" s="13" t="s">
        <v>1301</v>
      </c>
      <c r="G639" s="17" t="s">
        <v>276</v>
      </c>
      <c r="H639" s="93">
        <f t="shared" si="18"/>
        <v>0.19</v>
      </c>
      <c r="I639" s="29">
        <f>+'CANASTA DE PRECIOS'!I639</f>
        <v>1600000</v>
      </c>
      <c r="J639" s="99"/>
      <c r="K639" s="99"/>
    </row>
    <row r="640" spans="1:11" ht="38.25" x14ac:dyDescent="0.45">
      <c r="A640" s="6">
        <f t="shared" si="19"/>
        <v>637</v>
      </c>
      <c r="B640" s="6" t="s">
        <v>1181</v>
      </c>
      <c r="C640" s="6" t="s">
        <v>245</v>
      </c>
      <c r="D640" s="6" t="s">
        <v>1302</v>
      </c>
      <c r="E640" s="9">
        <v>82151700</v>
      </c>
      <c r="F640" s="105" t="s">
        <v>1303</v>
      </c>
      <c r="G640" s="17" t="s">
        <v>276</v>
      </c>
      <c r="H640" s="93">
        <f t="shared" si="18"/>
        <v>0.19</v>
      </c>
      <c r="I640" s="29">
        <f>+'CANASTA DE PRECIOS'!I640</f>
        <v>2099999</v>
      </c>
      <c r="J640" s="99"/>
      <c r="K640" s="99"/>
    </row>
    <row r="641" spans="1:11" ht="38.25" x14ac:dyDescent="0.45">
      <c r="A641" s="6">
        <f t="shared" si="19"/>
        <v>638</v>
      </c>
      <c r="B641" s="6" t="s">
        <v>1181</v>
      </c>
      <c r="C641" s="6" t="s">
        <v>245</v>
      </c>
      <c r="D641" s="6" t="s">
        <v>1304</v>
      </c>
      <c r="E641" s="9">
        <v>90101600</v>
      </c>
      <c r="F641" s="13" t="s">
        <v>1305</v>
      </c>
      <c r="G641" s="17" t="s">
        <v>276</v>
      </c>
      <c r="H641" s="93">
        <f t="shared" si="18"/>
        <v>0.19</v>
      </c>
      <c r="I641" s="29">
        <f>+'CANASTA DE PRECIOS'!I641</f>
        <v>679999</v>
      </c>
      <c r="J641" s="99"/>
      <c r="K641" s="99"/>
    </row>
    <row r="642" spans="1:11" ht="51" x14ac:dyDescent="0.45">
      <c r="A642" s="6">
        <f t="shared" si="19"/>
        <v>639</v>
      </c>
      <c r="B642" s="6" t="s">
        <v>1181</v>
      </c>
      <c r="C642" s="6" t="s">
        <v>245</v>
      </c>
      <c r="D642" s="6" t="s">
        <v>1306</v>
      </c>
      <c r="E642" s="9">
        <v>90101600</v>
      </c>
      <c r="F642" s="105" t="s">
        <v>1307</v>
      </c>
      <c r="G642" s="17" t="s">
        <v>276</v>
      </c>
      <c r="H642" s="93">
        <f t="shared" si="18"/>
        <v>0.19</v>
      </c>
      <c r="I642" s="29">
        <f>+'CANASTA DE PRECIOS'!I642</f>
        <v>1231999</v>
      </c>
      <c r="J642" s="99"/>
      <c r="K642" s="99"/>
    </row>
    <row r="643" spans="1:11" ht="25.5" x14ac:dyDescent="0.45">
      <c r="A643" s="6">
        <f t="shared" si="19"/>
        <v>640</v>
      </c>
      <c r="B643" s="6" t="s">
        <v>1181</v>
      </c>
      <c r="C643" s="6" t="s">
        <v>245</v>
      </c>
      <c r="D643" s="6" t="s">
        <v>1308</v>
      </c>
      <c r="E643" s="9">
        <v>52151700</v>
      </c>
      <c r="F643" s="13" t="s">
        <v>1309</v>
      </c>
      <c r="G643" s="17" t="s">
        <v>38</v>
      </c>
      <c r="H643" s="93">
        <f t="shared" si="18"/>
        <v>0.19</v>
      </c>
      <c r="I643" s="29">
        <f>+'CANASTA DE PRECIOS'!I643</f>
        <v>2200000</v>
      </c>
      <c r="J643" s="99"/>
      <c r="K643" s="99"/>
    </row>
    <row r="644" spans="1:11" ht="38.25" x14ac:dyDescent="0.45">
      <c r="A644" s="6">
        <f t="shared" si="19"/>
        <v>641</v>
      </c>
      <c r="B644" s="6" t="s">
        <v>1181</v>
      </c>
      <c r="C644" s="6" t="s">
        <v>245</v>
      </c>
      <c r="D644" s="6" t="s">
        <v>1310</v>
      </c>
      <c r="E644" s="9">
        <v>82151700</v>
      </c>
      <c r="F644" s="105" t="s">
        <v>1311</v>
      </c>
      <c r="G644" s="17" t="s">
        <v>38</v>
      </c>
      <c r="H644" s="93">
        <f t="shared" ref="H644:H707" si="20">IF(OR(ISNUMBER(SEARCH("ALIMENTACIÓN",B644)),ISNUMBER(SEARCH("ALIMENTACION",B644))),0,IF(AND(ISNUMBER(SEARCH("AMBIENTE",B644)),OR(ISNUMBER(SEARCH("Semilla",D644)),ISNUMBER(SEARCH("ESPECIE VEGETAL",D644)),ISNUMBER(SEARCH("Fertilizante",D644)),ISNUMBER(SEARCH("Humus",D644)),ISNUMBER(SEARCH("Micorrizas",D644)),ISNUMBER(SEARCH("Cascarilla",D644)),ISNUMBER(SEARCH("Turba",D644)))),0,IF(AND(ISNUMBER(SEARCH("ANIMALES",B644)),OR(ISNUMBER(SEARCH("ALIMENTO",D644)),ISNUMBER(SEARCH("Alimento",D644)))),0.05,IF(ISNUMBER(SEARCH("ANIMALES",B644)),0.19,IF(ISNUMBER(SEARCH("AMBIENTE",B644)),0.19,IF(ISNUMBER(SEARCH("CULTURA",B644)),0.19,IF(ISNUMBER(SEARCH("DEPORTE",B644)),0.19,IF(ISNUMBER(SEARCH("Bioseguridad",B644)),0.19,IF(ISNUMBER(SEARCH("DOTACIÓN",B644)),0.19,IF(ISNUMBER(SEARCH("SERVICIO",C644)),0.19,0.19))))))))))</f>
        <v>0.19</v>
      </c>
      <c r="I644" s="29">
        <f>+'CANASTA DE PRECIOS'!I644</f>
        <v>1564999</v>
      </c>
      <c r="J644" s="99"/>
      <c r="K644" s="99"/>
    </row>
    <row r="645" spans="1:11" ht="51" x14ac:dyDescent="0.45">
      <c r="A645" s="6">
        <f t="shared" ref="A645:A708" si="21">1+A644</f>
        <v>642</v>
      </c>
      <c r="B645" s="6" t="s">
        <v>1181</v>
      </c>
      <c r="C645" s="6" t="s">
        <v>245</v>
      </c>
      <c r="D645" s="6" t="s">
        <v>1312</v>
      </c>
      <c r="E645" s="9">
        <v>82151700</v>
      </c>
      <c r="F645" s="15" t="s">
        <v>1313</v>
      </c>
      <c r="G645" s="17" t="s">
        <v>38</v>
      </c>
      <c r="H645" s="93">
        <f t="shared" si="20"/>
        <v>0.19</v>
      </c>
      <c r="I645" s="29">
        <f>+'CANASTA DE PRECIOS'!I645</f>
        <v>3849999</v>
      </c>
      <c r="J645" s="99"/>
      <c r="K645" s="99"/>
    </row>
    <row r="646" spans="1:11" ht="38.25" x14ac:dyDescent="0.45">
      <c r="A646" s="6">
        <f t="shared" si="21"/>
        <v>643</v>
      </c>
      <c r="B646" s="6" t="s">
        <v>1181</v>
      </c>
      <c r="C646" s="6" t="s">
        <v>245</v>
      </c>
      <c r="D646" s="6" t="s">
        <v>1314</v>
      </c>
      <c r="E646" s="9">
        <v>82151700</v>
      </c>
      <c r="F646" s="105" t="s">
        <v>1315</v>
      </c>
      <c r="G646" s="17" t="s">
        <v>38</v>
      </c>
      <c r="H646" s="93">
        <f t="shared" si="20"/>
        <v>0.19</v>
      </c>
      <c r="I646" s="29">
        <f>+'CANASTA DE PRECIOS'!I646</f>
        <v>1199999</v>
      </c>
      <c r="J646" s="99"/>
      <c r="K646" s="99"/>
    </row>
    <row r="647" spans="1:11" ht="38.25" x14ac:dyDescent="0.45">
      <c r="A647" s="6">
        <f t="shared" si="21"/>
        <v>644</v>
      </c>
      <c r="B647" s="6" t="s">
        <v>1181</v>
      </c>
      <c r="C647" s="6" t="s">
        <v>245</v>
      </c>
      <c r="D647" s="6" t="s">
        <v>1314</v>
      </c>
      <c r="E647" s="9">
        <v>82151700</v>
      </c>
      <c r="F647" s="13" t="s">
        <v>1316</v>
      </c>
      <c r="G647" s="17" t="s">
        <v>38</v>
      </c>
      <c r="H647" s="93">
        <f t="shared" si="20"/>
        <v>0.19</v>
      </c>
      <c r="I647" s="29">
        <f>+'CANASTA DE PRECIOS'!I647</f>
        <v>2199999</v>
      </c>
      <c r="J647" s="99"/>
      <c r="K647" s="99"/>
    </row>
    <row r="648" spans="1:11" ht="38.25" x14ac:dyDescent="0.45">
      <c r="A648" s="6">
        <f t="shared" si="21"/>
        <v>645</v>
      </c>
      <c r="B648" s="6" t="s">
        <v>1181</v>
      </c>
      <c r="C648" s="6" t="s">
        <v>245</v>
      </c>
      <c r="D648" s="6" t="s">
        <v>1317</v>
      </c>
      <c r="E648" s="9">
        <v>93141701</v>
      </c>
      <c r="F648" s="105" t="s">
        <v>1318</v>
      </c>
      <c r="G648" s="17" t="s">
        <v>38</v>
      </c>
      <c r="H648" s="93">
        <f t="shared" si="20"/>
        <v>0.19</v>
      </c>
      <c r="I648" s="29">
        <f>+'CANASTA DE PRECIOS'!I648</f>
        <v>1324999</v>
      </c>
      <c r="J648" s="99"/>
      <c r="K648" s="99"/>
    </row>
    <row r="649" spans="1:11" ht="25.5" x14ac:dyDescent="0.45">
      <c r="A649" s="6">
        <f t="shared" si="21"/>
        <v>646</v>
      </c>
      <c r="B649" s="6" t="s">
        <v>1181</v>
      </c>
      <c r="C649" s="6" t="s">
        <v>245</v>
      </c>
      <c r="D649" s="6" t="s">
        <v>1319</v>
      </c>
      <c r="E649" s="9">
        <v>80141600</v>
      </c>
      <c r="F649" s="13" t="s">
        <v>1320</v>
      </c>
      <c r="G649" s="17" t="s">
        <v>38</v>
      </c>
      <c r="H649" s="93">
        <f t="shared" si="20"/>
        <v>0.19</v>
      </c>
      <c r="I649" s="29">
        <f>+'CANASTA DE PRECIOS'!I649</f>
        <v>16299</v>
      </c>
      <c r="J649" s="99"/>
      <c r="K649" s="99"/>
    </row>
    <row r="650" spans="1:11" x14ac:dyDescent="0.45">
      <c r="A650" s="6">
        <f t="shared" si="21"/>
        <v>647</v>
      </c>
      <c r="B650" s="6" t="s">
        <v>1181</v>
      </c>
      <c r="C650" s="6" t="s">
        <v>245</v>
      </c>
      <c r="D650" s="6" t="s">
        <v>1319</v>
      </c>
      <c r="E650" s="9">
        <v>80141600</v>
      </c>
      <c r="F650" s="105" t="s">
        <v>1321</v>
      </c>
      <c r="G650" s="17" t="s">
        <v>38</v>
      </c>
      <c r="H650" s="93">
        <f t="shared" si="20"/>
        <v>0.19</v>
      </c>
      <c r="I650" s="29">
        <f>+'CANASTA DE PRECIOS'!I650</f>
        <v>19999</v>
      </c>
      <c r="J650" s="99"/>
      <c r="K650" s="99"/>
    </row>
    <row r="651" spans="1:11" ht="38.25" x14ac:dyDescent="0.45">
      <c r="A651" s="6">
        <f t="shared" si="21"/>
        <v>648</v>
      </c>
      <c r="B651" s="6" t="s">
        <v>1181</v>
      </c>
      <c r="C651" s="6" t="s">
        <v>245</v>
      </c>
      <c r="D651" s="6" t="s">
        <v>1322</v>
      </c>
      <c r="E651" s="9">
        <v>82151700</v>
      </c>
      <c r="F651" s="13" t="s">
        <v>1323</v>
      </c>
      <c r="G651" s="17" t="s">
        <v>38</v>
      </c>
      <c r="H651" s="93">
        <f t="shared" si="20"/>
        <v>0.19</v>
      </c>
      <c r="I651" s="29">
        <f>+'CANASTA DE PRECIOS'!I651</f>
        <v>2300000</v>
      </c>
      <c r="J651" s="99"/>
      <c r="K651" s="99"/>
    </row>
    <row r="652" spans="1:11" x14ac:dyDescent="0.45">
      <c r="A652" s="6">
        <f t="shared" si="21"/>
        <v>649</v>
      </c>
      <c r="B652" s="6" t="s">
        <v>1181</v>
      </c>
      <c r="C652" s="6" t="s">
        <v>245</v>
      </c>
      <c r="D652" s="6" t="s">
        <v>1324</v>
      </c>
      <c r="E652" s="9">
        <v>80141600</v>
      </c>
      <c r="F652" s="105" t="s">
        <v>1325</v>
      </c>
      <c r="G652" s="17" t="s">
        <v>1257</v>
      </c>
      <c r="H652" s="93">
        <f t="shared" si="20"/>
        <v>0.19</v>
      </c>
      <c r="I652" s="29">
        <f>+'CANASTA DE PRECIOS'!I652</f>
        <v>146949</v>
      </c>
      <c r="J652" s="99"/>
      <c r="K652" s="99"/>
    </row>
    <row r="653" spans="1:11" ht="38.25" x14ac:dyDescent="0.45">
      <c r="A653" s="6">
        <f t="shared" si="21"/>
        <v>650</v>
      </c>
      <c r="B653" s="6" t="s">
        <v>1181</v>
      </c>
      <c r="C653" s="6" t="s">
        <v>245</v>
      </c>
      <c r="D653" s="6" t="s">
        <v>1326</v>
      </c>
      <c r="E653" s="9">
        <v>52161500</v>
      </c>
      <c r="F653" s="13" t="s">
        <v>1327</v>
      </c>
      <c r="G653" s="17" t="s">
        <v>38</v>
      </c>
      <c r="H653" s="93">
        <f t="shared" si="20"/>
        <v>0.19</v>
      </c>
      <c r="I653" s="29">
        <f>+'CANASTA DE PRECIOS'!I653</f>
        <v>2379999</v>
      </c>
      <c r="J653" s="99"/>
      <c r="K653" s="99"/>
    </row>
    <row r="654" spans="1:11" x14ac:dyDescent="0.45">
      <c r="A654" s="6">
        <f t="shared" si="21"/>
        <v>651</v>
      </c>
      <c r="B654" s="6" t="s">
        <v>1181</v>
      </c>
      <c r="C654" s="6" t="s">
        <v>245</v>
      </c>
      <c r="D654" s="6" t="s">
        <v>1328</v>
      </c>
      <c r="E654" s="9">
        <v>53102505</v>
      </c>
      <c r="F654" s="105" t="s">
        <v>1329</v>
      </c>
      <c r="G654" s="17" t="s">
        <v>38</v>
      </c>
      <c r="H654" s="93">
        <f t="shared" si="20"/>
        <v>0.19</v>
      </c>
      <c r="I654" s="29">
        <f>+'CANASTA DE PRECIOS'!I654</f>
        <v>339999</v>
      </c>
      <c r="J654" s="99"/>
      <c r="K654" s="99"/>
    </row>
    <row r="655" spans="1:11" ht="102" x14ac:dyDescent="0.45">
      <c r="A655" s="6">
        <f t="shared" si="21"/>
        <v>652</v>
      </c>
      <c r="B655" s="6" t="s">
        <v>1181</v>
      </c>
      <c r="C655" s="6" t="s">
        <v>245</v>
      </c>
      <c r="D655" s="6" t="s">
        <v>1330</v>
      </c>
      <c r="E655" s="9">
        <v>82150000</v>
      </c>
      <c r="F655" s="13" t="s">
        <v>1331</v>
      </c>
      <c r="G655" s="17" t="s">
        <v>38</v>
      </c>
      <c r="H655" s="93">
        <f t="shared" si="20"/>
        <v>0.19</v>
      </c>
      <c r="I655" s="29">
        <f>+'CANASTA DE PRECIOS'!I655</f>
        <v>5326500</v>
      </c>
      <c r="J655" s="99"/>
      <c r="K655" s="99"/>
    </row>
    <row r="656" spans="1:11" ht="409.5" x14ac:dyDescent="0.45">
      <c r="A656" s="6">
        <f t="shared" si="21"/>
        <v>653</v>
      </c>
      <c r="B656" s="6" t="s">
        <v>1181</v>
      </c>
      <c r="C656" s="6" t="s">
        <v>245</v>
      </c>
      <c r="D656" s="6" t="s">
        <v>1332</v>
      </c>
      <c r="E656" s="9">
        <v>82150000</v>
      </c>
      <c r="F656" s="105" t="s">
        <v>1333</v>
      </c>
      <c r="G656" s="17" t="s">
        <v>38</v>
      </c>
      <c r="H656" s="93">
        <f t="shared" si="20"/>
        <v>0.19</v>
      </c>
      <c r="I656" s="29">
        <f>+'CANASTA DE PRECIOS'!I656</f>
        <v>36278333</v>
      </c>
      <c r="J656" s="99"/>
      <c r="K656" s="99"/>
    </row>
    <row r="657" spans="1:11" ht="38.25" x14ac:dyDescent="0.45">
      <c r="A657" s="6">
        <f t="shared" si="21"/>
        <v>654</v>
      </c>
      <c r="B657" s="6" t="s">
        <v>1181</v>
      </c>
      <c r="C657" s="6" t="s">
        <v>245</v>
      </c>
      <c r="D657" s="6" t="s">
        <v>1334</v>
      </c>
      <c r="E657" s="9">
        <v>26101400</v>
      </c>
      <c r="F657" s="13" t="s">
        <v>1335</v>
      </c>
      <c r="G657" s="17" t="s">
        <v>1257</v>
      </c>
      <c r="H657" s="93">
        <f t="shared" si="20"/>
        <v>0.19</v>
      </c>
      <c r="I657" s="29">
        <f>+'CANASTA DE PRECIOS'!I657</f>
        <v>2369999</v>
      </c>
      <c r="J657" s="99"/>
      <c r="K657" s="99"/>
    </row>
    <row r="658" spans="1:11" ht="38.25" x14ac:dyDescent="0.45">
      <c r="A658" s="6">
        <f t="shared" si="21"/>
        <v>655</v>
      </c>
      <c r="B658" s="6" t="s">
        <v>1181</v>
      </c>
      <c r="C658" s="6" t="s">
        <v>245</v>
      </c>
      <c r="D658" s="6" t="s">
        <v>1336</v>
      </c>
      <c r="E658" s="9">
        <v>26101400</v>
      </c>
      <c r="F658" s="105" t="s">
        <v>1337</v>
      </c>
      <c r="G658" s="17" t="s">
        <v>1338</v>
      </c>
      <c r="H658" s="93">
        <f t="shared" si="20"/>
        <v>0.19</v>
      </c>
      <c r="I658" s="29">
        <f>+'CANASTA DE PRECIOS'!I658</f>
        <v>1229999</v>
      </c>
      <c r="J658" s="99"/>
      <c r="K658" s="99"/>
    </row>
    <row r="659" spans="1:11" ht="38.25" x14ac:dyDescent="0.45">
      <c r="A659" s="6">
        <f t="shared" si="21"/>
        <v>656</v>
      </c>
      <c r="B659" s="6" t="s">
        <v>1181</v>
      </c>
      <c r="C659" s="6" t="s">
        <v>245</v>
      </c>
      <c r="D659" s="6" t="s">
        <v>1339</v>
      </c>
      <c r="E659" s="9">
        <v>26101400</v>
      </c>
      <c r="F659" s="13" t="s">
        <v>1340</v>
      </c>
      <c r="G659" s="17" t="s">
        <v>1257</v>
      </c>
      <c r="H659" s="93">
        <f t="shared" si="20"/>
        <v>0.19</v>
      </c>
      <c r="I659" s="29">
        <f>+'CANASTA DE PRECIOS'!I659</f>
        <v>1759999</v>
      </c>
      <c r="J659" s="99"/>
      <c r="K659" s="99"/>
    </row>
    <row r="660" spans="1:11" ht="51" x14ac:dyDescent="0.45">
      <c r="A660" s="6">
        <f t="shared" si="21"/>
        <v>657</v>
      </c>
      <c r="B660" s="6" t="s">
        <v>1181</v>
      </c>
      <c r="C660" s="6" t="s">
        <v>245</v>
      </c>
      <c r="D660" s="6" t="s">
        <v>1341</v>
      </c>
      <c r="E660" s="9">
        <v>82150000</v>
      </c>
      <c r="F660" s="105" t="s">
        <v>1342</v>
      </c>
      <c r="G660" s="17" t="s">
        <v>38</v>
      </c>
      <c r="H660" s="93">
        <f t="shared" si="20"/>
        <v>0.19</v>
      </c>
      <c r="I660" s="29">
        <f>+'CANASTA DE PRECIOS'!I660</f>
        <v>13399</v>
      </c>
      <c r="J660" s="99"/>
      <c r="K660" s="99"/>
    </row>
    <row r="661" spans="1:11" ht="46.15" x14ac:dyDescent="0.45">
      <c r="A661" s="6">
        <f t="shared" si="21"/>
        <v>658</v>
      </c>
      <c r="B661" s="6" t="s">
        <v>1181</v>
      </c>
      <c r="C661" s="6" t="s">
        <v>245</v>
      </c>
      <c r="D661" s="6" t="s">
        <v>1343</v>
      </c>
      <c r="E661" s="9">
        <v>82151700</v>
      </c>
      <c r="F661" s="112" t="s">
        <v>1344</v>
      </c>
      <c r="G661" s="17" t="s">
        <v>38</v>
      </c>
      <c r="H661" s="93">
        <f t="shared" si="20"/>
        <v>0.19</v>
      </c>
      <c r="I661" s="29">
        <f>+'CANASTA DE PRECIOS'!I661</f>
        <v>1565000</v>
      </c>
      <c r="J661" s="99"/>
      <c r="K661" s="99"/>
    </row>
    <row r="662" spans="1:11" ht="38.25" x14ac:dyDescent="0.45">
      <c r="A662" s="6">
        <f t="shared" si="21"/>
        <v>659</v>
      </c>
      <c r="B662" s="6" t="s">
        <v>1181</v>
      </c>
      <c r="C662" s="6" t="s">
        <v>245</v>
      </c>
      <c r="D662" s="6" t="s">
        <v>1345</v>
      </c>
      <c r="E662" s="9">
        <v>82151600</v>
      </c>
      <c r="F662" s="105" t="s">
        <v>1346</v>
      </c>
      <c r="G662" s="17" t="s">
        <v>38</v>
      </c>
      <c r="H662" s="93">
        <f t="shared" si="20"/>
        <v>0.19</v>
      </c>
      <c r="I662" s="29">
        <f>+'CANASTA DE PRECIOS'!I662</f>
        <v>4272159</v>
      </c>
      <c r="J662" s="99"/>
      <c r="K662" s="99"/>
    </row>
    <row r="663" spans="1:11" ht="38.25" x14ac:dyDescent="0.45">
      <c r="A663" s="6">
        <f t="shared" si="21"/>
        <v>660</v>
      </c>
      <c r="B663" s="6" t="s">
        <v>1181</v>
      </c>
      <c r="C663" s="6" t="s">
        <v>245</v>
      </c>
      <c r="D663" s="6" t="s">
        <v>1347</v>
      </c>
      <c r="E663" s="9">
        <v>82151700</v>
      </c>
      <c r="F663" s="13" t="s">
        <v>1348</v>
      </c>
      <c r="G663" s="17" t="s">
        <v>38</v>
      </c>
      <c r="H663" s="93">
        <f t="shared" si="20"/>
        <v>0.19</v>
      </c>
      <c r="I663" s="29">
        <f>+'CANASTA DE PRECIOS'!I663</f>
        <v>1564999</v>
      </c>
      <c r="J663" s="99"/>
      <c r="K663" s="99"/>
    </row>
    <row r="664" spans="1:11" ht="38.25" x14ac:dyDescent="0.45">
      <c r="A664" s="6">
        <f t="shared" si="21"/>
        <v>661</v>
      </c>
      <c r="B664" s="6" t="s">
        <v>1181</v>
      </c>
      <c r="C664" s="6" t="s">
        <v>245</v>
      </c>
      <c r="D664" s="6" t="s">
        <v>1349</v>
      </c>
      <c r="E664" s="9">
        <v>82151700</v>
      </c>
      <c r="F664" s="105" t="s">
        <v>1350</v>
      </c>
      <c r="G664" s="17" t="s">
        <v>38</v>
      </c>
      <c r="H664" s="93">
        <f t="shared" si="20"/>
        <v>0.19</v>
      </c>
      <c r="I664" s="29">
        <f>+'CANASTA DE PRECIOS'!I664</f>
        <v>1565000</v>
      </c>
      <c r="J664" s="99"/>
      <c r="K664" s="99"/>
    </row>
    <row r="665" spans="1:11" ht="38.25" x14ac:dyDescent="0.45">
      <c r="A665" s="6">
        <f t="shared" si="21"/>
        <v>662</v>
      </c>
      <c r="B665" s="6" t="s">
        <v>1181</v>
      </c>
      <c r="C665" s="6" t="s">
        <v>245</v>
      </c>
      <c r="D665" s="6" t="s">
        <v>1351</v>
      </c>
      <c r="E665" s="9">
        <v>93141507</v>
      </c>
      <c r="F665" s="12" t="s">
        <v>1352</v>
      </c>
      <c r="G665" s="17" t="s">
        <v>38</v>
      </c>
      <c r="H665" s="93">
        <f t="shared" si="20"/>
        <v>0.19</v>
      </c>
      <c r="I665" s="29">
        <f>+'CANASTA DE PRECIOS'!I665</f>
        <v>1564999</v>
      </c>
      <c r="J665" s="99"/>
      <c r="K665" s="99"/>
    </row>
    <row r="666" spans="1:11" ht="51" x14ac:dyDescent="0.45">
      <c r="A666" s="6">
        <f t="shared" si="21"/>
        <v>663</v>
      </c>
      <c r="B666" s="6" t="s">
        <v>1181</v>
      </c>
      <c r="C666" s="6" t="s">
        <v>245</v>
      </c>
      <c r="D666" s="6" t="s">
        <v>1353</v>
      </c>
      <c r="E666" s="9">
        <v>82151700</v>
      </c>
      <c r="F666" s="105" t="s">
        <v>1354</v>
      </c>
      <c r="G666" s="17" t="s">
        <v>38</v>
      </c>
      <c r="H666" s="93">
        <f t="shared" si="20"/>
        <v>0.19</v>
      </c>
      <c r="I666" s="29">
        <f>+'CANASTA DE PRECIOS'!I666</f>
        <v>1565000</v>
      </c>
      <c r="J666" s="99"/>
      <c r="K666" s="99"/>
    </row>
    <row r="667" spans="1:11" ht="38.25" x14ac:dyDescent="0.45">
      <c r="A667" s="6">
        <f t="shared" si="21"/>
        <v>664</v>
      </c>
      <c r="B667" s="6" t="s">
        <v>1181</v>
      </c>
      <c r="C667" s="6" t="s">
        <v>245</v>
      </c>
      <c r="D667" s="6" t="s">
        <v>1355</v>
      </c>
      <c r="E667" s="9">
        <v>82151700</v>
      </c>
      <c r="F667" s="13" t="s">
        <v>1356</v>
      </c>
      <c r="G667" s="17" t="s">
        <v>38</v>
      </c>
      <c r="H667" s="93">
        <f t="shared" si="20"/>
        <v>0.19</v>
      </c>
      <c r="I667" s="29">
        <f>+'CANASTA DE PRECIOS'!I667</f>
        <v>1564999</v>
      </c>
      <c r="J667" s="99"/>
      <c r="K667" s="99"/>
    </row>
    <row r="668" spans="1:11" ht="25.5" x14ac:dyDescent="0.45">
      <c r="A668" s="6">
        <f t="shared" si="21"/>
        <v>665</v>
      </c>
      <c r="B668" s="6" t="s">
        <v>1181</v>
      </c>
      <c r="C668" s="6" t="s">
        <v>245</v>
      </c>
      <c r="D668" s="6" t="s">
        <v>1357</v>
      </c>
      <c r="E668" s="9">
        <v>82151700</v>
      </c>
      <c r="F668" s="105" t="s">
        <v>1358</v>
      </c>
      <c r="G668" s="17" t="s">
        <v>38</v>
      </c>
      <c r="H668" s="93">
        <f t="shared" si="20"/>
        <v>0.19</v>
      </c>
      <c r="I668" s="29">
        <f>+'CANASTA DE PRECIOS'!I668</f>
        <v>1564999</v>
      </c>
      <c r="J668" s="99"/>
      <c r="K668" s="99"/>
    </row>
    <row r="669" spans="1:11" ht="89.25" x14ac:dyDescent="0.45">
      <c r="A669" s="6">
        <f t="shared" si="21"/>
        <v>666</v>
      </c>
      <c r="B669" s="6" t="s">
        <v>1181</v>
      </c>
      <c r="C669" s="6" t="s">
        <v>245</v>
      </c>
      <c r="D669" s="6" t="s">
        <v>1359</v>
      </c>
      <c r="E669" s="9">
        <v>80111600</v>
      </c>
      <c r="F669" s="13" t="s">
        <v>1360</v>
      </c>
      <c r="G669" s="17" t="s">
        <v>276</v>
      </c>
      <c r="H669" s="93">
        <f t="shared" si="20"/>
        <v>0.19</v>
      </c>
      <c r="I669" s="29">
        <f>+'CANASTA DE PRECIOS'!I669</f>
        <v>3217999</v>
      </c>
      <c r="J669" s="99"/>
      <c r="K669" s="99"/>
    </row>
    <row r="670" spans="1:11" ht="25.5" x14ac:dyDescent="0.45">
      <c r="A670" s="6">
        <f t="shared" si="21"/>
        <v>667</v>
      </c>
      <c r="B670" s="6" t="s">
        <v>1181</v>
      </c>
      <c r="C670" s="6" t="s">
        <v>245</v>
      </c>
      <c r="D670" s="6" t="s">
        <v>1361</v>
      </c>
      <c r="E670" s="9">
        <v>82151700</v>
      </c>
      <c r="F670" s="105" t="s">
        <v>1362</v>
      </c>
      <c r="G670" s="17" t="s">
        <v>1363</v>
      </c>
      <c r="H670" s="93">
        <f t="shared" si="20"/>
        <v>0.19</v>
      </c>
      <c r="I670" s="29">
        <f>+'CANASTA DE PRECIOS'!I670</f>
        <v>749999</v>
      </c>
      <c r="J670" s="99"/>
      <c r="K670" s="99"/>
    </row>
    <row r="671" spans="1:11" ht="51.75" x14ac:dyDescent="0.45">
      <c r="A671" s="6">
        <f t="shared" si="21"/>
        <v>668</v>
      </c>
      <c r="B671" s="6" t="s">
        <v>1181</v>
      </c>
      <c r="C671" s="6" t="s">
        <v>245</v>
      </c>
      <c r="D671" s="6" t="s">
        <v>1364</v>
      </c>
      <c r="E671" s="9">
        <v>91141604</v>
      </c>
      <c r="F671" s="12" t="s">
        <v>1365</v>
      </c>
      <c r="G671" s="17" t="s">
        <v>1363</v>
      </c>
      <c r="H671" s="93">
        <f t="shared" si="20"/>
        <v>0.19</v>
      </c>
      <c r="I671" s="29">
        <f>+'CANASTA DE PRECIOS'!I671</f>
        <v>750000</v>
      </c>
      <c r="J671" s="99"/>
      <c r="K671" s="99"/>
    </row>
    <row r="672" spans="1:11" ht="102.75" x14ac:dyDescent="0.45">
      <c r="A672" s="6">
        <f t="shared" si="21"/>
        <v>669</v>
      </c>
      <c r="B672" s="6" t="s">
        <v>1181</v>
      </c>
      <c r="C672" s="6" t="s">
        <v>245</v>
      </c>
      <c r="D672" s="6" t="s">
        <v>1366</v>
      </c>
      <c r="E672" s="9">
        <v>90151505</v>
      </c>
      <c r="F672" s="103" t="s">
        <v>1367</v>
      </c>
      <c r="G672" s="17" t="s">
        <v>38</v>
      </c>
      <c r="H672" s="93">
        <f t="shared" si="20"/>
        <v>0.19</v>
      </c>
      <c r="I672" s="29">
        <f>+'CANASTA DE PRECIOS'!I672</f>
        <v>1365000</v>
      </c>
      <c r="J672" s="99"/>
      <c r="K672" s="99"/>
    </row>
    <row r="673" spans="1:11" ht="38.25" x14ac:dyDescent="0.45">
      <c r="A673" s="6">
        <f t="shared" si="21"/>
        <v>670</v>
      </c>
      <c r="B673" s="6" t="s">
        <v>1181</v>
      </c>
      <c r="C673" s="6" t="s">
        <v>245</v>
      </c>
      <c r="D673" s="6" t="s">
        <v>1368</v>
      </c>
      <c r="E673" s="9">
        <v>80141600</v>
      </c>
      <c r="F673" s="13" t="s">
        <v>1369</v>
      </c>
      <c r="G673" s="17" t="s">
        <v>38</v>
      </c>
      <c r="H673" s="93">
        <f t="shared" si="20"/>
        <v>0.19</v>
      </c>
      <c r="I673" s="29">
        <f>+'CANASTA DE PRECIOS'!I673</f>
        <v>6199</v>
      </c>
      <c r="J673" s="99"/>
      <c r="K673" s="99"/>
    </row>
    <row r="674" spans="1:11" ht="25.5" x14ac:dyDescent="0.45">
      <c r="A674" s="6">
        <f t="shared" si="21"/>
        <v>671</v>
      </c>
      <c r="B674" s="6" t="s">
        <v>1181</v>
      </c>
      <c r="C674" s="6" t="s">
        <v>245</v>
      </c>
      <c r="D674" s="6" t="s">
        <v>1370</v>
      </c>
      <c r="E674" s="9">
        <v>80141600</v>
      </c>
      <c r="F674" s="105" t="s">
        <v>1371</v>
      </c>
      <c r="G674" s="17" t="s">
        <v>38</v>
      </c>
      <c r="H674" s="93">
        <f t="shared" si="20"/>
        <v>0.19</v>
      </c>
      <c r="I674" s="29">
        <f>+'CANASTA DE PRECIOS'!I674</f>
        <v>6799</v>
      </c>
      <c r="J674" s="99"/>
      <c r="K674" s="99"/>
    </row>
    <row r="675" spans="1:11" ht="63.75" x14ac:dyDescent="0.45">
      <c r="A675" s="6">
        <f t="shared" si="21"/>
        <v>672</v>
      </c>
      <c r="B675" s="6" t="s">
        <v>1181</v>
      </c>
      <c r="C675" s="6" t="s">
        <v>245</v>
      </c>
      <c r="D675" s="6" t="s">
        <v>1372</v>
      </c>
      <c r="E675" s="9">
        <v>80141600</v>
      </c>
      <c r="F675" s="13" t="s">
        <v>1373</v>
      </c>
      <c r="G675" s="17" t="s">
        <v>1257</v>
      </c>
      <c r="H675" s="93">
        <f t="shared" si="20"/>
        <v>0.19</v>
      </c>
      <c r="I675" s="29">
        <f>+'CANASTA DE PRECIOS'!I675</f>
        <v>9782139</v>
      </c>
      <c r="J675" s="99"/>
      <c r="K675" s="99"/>
    </row>
    <row r="676" spans="1:11" ht="38.25" x14ac:dyDescent="0.45">
      <c r="A676" s="6">
        <f t="shared" si="21"/>
        <v>673</v>
      </c>
      <c r="B676" s="6" t="s">
        <v>1181</v>
      </c>
      <c r="C676" s="6" t="s">
        <v>245</v>
      </c>
      <c r="D676" s="6" t="s">
        <v>1374</v>
      </c>
      <c r="E676" s="9">
        <v>95131700</v>
      </c>
      <c r="F676" s="105" t="s">
        <v>1375</v>
      </c>
      <c r="G676" s="17" t="s">
        <v>38</v>
      </c>
      <c r="H676" s="93">
        <f t="shared" si="20"/>
        <v>0.19</v>
      </c>
      <c r="I676" s="29">
        <f>+'CANASTA DE PRECIOS'!I676</f>
        <v>1750000</v>
      </c>
      <c r="J676" s="99"/>
      <c r="K676" s="99"/>
    </row>
    <row r="677" spans="1:11" ht="51" x14ac:dyDescent="0.45">
      <c r="A677" s="6">
        <f t="shared" si="21"/>
        <v>674</v>
      </c>
      <c r="B677" s="6" t="s">
        <v>1181</v>
      </c>
      <c r="C677" s="6" t="s">
        <v>245</v>
      </c>
      <c r="D677" s="6" t="s">
        <v>1376</v>
      </c>
      <c r="E677" s="9">
        <v>95131700</v>
      </c>
      <c r="F677" s="13" t="s">
        <v>1377</v>
      </c>
      <c r="G677" s="17" t="s">
        <v>38</v>
      </c>
      <c r="H677" s="93">
        <f t="shared" si="20"/>
        <v>0.19</v>
      </c>
      <c r="I677" s="29">
        <f>+'CANASTA DE PRECIOS'!I677</f>
        <v>4499999</v>
      </c>
      <c r="J677" s="99"/>
      <c r="K677" s="99"/>
    </row>
    <row r="678" spans="1:11" ht="38.25" x14ac:dyDescent="0.45">
      <c r="A678" s="6">
        <f t="shared" si="21"/>
        <v>675</v>
      </c>
      <c r="B678" s="6" t="s">
        <v>1181</v>
      </c>
      <c r="C678" s="6" t="s">
        <v>245</v>
      </c>
      <c r="D678" s="6" t="s">
        <v>1378</v>
      </c>
      <c r="E678" s="9">
        <v>95131700</v>
      </c>
      <c r="F678" s="114" t="s">
        <v>1379</v>
      </c>
      <c r="G678" s="17" t="s">
        <v>38</v>
      </c>
      <c r="H678" s="93">
        <f t="shared" si="20"/>
        <v>0.19</v>
      </c>
      <c r="I678" s="29">
        <f>+'CANASTA DE PRECIOS'!I678</f>
        <v>3799999</v>
      </c>
      <c r="J678" s="99"/>
      <c r="K678" s="99"/>
    </row>
    <row r="679" spans="1:11" ht="38.25" x14ac:dyDescent="0.45">
      <c r="A679" s="6">
        <f t="shared" si="21"/>
        <v>676</v>
      </c>
      <c r="B679" s="6" t="s">
        <v>1181</v>
      </c>
      <c r="C679" s="6" t="s">
        <v>245</v>
      </c>
      <c r="D679" s="6" t="s">
        <v>1380</v>
      </c>
      <c r="E679" s="9">
        <v>95131700</v>
      </c>
      <c r="F679" s="37" t="s">
        <v>1381</v>
      </c>
      <c r="G679" s="17" t="s">
        <v>38</v>
      </c>
      <c r="H679" s="93">
        <f t="shared" si="20"/>
        <v>0.19</v>
      </c>
      <c r="I679" s="29">
        <f>+'CANASTA DE PRECIOS'!I679</f>
        <v>1200000</v>
      </c>
      <c r="J679" s="99"/>
      <c r="K679" s="99"/>
    </row>
    <row r="680" spans="1:11" ht="38.25" x14ac:dyDescent="0.45">
      <c r="A680" s="6">
        <f t="shared" si="21"/>
        <v>677</v>
      </c>
      <c r="B680" s="6" t="s">
        <v>1181</v>
      </c>
      <c r="C680" s="6" t="s">
        <v>245</v>
      </c>
      <c r="D680" s="6" t="s">
        <v>1382</v>
      </c>
      <c r="E680" s="9">
        <v>52161500</v>
      </c>
      <c r="F680" s="114" t="s">
        <v>1383</v>
      </c>
      <c r="G680" s="17" t="s">
        <v>276</v>
      </c>
      <c r="H680" s="93">
        <f t="shared" si="20"/>
        <v>0.19</v>
      </c>
      <c r="I680" s="29">
        <f>+'CANASTA DE PRECIOS'!I680</f>
        <v>339999</v>
      </c>
      <c r="J680" s="99"/>
      <c r="K680" s="99"/>
    </row>
    <row r="681" spans="1:11" ht="25.5" x14ac:dyDescent="0.45">
      <c r="A681" s="6">
        <f t="shared" si="21"/>
        <v>678</v>
      </c>
      <c r="B681" s="6" t="s">
        <v>1384</v>
      </c>
      <c r="C681" s="6" t="s">
        <v>35</v>
      </c>
      <c r="D681" s="6" t="s">
        <v>1385</v>
      </c>
      <c r="E681" s="9">
        <v>44121600</v>
      </c>
      <c r="F681" s="13" t="s">
        <v>1386</v>
      </c>
      <c r="G681" s="17" t="s">
        <v>38</v>
      </c>
      <c r="H681" s="93">
        <f t="shared" si="20"/>
        <v>0.19</v>
      </c>
      <c r="I681" s="29">
        <f>+'CANASTA DE PRECIOS'!I681</f>
        <v>5829</v>
      </c>
      <c r="J681" s="99"/>
      <c r="K681" s="99"/>
    </row>
    <row r="682" spans="1:11" x14ac:dyDescent="0.45">
      <c r="A682" s="6">
        <f t="shared" si="21"/>
        <v>679</v>
      </c>
      <c r="B682" s="6" t="s">
        <v>1384</v>
      </c>
      <c r="C682" s="6" t="s">
        <v>35</v>
      </c>
      <c r="D682" s="6" t="s">
        <v>1387</v>
      </c>
      <c r="E682" s="9">
        <v>44121600</v>
      </c>
      <c r="F682" s="105" t="s">
        <v>1388</v>
      </c>
      <c r="G682" s="17" t="s">
        <v>38</v>
      </c>
      <c r="H682" s="93">
        <f t="shared" si="20"/>
        <v>0.19</v>
      </c>
      <c r="I682" s="29">
        <f>+'CANASTA DE PRECIOS'!I682</f>
        <v>1699</v>
      </c>
      <c r="J682" s="99" t="s">
        <v>1607</v>
      </c>
      <c r="K682" s="99"/>
    </row>
    <row r="683" spans="1:11" ht="184.5" x14ac:dyDescent="0.45">
      <c r="A683" s="6">
        <f t="shared" si="21"/>
        <v>680</v>
      </c>
      <c r="B683" s="6" t="s">
        <v>1384</v>
      </c>
      <c r="C683" s="6" t="s">
        <v>35</v>
      </c>
      <c r="D683" s="6" t="s">
        <v>1389</v>
      </c>
      <c r="E683" s="9">
        <v>44121600</v>
      </c>
      <c r="F683" s="112" t="s">
        <v>1390</v>
      </c>
      <c r="G683" s="17" t="s">
        <v>38</v>
      </c>
      <c r="H683" s="93">
        <f t="shared" si="20"/>
        <v>0.19</v>
      </c>
      <c r="I683" s="29">
        <f>+'CANASTA DE PRECIOS'!I683</f>
        <v>11000</v>
      </c>
      <c r="J683" s="99" t="s">
        <v>1607</v>
      </c>
      <c r="K683" s="99"/>
    </row>
    <row r="684" spans="1:11" ht="38.25" x14ac:dyDescent="0.45">
      <c r="A684" s="6">
        <f t="shared" si="21"/>
        <v>681</v>
      </c>
      <c r="B684" s="6" t="s">
        <v>1384</v>
      </c>
      <c r="C684" s="6" t="s">
        <v>35</v>
      </c>
      <c r="D684" s="6" t="s">
        <v>1391</v>
      </c>
      <c r="E684" s="9">
        <v>44121600</v>
      </c>
      <c r="F684" s="105" t="s">
        <v>1392</v>
      </c>
      <c r="G684" s="17" t="s">
        <v>38</v>
      </c>
      <c r="H684" s="93">
        <f t="shared" si="20"/>
        <v>0.19</v>
      </c>
      <c r="I684" s="29">
        <f>+'CANASTA DE PRECIOS'!I684</f>
        <v>3401</v>
      </c>
      <c r="J684" s="99"/>
      <c r="K684" s="99"/>
    </row>
    <row r="685" spans="1:11" ht="64.5" x14ac:dyDescent="0.45">
      <c r="A685" s="6">
        <f t="shared" si="21"/>
        <v>682</v>
      </c>
      <c r="B685" s="6" t="s">
        <v>1384</v>
      </c>
      <c r="C685" s="6" t="s">
        <v>35</v>
      </c>
      <c r="D685" s="6" t="s">
        <v>1393</v>
      </c>
      <c r="E685" s="9">
        <v>90101603</v>
      </c>
      <c r="F685" s="12" t="s">
        <v>1394</v>
      </c>
      <c r="G685" s="17" t="s">
        <v>38</v>
      </c>
      <c r="H685" s="93">
        <f t="shared" si="20"/>
        <v>0.19</v>
      </c>
      <c r="I685" s="29">
        <f>+'CANASTA DE PRECIOS'!I685</f>
        <v>27799</v>
      </c>
      <c r="J685" s="99"/>
      <c r="K685" s="99"/>
    </row>
    <row r="686" spans="1:11" ht="15.4" x14ac:dyDescent="0.45">
      <c r="A686" s="6">
        <f t="shared" si="21"/>
        <v>683</v>
      </c>
      <c r="B686" s="6" t="s">
        <v>1384</v>
      </c>
      <c r="C686" s="6" t="s">
        <v>35</v>
      </c>
      <c r="D686" s="6" t="s">
        <v>1395</v>
      </c>
      <c r="E686" s="9">
        <v>44121600</v>
      </c>
      <c r="F686" s="111" t="s">
        <v>1396</v>
      </c>
      <c r="G686" s="17" t="s">
        <v>38</v>
      </c>
      <c r="H686" s="93">
        <f t="shared" si="20"/>
        <v>0.19</v>
      </c>
      <c r="I686" s="29">
        <f>+'CANASTA DE PRECIOS'!I686</f>
        <v>14999</v>
      </c>
      <c r="J686" s="99" t="s">
        <v>1607</v>
      </c>
      <c r="K686" s="99"/>
    </row>
    <row r="687" spans="1:11" ht="38.25" x14ac:dyDescent="0.45">
      <c r="A687" s="6">
        <f t="shared" si="21"/>
        <v>684</v>
      </c>
      <c r="B687" s="6" t="s">
        <v>1384</v>
      </c>
      <c r="C687" s="6" t="s">
        <v>35</v>
      </c>
      <c r="D687" s="6" t="s">
        <v>1397</v>
      </c>
      <c r="E687" s="9">
        <v>44121600</v>
      </c>
      <c r="F687" s="13" t="s">
        <v>1398</v>
      </c>
      <c r="G687" s="17" t="s">
        <v>38</v>
      </c>
      <c r="H687" s="93">
        <f t="shared" si="20"/>
        <v>0.19</v>
      </c>
      <c r="I687" s="29">
        <f>+'CANASTA DE PRECIOS'!I687</f>
        <v>4264</v>
      </c>
      <c r="J687" s="99"/>
      <c r="K687" s="99"/>
    </row>
    <row r="688" spans="1:11" ht="76.900000000000006" x14ac:dyDescent="0.45">
      <c r="A688" s="6">
        <f t="shared" si="21"/>
        <v>685</v>
      </c>
      <c r="B688" s="6" t="s">
        <v>1384</v>
      </c>
      <c r="C688" s="6" t="s">
        <v>35</v>
      </c>
      <c r="D688" s="6" t="s">
        <v>1399</v>
      </c>
      <c r="E688" s="9">
        <v>44121600</v>
      </c>
      <c r="F688" s="111" t="s">
        <v>1400</v>
      </c>
      <c r="G688" s="17" t="s">
        <v>38</v>
      </c>
      <c r="H688" s="93">
        <f t="shared" si="20"/>
        <v>0.19</v>
      </c>
      <c r="I688" s="29">
        <f>+'CANASTA DE PRECIOS'!I688</f>
        <v>14999</v>
      </c>
      <c r="J688" s="99" t="s">
        <v>1607</v>
      </c>
      <c r="K688" s="99"/>
    </row>
    <row r="689" spans="1:11" ht="25.5" x14ac:dyDescent="0.45">
      <c r="A689" s="6">
        <f t="shared" si="21"/>
        <v>686</v>
      </c>
      <c r="B689" s="6" t="s">
        <v>1384</v>
      </c>
      <c r="C689" s="6" t="s">
        <v>35</v>
      </c>
      <c r="D689" s="6" t="s">
        <v>1401</v>
      </c>
      <c r="E689" s="9">
        <v>44121600</v>
      </c>
      <c r="F689" s="13" t="s">
        <v>1402</v>
      </c>
      <c r="G689" s="17" t="s">
        <v>1403</v>
      </c>
      <c r="H689" s="93">
        <f t="shared" si="20"/>
        <v>0.19</v>
      </c>
      <c r="I689" s="29">
        <f>+'CANASTA DE PRECIOS'!I689</f>
        <v>25883</v>
      </c>
      <c r="J689" s="99"/>
      <c r="K689" s="99"/>
    </row>
    <row r="690" spans="1:11" ht="25.5" x14ac:dyDescent="0.45">
      <c r="A690" s="6">
        <f t="shared" si="21"/>
        <v>687</v>
      </c>
      <c r="B690" s="6" t="s">
        <v>1384</v>
      </c>
      <c r="C690" s="6" t="s">
        <v>35</v>
      </c>
      <c r="D690" s="6" t="s">
        <v>1404</v>
      </c>
      <c r="E690" s="9">
        <v>44121600</v>
      </c>
      <c r="F690" s="105" t="s">
        <v>1405</v>
      </c>
      <c r="G690" s="17" t="s">
        <v>1403</v>
      </c>
      <c r="H690" s="93">
        <f t="shared" si="20"/>
        <v>0.19</v>
      </c>
      <c r="I690" s="29">
        <f>+'CANASTA DE PRECIOS'!I690</f>
        <v>26999</v>
      </c>
      <c r="J690" s="99" t="s">
        <v>1607</v>
      </c>
      <c r="K690" s="99"/>
    </row>
    <row r="691" spans="1:11" ht="242.25" x14ac:dyDescent="0.45">
      <c r="A691" s="6">
        <f t="shared" si="21"/>
        <v>688</v>
      </c>
      <c r="B691" s="6" t="s">
        <v>1384</v>
      </c>
      <c r="C691" s="6" t="s">
        <v>35</v>
      </c>
      <c r="D691" s="6" t="s">
        <v>1406</v>
      </c>
      <c r="E691" s="9">
        <v>44121600</v>
      </c>
      <c r="F691" s="13" t="s">
        <v>1407</v>
      </c>
      <c r="G691" s="17" t="s">
        <v>38</v>
      </c>
      <c r="H691" s="93">
        <f t="shared" si="20"/>
        <v>0.19</v>
      </c>
      <c r="I691" s="29">
        <f>+'CANASTA DE PRECIOS'!I691</f>
        <v>92999</v>
      </c>
      <c r="J691" s="99"/>
      <c r="K691" s="99"/>
    </row>
    <row r="692" spans="1:11" x14ac:dyDescent="0.45">
      <c r="A692" s="6">
        <f t="shared" si="21"/>
        <v>689</v>
      </c>
      <c r="B692" s="6" t="s">
        <v>1384</v>
      </c>
      <c r="C692" s="6" t="s">
        <v>35</v>
      </c>
      <c r="D692" s="6" t="s">
        <v>1408</v>
      </c>
      <c r="E692" s="9">
        <v>44121600</v>
      </c>
      <c r="F692" s="105" t="s">
        <v>1409</v>
      </c>
      <c r="G692" s="17" t="s">
        <v>38</v>
      </c>
      <c r="H692" s="93">
        <f t="shared" si="20"/>
        <v>0.19</v>
      </c>
      <c r="I692" s="29">
        <f>+'CANASTA DE PRECIOS'!I692</f>
        <v>51335</v>
      </c>
      <c r="J692" s="99" t="s">
        <v>1607</v>
      </c>
      <c r="K692" s="99"/>
    </row>
    <row r="693" spans="1:11" ht="38.25" x14ac:dyDescent="0.45">
      <c r="A693" s="6">
        <f t="shared" si="21"/>
        <v>690</v>
      </c>
      <c r="B693" s="6" t="s">
        <v>1384</v>
      </c>
      <c r="C693" s="6" t="s">
        <v>35</v>
      </c>
      <c r="D693" s="6" t="s">
        <v>1410</v>
      </c>
      <c r="E693" s="9">
        <v>44121600</v>
      </c>
      <c r="F693" s="112" t="s">
        <v>1411</v>
      </c>
      <c r="G693" s="17" t="s">
        <v>38</v>
      </c>
      <c r="H693" s="93">
        <f t="shared" si="20"/>
        <v>0.19</v>
      </c>
      <c r="I693" s="29">
        <f>+'CANASTA DE PRECIOS'!I693</f>
        <v>6499</v>
      </c>
      <c r="J693" s="99" t="s">
        <v>1607</v>
      </c>
      <c r="K693" s="99"/>
    </row>
    <row r="694" spans="1:11" ht="92.25" x14ac:dyDescent="0.45">
      <c r="A694" s="6">
        <f t="shared" si="21"/>
        <v>691</v>
      </c>
      <c r="B694" s="6" t="s">
        <v>1384</v>
      </c>
      <c r="C694" s="6" t="s">
        <v>35</v>
      </c>
      <c r="D694" s="6" t="s">
        <v>1412</v>
      </c>
      <c r="E694" s="9">
        <v>44121600</v>
      </c>
      <c r="F694" s="111" t="s">
        <v>1413</v>
      </c>
      <c r="G694" s="17" t="s">
        <v>38</v>
      </c>
      <c r="H694" s="93">
        <f t="shared" si="20"/>
        <v>0.19</v>
      </c>
      <c r="I694" s="29">
        <f>+'CANASTA DE PRECIOS'!I694</f>
        <v>549999</v>
      </c>
      <c r="J694" s="99" t="s">
        <v>1607</v>
      </c>
      <c r="K694" s="99"/>
    </row>
    <row r="695" spans="1:11" ht="25.5" x14ac:dyDescent="0.45">
      <c r="A695" s="6">
        <f t="shared" si="21"/>
        <v>692</v>
      </c>
      <c r="B695" s="6" t="s">
        <v>1384</v>
      </c>
      <c r="C695" s="6" t="s">
        <v>35</v>
      </c>
      <c r="D695" s="6" t="s">
        <v>1414</v>
      </c>
      <c r="E695" s="9">
        <v>44121600</v>
      </c>
      <c r="F695" s="8" t="s">
        <v>1415</v>
      </c>
      <c r="G695" s="17" t="s">
        <v>38</v>
      </c>
      <c r="H695" s="93">
        <f t="shared" si="20"/>
        <v>0.19</v>
      </c>
      <c r="I695" s="29">
        <f>+'CANASTA DE PRECIOS'!I695</f>
        <v>2628</v>
      </c>
      <c r="J695" s="99"/>
      <c r="K695" s="99"/>
    </row>
    <row r="696" spans="1:11" x14ac:dyDescent="0.45">
      <c r="A696" s="6">
        <f t="shared" si="21"/>
        <v>693</v>
      </c>
      <c r="B696" s="6" t="s">
        <v>1384</v>
      </c>
      <c r="C696" s="6" t="s">
        <v>35</v>
      </c>
      <c r="D696" s="6" t="s">
        <v>1416</v>
      </c>
      <c r="E696" s="9">
        <v>44121600</v>
      </c>
      <c r="F696" s="115" t="s">
        <v>1417</v>
      </c>
      <c r="G696" s="17" t="s">
        <v>1418</v>
      </c>
      <c r="H696" s="93">
        <f t="shared" si="20"/>
        <v>0.19</v>
      </c>
      <c r="I696" s="29">
        <f>+'CANASTA DE PRECIOS'!I696</f>
        <v>8835</v>
      </c>
      <c r="J696" s="99"/>
      <c r="K696" s="99"/>
    </row>
    <row r="697" spans="1:11" x14ac:dyDescent="0.45">
      <c r="A697" s="6">
        <f t="shared" si="21"/>
        <v>694</v>
      </c>
      <c r="B697" s="6" t="s">
        <v>1384</v>
      </c>
      <c r="C697" s="6" t="s">
        <v>35</v>
      </c>
      <c r="D697" s="6" t="s">
        <v>1419</v>
      </c>
      <c r="E697" s="9">
        <v>44121600</v>
      </c>
      <c r="F697" s="116" t="s">
        <v>1420</v>
      </c>
      <c r="G697" s="17" t="s">
        <v>38</v>
      </c>
      <c r="H697" s="93">
        <f t="shared" si="20"/>
        <v>0.19</v>
      </c>
      <c r="I697" s="29">
        <f>+'CANASTA DE PRECIOS'!I697</f>
        <v>2152</v>
      </c>
      <c r="J697" s="99" t="s">
        <v>1607</v>
      </c>
      <c r="K697" s="99"/>
    </row>
    <row r="698" spans="1:11" ht="38.25" x14ac:dyDescent="0.45">
      <c r="A698" s="6">
        <f t="shared" si="21"/>
        <v>695</v>
      </c>
      <c r="B698" s="6" t="s">
        <v>1384</v>
      </c>
      <c r="C698" s="6" t="s">
        <v>35</v>
      </c>
      <c r="D698" s="6" t="s">
        <v>1421</v>
      </c>
      <c r="E698" s="9">
        <v>44121600</v>
      </c>
      <c r="F698" s="111" t="s">
        <v>1422</v>
      </c>
      <c r="G698" s="17" t="s">
        <v>38</v>
      </c>
      <c r="H698" s="93">
        <f t="shared" si="20"/>
        <v>0.19</v>
      </c>
      <c r="I698" s="29">
        <f>+'CANASTA DE PRECIOS'!I698</f>
        <v>29999</v>
      </c>
      <c r="J698" s="99" t="s">
        <v>1607</v>
      </c>
      <c r="K698" s="99"/>
    </row>
    <row r="699" spans="1:11" x14ac:dyDescent="0.45">
      <c r="A699" s="6">
        <f t="shared" si="21"/>
        <v>696</v>
      </c>
      <c r="B699" s="6" t="s">
        <v>1384</v>
      </c>
      <c r="C699" s="6" t="s">
        <v>35</v>
      </c>
      <c r="D699" s="6" t="s">
        <v>1423</v>
      </c>
      <c r="E699" s="9">
        <v>44121600</v>
      </c>
      <c r="F699" s="13" t="s">
        <v>1424</v>
      </c>
      <c r="G699" s="17" t="s">
        <v>38</v>
      </c>
      <c r="H699" s="93">
        <f t="shared" si="20"/>
        <v>0.19</v>
      </c>
      <c r="I699" s="29">
        <f>+'CANASTA DE PRECIOS'!I699</f>
        <v>5698</v>
      </c>
      <c r="J699" s="99"/>
      <c r="K699" s="99"/>
    </row>
    <row r="700" spans="1:11" ht="25.5" x14ac:dyDescent="0.45">
      <c r="A700" s="6">
        <f t="shared" si="21"/>
        <v>697</v>
      </c>
      <c r="B700" s="6" t="s">
        <v>1384</v>
      </c>
      <c r="C700" s="6" t="s">
        <v>35</v>
      </c>
      <c r="D700" s="6" t="s">
        <v>1425</v>
      </c>
      <c r="E700" s="9">
        <v>44121600</v>
      </c>
      <c r="F700" s="105" t="s">
        <v>758</v>
      </c>
      <c r="G700" s="17" t="s">
        <v>38</v>
      </c>
      <c r="H700" s="93">
        <f t="shared" si="20"/>
        <v>0.19</v>
      </c>
      <c r="I700" s="29">
        <f>+'CANASTA DE PRECIOS'!I700</f>
        <v>13199</v>
      </c>
      <c r="J700" s="99"/>
      <c r="K700" s="99"/>
    </row>
    <row r="701" spans="1:11" x14ac:dyDescent="0.45">
      <c r="A701" s="6">
        <f t="shared" si="21"/>
        <v>698</v>
      </c>
      <c r="B701" s="6" t="s">
        <v>1384</v>
      </c>
      <c r="C701" s="6" t="s">
        <v>35</v>
      </c>
      <c r="D701" s="6" t="s">
        <v>1426</v>
      </c>
      <c r="E701" s="9">
        <v>44121600</v>
      </c>
      <c r="F701" s="13" t="s">
        <v>1427</v>
      </c>
      <c r="G701" s="17" t="s">
        <v>38</v>
      </c>
      <c r="H701" s="93">
        <f t="shared" si="20"/>
        <v>0.19</v>
      </c>
      <c r="I701" s="29">
        <f>+'CANASTA DE PRECIOS'!I701</f>
        <v>2690</v>
      </c>
      <c r="J701" s="99"/>
      <c r="K701" s="99"/>
    </row>
    <row r="702" spans="1:11" x14ac:dyDescent="0.45">
      <c r="A702" s="6">
        <f t="shared" si="21"/>
        <v>699</v>
      </c>
      <c r="B702" s="6" t="s">
        <v>1384</v>
      </c>
      <c r="C702" s="6" t="s">
        <v>35</v>
      </c>
      <c r="D702" s="6" t="s">
        <v>1428</v>
      </c>
      <c r="E702" s="9">
        <v>44121600</v>
      </c>
      <c r="F702" s="105" t="s">
        <v>1429</v>
      </c>
      <c r="G702" s="17" t="s">
        <v>38</v>
      </c>
      <c r="H702" s="93">
        <f t="shared" si="20"/>
        <v>0.19</v>
      </c>
      <c r="I702" s="29">
        <f>+'CANASTA DE PRECIOS'!I702</f>
        <v>48339</v>
      </c>
      <c r="J702" s="99"/>
      <c r="K702" s="99"/>
    </row>
    <row r="703" spans="1:11" x14ac:dyDescent="0.45">
      <c r="A703" s="6">
        <f t="shared" si="21"/>
        <v>700</v>
      </c>
      <c r="B703" s="6" t="s">
        <v>1384</v>
      </c>
      <c r="C703" s="6" t="s">
        <v>35</v>
      </c>
      <c r="D703" s="6" t="s">
        <v>1430</v>
      </c>
      <c r="E703" s="9">
        <v>44121600</v>
      </c>
      <c r="F703" s="13" t="s">
        <v>1431</v>
      </c>
      <c r="G703" s="17" t="s">
        <v>38</v>
      </c>
      <c r="H703" s="93">
        <f t="shared" si="20"/>
        <v>0.19</v>
      </c>
      <c r="I703" s="29">
        <f>+'CANASTA DE PRECIOS'!I703</f>
        <v>4500</v>
      </c>
      <c r="J703" s="99"/>
      <c r="K703" s="99"/>
    </row>
    <row r="704" spans="1:11" ht="141" x14ac:dyDescent="0.45">
      <c r="A704" s="6">
        <f t="shared" si="21"/>
        <v>701</v>
      </c>
      <c r="B704" s="6" t="s">
        <v>1432</v>
      </c>
      <c r="C704" s="6" t="s">
        <v>35</v>
      </c>
      <c r="D704" s="6" t="s">
        <v>1433</v>
      </c>
      <c r="E704" s="9">
        <v>90101603</v>
      </c>
      <c r="F704" s="103" t="s">
        <v>1434</v>
      </c>
      <c r="G704" s="17" t="s">
        <v>38</v>
      </c>
      <c r="H704" s="93">
        <f t="shared" si="20"/>
        <v>0.19</v>
      </c>
      <c r="I704" s="29">
        <f>+'CANASTA DE PRECIOS'!I704</f>
        <v>34799</v>
      </c>
      <c r="J704" s="99"/>
      <c r="K704" s="99"/>
    </row>
    <row r="705" spans="1:11" ht="64.5" x14ac:dyDescent="0.45">
      <c r="A705" s="6">
        <f t="shared" si="21"/>
        <v>702</v>
      </c>
      <c r="B705" s="6" t="s">
        <v>1432</v>
      </c>
      <c r="C705" s="6" t="s">
        <v>35</v>
      </c>
      <c r="D705" s="6" t="s">
        <v>1435</v>
      </c>
      <c r="E705" s="9">
        <v>90101603</v>
      </c>
      <c r="F705" s="12" t="s">
        <v>1436</v>
      </c>
      <c r="G705" s="17" t="s">
        <v>38</v>
      </c>
      <c r="H705" s="93">
        <f t="shared" si="20"/>
        <v>0.19</v>
      </c>
      <c r="I705" s="29">
        <f>+'CANASTA DE PRECIOS'!I705</f>
        <v>133999</v>
      </c>
      <c r="J705" s="99"/>
      <c r="K705" s="99"/>
    </row>
    <row r="706" spans="1:11" ht="230.25" x14ac:dyDescent="0.45">
      <c r="A706" s="6">
        <f t="shared" si="21"/>
        <v>703</v>
      </c>
      <c r="B706" s="6" t="s">
        <v>1432</v>
      </c>
      <c r="C706" s="6" t="s">
        <v>35</v>
      </c>
      <c r="D706" s="6" t="s">
        <v>1437</v>
      </c>
      <c r="E706" s="9">
        <v>90101603</v>
      </c>
      <c r="F706" s="103" t="s">
        <v>1438</v>
      </c>
      <c r="G706" s="17" t="s">
        <v>38</v>
      </c>
      <c r="H706" s="93">
        <f t="shared" si="20"/>
        <v>0.19</v>
      </c>
      <c r="I706" s="29">
        <f>+'CANASTA DE PRECIOS'!I706</f>
        <v>198499</v>
      </c>
      <c r="J706" s="99"/>
      <c r="K706" s="99"/>
    </row>
    <row r="707" spans="1:11" ht="63.75" x14ac:dyDescent="0.45">
      <c r="A707" s="6">
        <f t="shared" si="21"/>
        <v>704</v>
      </c>
      <c r="B707" s="6" t="s">
        <v>1439</v>
      </c>
      <c r="C707" s="6" t="s">
        <v>245</v>
      </c>
      <c r="D707" s="6" t="s">
        <v>1440</v>
      </c>
      <c r="E707" s="9">
        <v>42251500</v>
      </c>
      <c r="F707" s="13" t="s">
        <v>1441</v>
      </c>
      <c r="G707" s="17" t="s">
        <v>1010</v>
      </c>
      <c r="H707" s="93">
        <f t="shared" si="20"/>
        <v>0.19</v>
      </c>
      <c r="I707" s="29">
        <f>+'CANASTA DE PRECIOS'!I707</f>
        <v>2300000</v>
      </c>
      <c r="J707" s="99"/>
      <c r="K707" s="99"/>
    </row>
    <row r="708" spans="1:11" ht="102" x14ac:dyDescent="0.45">
      <c r="A708" s="6">
        <f t="shared" si="21"/>
        <v>705</v>
      </c>
      <c r="B708" s="6" t="s">
        <v>1439</v>
      </c>
      <c r="C708" s="6" t="s">
        <v>245</v>
      </c>
      <c r="D708" s="6" t="s">
        <v>1442</v>
      </c>
      <c r="E708" s="9">
        <v>42251500</v>
      </c>
      <c r="F708" s="105" t="s">
        <v>1443</v>
      </c>
      <c r="G708" s="17" t="s">
        <v>1010</v>
      </c>
      <c r="H708" s="93">
        <f t="shared" ref="H708:H771" si="22">IF(OR(ISNUMBER(SEARCH("ALIMENTACIÓN",B708)),ISNUMBER(SEARCH("ALIMENTACION",B708))),0,IF(AND(ISNUMBER(SEARCH("AMBIENTE",B708)),OR(ISNUMBER(SEARCH("Semilla",D708)),ISNUMBER(SEARCH("ESPECIE VEGETAL",D708)),ISNUMBER(SEARCH("Fertilizante",D708)),ISNUMBER(SEARCH("Humus",D708)),ISNUMBER(SEARCH("Micorrizas",D708)),ISNUMBER(SEARCH("Cascarilla",D708)),ISNUMBER(SEARCH("Turba",D708)))),0,IF(AND(ISNUMBER(SEARCH("ANIMALES",B708)),OR(ISNUMBER(SEARCH("ALIMENTO",D708)),ISNUMBER(SEARCH("Alimento",D708)))),0.05,IF(ISNUMBER(SEARCH("ANIMALES",B708)),0.19,IF(ISNUMBER(SEARCH("AMBIENTE",B708)),0.19,IF(ISNUMBER(SEARCH("CULTURA",B708)),0.19,IF(ISNUMBER(SEARCH("DEPORTE",B708)),0.19,IF(ISNUMBER(SEARCH("Bioseguridad",B708)),0.19,IF(ISNUMBER(SEARCH("DOTACIÓN",B708)),0.19,IF(ISNUMBER(SEARCH("SERVICIO",C708)),0.19,0.19))))))))))</f>
        <v>0.19</v>
      </c>
      <c r="I708" s="29">
        <f>+'CANASTA DE PRECIOS'!I708</f>
        <v>29999</v>
      </c>
      <c r="J708" s="99"/>
      <c r="K708" s="99"/>
    </row>
    <row r="709" spans="1:11" ht="102" x14ac:dyDescent="0.45">
      <c r="A709" s="6">
        <f t="shared" ref="A709:A772" si="23">1+A708</f>
        <v>706</v>
      </c>
      <c r="B709" s="6" t="s">
        <v>1439</v>
      </c>
      <c r="C709" s="6" t="s">
        <v>245</v>
      </c>
      <c r="D709" s="6" t="s">
        <v>1442</v>
      </c>
      <c r="E709" s="9">
        <v>42251500</v>
      </c>
      <c r="F709" s="13" t="s">
        <v>1444</v>
      </c>
      <c r="G709" s="17" t="s">
        <v>1010</v>
      </c>
      <c r="H709" s="93">
        <f t="shared" si="22"/>
        <v>0.19</v>
      </c>
      <c r="I709" s="29">
        <f>+'CANASTA DE PRECIOS'!I709</f>
        <v>132000</v>
      </c>
      <c r="J709" s="99"/>
      <c r="K709" s="99"/>
    </row>
    <row r="710" spans="1:11" ht="102" x14ac:dyDescent="0.45">
      <c r="A710" s="6">
        <f t="shared" si="23"/>
        <v>707</v>
      </c>
      <c r="B710" s="6" t="s">
        <v>1439</v>
      </c>
      <c r="C710" s="6" t="s">
        <v>245</v>
      </c>
      <c r="D710" s="6" t="s">
        <v>1442</v>
      </c>
      <c r="E710" s="9">
        <v>42251500</v>
      </c>
      <c r="F710" s="105" t="s">
        <v>1445</v>
      </c>
      <c r="G710" s="17" t="s">
        <v>1010</v>
      </c>
      <c r="H710" s="93">
        <f t="shared" si="22"/>
        <v>0.19</v>
      </c>
      <c r="I710" s="29">
        <f>+'CANASTA DE PRECIOS'!I710</f>
        <v>29999</v>
      </c>
      <c r="J710" s="99"/>
      <c r="K710" s="99"/>
    </row>
    <row r="711" spans="1:11" ht="38.25" x14ac:dyDescent="0.45">
      <c r="A711" s="6">
        <f t="shared" si="23"/>
        <v>708</v>
      </c>
      <c r="B711" s="6" t="s">
        <v>1439</v>
      </c>
      <c r="C711" s="6" t="s">
        <v>245</v>
      </c>
      <c r="D711" s="6" t="s">
        <v>1446</v>
      </c>
      <c r="E711" s="9">
        <v>42251500</v>
      </c>
      <c r="F711" s="13" t="s">
        <v>1444</v>
      </c>
      <c r="G711" s="17" t="s">
        <v>1010</v>
      </c>
      <c r="H711" s="93">
        <f t="shared" si="22"/>
        <v>0.19</v>
      </c>
      <c r="I711" s="29">
        <f>+'CANASTA DE PRECIOS'!I711</f>
        <v>131999</v>
      </c>
      <c r="J711" s="99"/>
      <c r="K711" s="99"/>
    </row>
    <row r="712" spans="1:11" ht="24.75" x14ac:dyDescent="0.45">
      <c r="A712" s="6">
        <f t="shared" si="23"/>
        <v>709</v>
      </c>
      <c r="B712" s="6" t="s">
        <v>1447</v>
      </c>
      <c r="C712" s="6" t="s">
        <v>403</v>
      </c>
      <c r="D712" s="6" t="s">
        <v>1448</v>
      </c>
      <c r="E712" s="9">
        <v>81112306</v>
      </c>
      <c r="F712" s="117" t="s">
        <v>1449</v>
      </c>
      <c r="G712" s="17" t="s">
        <v>1450</v>
      </c>
      <c r="H712" s="93">
        <f t="shared" si="22"/>
        <v>0.19</v>
      </c>
      <c r="I712" s="29">
        <f>+'CANASTA DE PRECIOS'!I712</f>
        <v>379999</v>
      </c>
      <c r="J712" s="99"/>
      <c r="K712" s="99"/>
    </row>
    <row r="713" spans="1:11" ht="198" x14ac:dyDescent="0.45">
      <c r="A713" s="6">
        <f t="shared" si="23"/>
        <v>710</v>
      </c>
      <c r="B713" s="6" t="s">
        <v>1447</v>
      </c>
      <c r="C713" s="6" t="s">
        <v>403</v>
      </c>
      <c r="D713" s="6" t="s">
        <v>1451</v>
      </c>
      <c r="E713" s="9">
        <v>82121500</v>
      </c>
      <c r="F713" s="118" t="s">
        <v>1452</v>
      </c>
      <c r="G713" s="17" t="s">
        <v>38</v>
      </c>
      <c r="H713" s="93">
        <f t="shared" si="22"/>
        <v>0.19</v>
      </c>
      <c r="I713" s="29">
        <f>+'CANASTA DE PRECIOS'!I713</f>
        <v>229999</v>
      </c>
      <c r="J713" s="99"/>
      <c r="K713" s="99"/>
    </row>
    <row r="714" spans="1:11" ht="210.4" x14ac:dyDescent="0.45">
      <c r="A714" s="6">
        <f t="shared" si="23"/>
        <v>711</v>
      </c>
      <c r="B714" s="6" t="s">
        <v>1447</v>
      </c>
      <c r="C714" s="6" t="s">
        <v>403</v>
      </c>
      <c r="D714" s="6" t="s">
        <v>1453</v>
      </c>
      <c r="E714" s="9">
        <v>81112306</v>
      </c>
      <c r="F714" s="119" t="s">
        <v>1454</v>
      </c>
      <c r="G714" s="17" t="s">
        <v>38</v>
      </c>
      <c r="H714" s="93">
        <f t="shared" si="22"/>
        <v>0.19</v>
      </c>
      <c r="I714" s="29">
        <f>+'CANASTA DE PRECIOS'!I714</f>
        <v>299999</v>
      </c>
      <c r="J714" s="99"/>
      <c r="K714" s="99"/>
    </row>
    <row r="715" spans="1:11" ht="191.25" x14ac:dyDescent="0.45">
      <c r="A715" s="6">
        <f t="shared" si="23"/>
        <v>712</v>
      </c>
      <c r="B715" s="6" t="s">
        <v>1447</v>
      </c>
      <c r="C715" s="6" t="s">
        <v>35</v>
      </c>
      <c r="D715" s="6" t="s">
        <v>1455</v>
      </c>
      <c r="E715" s="9">
        <v>45121500</v>
      </c>
      <c r="F715" s="39" t="s">
        <v>1456</v>
      </c>
      <c r="G715" s="17" t="s">
        <v>38</v>
      </c>
      <c r="H715" s="93">
        <f t="shared" si="22"/>
        <v>0.19</v>
      </c>
      <c r="I715" s="29">
        <f>+'CANASTA DE PRECIOS'!I715</f>
        <v>699900</v>
      </c>
      <c r="J715" s="99"/>
      <c r="K715" s="99"/>
    </row>
    <row r="716" spans="1:11" ht="25.5" x14ac:dyDescent="0.45">
      <c r="A716" s="6">
        <f t="shared" si="23"/>
        <v>713</v>
      </c>
      <c r="B716" s="6" t="s">
        <v>1447</v>
      </c>
      <c r="C716" s="6" t="s">
        <v>35</v>
      </c>
      <c r="D716" s="6" t="s">
        <v>1457</v>
      </c>
      <c r="E716" s="9">
        <v>90101603</v>
      </c>
      <c r="F716" s="105" t="s">
        <v>1458</v>
      </c>
      <c r="G716" s="17" t="s">
        <v>38</v>
      </c>
      <c r="H716" s="93">
        <f t="shared" si="22"/>
        <v>0.19</v>
      </c>
      <c r="I716" s="29">
        <f>+'CANASTA DE PRECIOS'!I716</f>
        <v>289999</v>
      </c>
      <c r="J716" s="99"/>
      <c r="K716" s="99"/>
    </row>
    <row r="717" spans="1:11" ht="76.5" x14ac:dyDescent="0.45">
      <c r="A717" s="6">
        <f t="shared" si="23"/>
        <v>714</v>
      </c>
      <c r="B717" s="6" t="s">
        <v>1447</v>
      </c>
      <c r="C717" s="6" t="s">
        <v>35</v>
      </c>
      <c r="D717" s="6" t="s">
        <v>1459</v>
      </c>
      <c r="E717" s="9">
        <v>32101514</v>
      </c>
      <c r="F717" s="13" t="s">
        <v>1460</v>
      </c>
      <c r="G717" s="17" t="s">
        <v>38</v>
      </c>
      <c r="H717" s="93">
        <f t="shared" si="22"/>
        <v>0.19</v>
      </c>
      <c r="I717" s="29">
        <f>+'CANASTA DE PRECIOS'!I717</f>
        <v>458645</v>
      </c>
      <c r="J717" s="99"/>
      <c r="K717" s="99"/>
    </row>
    <row r="718" spans="1:11" ht="38.25" x14ac:dyDescent="0.45">
      <c r="A718" s="6">
        <f t="shared" si="23"/>
        <v>715</v>
      </c>
      <c r="B718" s="6" t="s">
        <v>1447</v>
      </c>
      <c r="C718" s="6" t="s">
        <v>35</v>
      </c>
      <c r="D718" s="6" t="s">
        <v>1461</v>
      </c>
      <c r="E718" s="9">
        <v>43211507</v>
      </c>
      <c r="F718" s="105" t="s">
        <v>1462</v>
      </c>
      <c r="G718" s="17" t="s">
        <v>38</v>
      </c>
      <c r="H718" s="93">
        <f t="shared" si="22"/>
        <v>0.19</v>
      </c>
      <c r="I718" s="29">
        <f>+'CANASTA DE PRECIOS'!I718</f>
        <v>176648</v>
      </c>
      <c r="J718" s="99"/>
      <c r="K718" s="99"/>
    </row>
    <row r="719" spans="1:11" ht="114.75" x14ac:dyDescent="0.45">
      <c r="A719" s="6">
        <f t="shared" si="23"/>
        <v>716</v>
      </c>
      <c r="B719" s="6" t="s">
        <v>1447</v>
      </c>
      <c r="C719" s="6" t="s">
        <v>35</v>
      </c>
      <c r="D719" s="6" t="s">
        <v>1463</v>
      </c>
      <c r="E719" s="9">
        <v>52141500</v>
      </c>
      <c r="F719" s="120" t="s">
        <v>1464</v>
      </c>
      <c r="G719" s="17" t="s">
        <v>38</v>
      </c>
      <c r="H719" s="93">
        <f t="shared" si="22"/>
        <v>0.19</v>
      </c>
      <c r="I719" s="29">
        <f>+'CANASTA DE PRECIOS'!I719</f>
        <v>149999</v>
      </c>
      <c r="J719" s="99"/>
      <c r="K719" s="99"/>
    </row>
    <row r="720" spans="1:11" ht="26.25" x14ac:dyDescent="0.45">
      <c r="A720" s="6">
        <f t="shared" si="23"/>
        <v>717</v>
      </c>
      <c r="B720" s="6" t="s">
        <v>1447</v>
      </c>
      <c r="C720" s="6" t="s">
        <v>35</v>
      </c>
      <c r="D720" s="6" t="s">
        <v>1465</v>
      </c>
      <c r="E720" s="9">
        <v>52141505</v>
      </c>
      <c r="F720" s="121" t="s">
        <v>1466</v>
      </c>
      <c r="G720" s="17" t="s">
        <v>38</v>
      </c>
      <c r="H720" s="93">
        <f t="shared" si="22"/>
        <v>0.19</v>
      </c>
      <c r="I720" s="29">
        <f>+'CANASTA DE PRECIOS'!I720</f>
        <v>84999</v>
      </c>
      <c r="J720" s="99"/>
      <c r="K720" s="99"/>
    </row>
    <row r="721" spans="1:11" ht="38.25" x14ac:dyDescent="0.45">
      <c r="A721" s="6">
        <f t="shared" si="23"/>
        <v>718</v>
      </c>
      <c r="B721" s="6" t="s">
        <v>1447</v>
      </c>
      <c r="C721" s="6" t="s">
        <v>35</v>
      </c>
      <c r="D721" s="6" t="s">
        <v>1467</v>
      </c>
      <c r="E721" s="9">
        <v>52141500</v>
      </c>
      <c r="F721" s="13" t="s">
        <v>1468</v>
      </c>
      <c r="G721" s="17" t="s">
        <v>38</v>
      </c>
      <c r="H721" s="93">
        <f t="shared" si="22"/>
        <v>0.19</v>
      </c>
      <c r="I721" s="29">
        <f>+'CANASTA DE PRECIOS'!I721</f>
        <v>349999</v>
      </c>
      <c r="J721" s="99"/>
      <c r="K721" s="99"/>
    </row>
    <row r="722" spans="1:11" ht="102" x14ac:dyDescent="0.45">
      <c r="A722" s="6">
        <f t="shared" si="23"/>
        <v>719</v>
      </c>
      <c r="B722" s="6" t="s">
        <v>1447</v>
      </c>
      <c r="C722" s="6" t="s">
        <v>35</v>
      </c>
      <c r="D722" s="6" t="s">
        <v>1469</v>
      </c>
      <c r="E722" s="9">
        <v>52161500</v>
      </c>
      <c r="F722" s="105" t="s">
        <v>1470</v>
      </c>
      <c r="G722" s="17" t="s">
        <v>38</v>
      </c>
      <c r="H722" s="93">
        <f t="shared" si="22"/>
        <v>0.19</v>
      </c>
      <c r="I722" s="29">
        <f>+'CANASTA DE PRECIOS'!I722</f>
        <v>1350000</v>
      </c>
      <c r="J722" s="99"/>
      <c r="K722" s="99"/>
    </row>
    <row r="723" spans="1:11" ht="51" x14ac:dyDescent="0.45">
      <c r="A723" s="6">
        <f t="shared" si="23"/>
        <v>720</v>
      </c>
      <c r="B723" s="6" t="s">
        <v>1447</v>
      </c>
      <c r="C723" s="6" t="s">
        <v>35</v>
      </c>
      <c r="D723" s="6" t="s">
        <v>1471</v>
      </c>
      <c r="E723" s="9">
        <v>45111800</v>
      </c>
      <c r="F723" s="13" t="s">
        <v>1472</v>
      </c>
      <c r="G723" s="17" t="s">
        <v>38</v>
      </c>
      <c r="H723" s="93">
        <f t="shared" si="22"/>
        <v>0.19</v>
      </c>
      <c r="I723" s="29">
        <f>+'CANASTA DE PRECIOS'!I723</f>
        <v>979999</v>
      </c>
      <c r="J723" s="99"/>
      <c r="K723" s="99"/>
    </row>
    <row r="724" spans="1:11" ht="51" x14ac:dyDescent="0.45">
      <c r="A724" s="6">
        <f t="shared" si="23"/>
        <v>721</v>
      </c>
      <c r="B724" s="6" t="s">
        <v>1447</v>
      </c>
      <c r="C724" s="6" t="s">
        <v>35</v>
      </c>
      <c r="D724" s="6" t="s">
        <v>1473</v>
      </c>
      <c r="E724" s="9">
        <v>52141500</v>
      </c>
      <c r="F724" s="105" t="s">
        <v>1474</v>
      </c>
      <c r="G724" s="17" t="s">
        <v>38</v>
      </c>
      <c r="H724" s="93">
        <f t="shared" si="22"/>
        <v>0.19</v>
      </c>
      <c r="I724" s="29">
        <f>+'CANASTA DE PRECIOS'!I724</f>
        <v>130000</v>
      </c>
      <c r="J724" s="99"/>
      <c r="K724" s="99"/>
    </row>
    <row r="725" spans="1:11" ht="25.5" x14ac:dyDescent="0.45">
      <c r="A725" s="6">
        <f t="shared" si="23"/>
        <v>722</v>
      </c>
      <c r="B725" s="6" t="s">
        <v>1447</v>
      </c>
      <c r="C725" s="6" t="s">
        <v>35</v>
      </c>
      <c r="D725" s="6" t="s">
        <v>1475</v>
      </c>
      <c r="E725" s="9">
        <v>45121500</v>
      </c>
      <c r="F725" s="13" t="s">
        <v>1476</v>
      </c>
      <c r="G725" s="17" t="s">
        <v>38</v>
      </c>
      <c r="H725" s="93">
        <f t="shared" si="22"/>
        <v>0.19</v>
      </c>
      <c r="I725" s="29">
        <f>+'CANASTA DE PRECIOS'!I725</f>
        <v>2137499</v>
      </c>
      <c r="J725" s="99"/>
      <c r="K725" s="99"/>
    </row>
    <row r="726" spans="1:11" ht="25.5" x14ac:dyDescent="0.45">
      <c r="A726" s="6">
        <f t="shared" si="23"/>
        <v>723</v>
      </c>
      <c r="B726" s="6" t="s">
        <v>1447</v>
      </c>
      <c r="C726" s="6" t="s">
        <v>35</v>
      </c>
      <c r="D726" s="6" t="s">
        <v>1477</v>
      </c>
      <c r="E726" s="9">
        <v>43191600</v>
      </c>
      <c r="F726" s="105" t="s">
        <v>1478</v>
      </c>
      <c r="G726" s="17" t="s">
        <v>38</v>
      </c>
      <c r="H726" s="93">
        <f t="shared" si="22"/>
        <v>0.19</v>
      </c>
      <c r="I726" s="29">
        <f>+'CANASTA DE PRECIOS'!I726</f>
        <v>43399</v>
      </c>
      <c r="J726" s="99"/>
      <c r="K726" s="99"/>
    </row>
    <row r="727" spans="1:11" ht="229.5" x14ac:dyDescent="0.45">
      <c r="A727" s="6">
        <f t="shared" si="23"/>
        <v>724</v>
      </c>
      <c r="B727" s="6" t="s">
        <v>1447</v>
      </c>
      <c r="C727" s="6" t="s">
        <v>35</v>
      </c>
      <c r="D727" s="6" t="s">
        <v>1479</v>
      </c>
      <c r="E727" s="9">
        <v>43211700</v>
      </c>
      <c r="F727" s="122" t="s">
        <v>1480</v>
      </c>
      <c r="G727" s="17" t="s">
        <v>38</v>
      </c>
      <c r="H727" s="93">
        <f t="shared" si="22"/>
        <v>0.19</v>
      </c>
      <c r="I727" s="29">
        <f>+'CANASTA DE PRECIOS'!I727</f>
        <v>1799999</v>
      </c>
      <c r="J727" s="99"/>
      <c r="K727" s="99"/>
    </row>
    <row r="728" spans="1:11" ht="38.25" x14ac:dyDescent="0.45">
      <c r="A728" s="6">
        <f t="shared" si="23"/>
        <v>725</v>
      </c>
      <c r="B728" s="6" t="s">
        <v>1447</v>
      </c>
      <c r="C728" s="6" t="s">
        <v>35</v>
      </c>
      <c r="D728" s="6" t="s">
        <v>1481</v>
      </c>
      <c r="E728" s="9">
        <v>83111600</v>
      </c>
      <c r="F728" s="123" t="s">
        <v>1482</v>
      </c>
      <c r="G728" s="17" t="s">
        <v>38</v>
      </c>
      <c r="H728" s="93">
        <f t="shared" si="22"/>
        <v>0.19</v>
      </c>
      <c r="I728" s="29">
        <f>+'CANASTA DE PRECIOS'!I728</f>
        <v>817674</v>
      </c>
      <c r="J728" s="99"/>
      <c r="K728" s="99"/>
    </row>
    <row r="729" spans="1:11" ht="127.5" x14ac:dyDescent="0.45">
      <c r="A729" s="6">
        <f t="shared" si="23"/>
        <v>726</v>
      </c>
      <c r="B729" s="6" t="s">
        <v>1447</v>
      </c>
      <c r="C729" s="6" t="s">
        <v>35</v>
      </c>
      <c r="D729" s="6" t="s">
        <v>1483</v>
      </c>
      <c r="E729" s="9">
        <v>43212100</v>
      </c>
      <c r="F729" s="37" t="s">
        <v>1484</v>
      </c>
      <c r="G729" s="17" t="s">
        <v>38</v>
      </c>
      <c r="H729" s="93">
        <f t="shared" si="22"/>
        <v>0.19</v>
      </c>
      <c r="I729" s="29">
        <f>+'CANASTA DE PRECIOS'!I729</f>
        <v>2031508</v>
      </c>
      <c r="J729" s="99"/>
      <c r="K729" s="99"/>
    </row>
    <row r="730" spans="1:11" ht="25.5" x14ac:dyDescent="0.45">
      <c r="A730" s="6">
        <f t="shared" si="23"/>
        <v>727</v>
      </c>
      <c r="B730" s="6" t="s">
        <v>1447</v>
      </c>
      <c r="C730" s="6" t="s">
        <v>35</v>
      </c>
      <c r="D730" s="6" t="s">
        <v>1485</v>
      </c>
      <c r="E730" s="9">
        <v>52141500</v>
      </c>
      <c r="F730" s="114" t="s">
        <v>1486</v>
      </c>
      <c r="G730" s="17" t="s">
        <v>38</v>
      </c>
      <c r="H730" s="93">
        <f t="shared" si="22"/>
        <v>0.19</v>
      </c>
      <c r="I730" s="29">
        <f>+'CANASTA DE PRECIOS'!I730</f>
        <v>249999</v>
      </c>
      <c r="J730" s="99"/>
      <c r="K730" s="99"/>
    </row>
    <row r="731" spans="1:11" ht="51" x14ac:dyDescent="0.45">
      <c r="A731" s="6">
        <f t="shared" si="23"/>
        <v>728</v>
      </c>
      <c r="B731" s="6" t="s">
        <v>1447</v>
      </c>
      <c r="C731" s="6" t="s">
        <v>35</v>
      </c>
      <c r="D731" s="6" t="s">
        <v>1487</v>
      </c>
      <c r="E731" s="9">
        <v>52161502</v>
      </c>
      <c r="F731" s="37" t="s">
        <v>1488</v>
      </c>
      <c r="G731" s="17" t="s">
        <v>38</v>
      </c>
      <c r="H731" s="93">
        <f t="shared" si="22"/>
        <v>0.19</v>
      </c>
      <c r="I731" s="29">
        <f>+'CANASTA DE PRECIOS'!I731</f>
        <v>422375</v>
      </c>
      <c r="J731" s="99"/>
      <c r="K731" s="99"/>
    </row>
    <row r="732" spans="1:11" ht="63.75" x14ac:dyDescent="0.45">
      <c r="A732" s="6">
        <f t="shared" si="23"/>
        <v>729</v>
      </c>
      <c r="B732" s="6" t="s">
        <v>1447</v>
      </c>
      <c r="C732" s="6" t="s">
        <v>35</v>
      </c>
      <c r="D732" s="6" t="s">
        <v>1489</v>
      </c>
      <c r="E732" s="9">
        <v>52161548</v>
      </c>
      <c r="F732" s="114" t="s">
        <v>1490</v>
      </c>
      <c r="G732" s="17" t="s">
        <v>38</v>
      </c>
      <c r="H732" s="93">
        <f t="shared" si="22"/>
        <v>0.19</v>
      </c>
      <c r="I732" s="29">
        <f>+'CANASTA DE PRECIOS'!I732</f>
        <v>29069</v>
      </c>
      <c r="J732" s="99"/>
      <c r="K732" s="99"/>
    </row>
    <row r="733" spans="1:11" ht="38.25" x14ac:dyDescent="0.45">
      <c r="A733" s="6">
        <f t="shared" si="23"/>
        <v>730</v>
      </c>
      <c r="B733" s="6" t="s">
        <v>1447</v>
      </c>
      <c r="C733" s="6" t="s">
        <v>35</v>
      </c>
      <c r="D733" s="6" t="s">
        <v>1491</v>
      </c>
      <c r="E733" s="9">
        <v>52141501</v>
      </c>
      <c r="F733" s="37" t="s">
        <v>1492</v>
      </c>
      <c r="G733" s="17" t="s">
        <v>38</v>
      </c>
      <c r="H733" s="93">
        <f t="shared" si="22"/>
        <v>0.19</v>
      </c>
      <c r="I733" s="29">
        <f>+'CANASTA DE PRECIOS'!I733</f>
        <v>349999</v>
      </c>
      <c r="J733" s="99"/>
      <c r="K733" s="99"/>
    </row>
    <row r="734" spans="1:11" ht="76.5" x14ac:dyDescent="0.45">
      <c r="A734" s="6">
        <f t="shared" si="23"/>
        <v>731</v>
      </c>
      <c r="B734" s="6" t="s">
        <v>1447</v>
      </c>
      <c r="C734" s="6" t="s">
        <v>35</v>
      </c>
      <c r="D734" s="6" t="s">
        <v>1493</v>
      </c>
      <c r="E734" s="9">
        <v>43212100</v>
      </c>
      <c r="F734" s="105" t="s">
        <v>1494</v>
      </c>
      <c r="G734" s="17" t="s">
        <v>38</v>
      </c>
      <c r="H734" s="93">
        <f t="shared" si="22"/>
        <v>0.19</v>
      </c>
      <c r="I734" s="29">
        <f>+'CANASTA DE PRECIOS'!I734</f>
        <v>1649999</v>
      </c>
      <c r="J734" s="99"/>
      <c r="K734" s="99"/>
    </row>
    <row r="735" spans="1:11" ht="153" x14ac:dyDescent="0.45">
      <c r="A735" s="6">
        <f t="shared" si="23"/>
        <v>732</v>
      </c>
      <c r="B735" s="6" t="s">
        <v>1447</v>
      </c>
      <c r="C735" s="6" t="s">
        <v>35</v>
      </c>
      <c r="D735" s="6" t="s">
        <v>1495</v>
      </c>
      <c r="E735" s="9">
        <v>39112500</v>
      </c>
      <c r="F735" s="13" t="s">
        <v>1496</v>
      </c>
      <c r="G735" s="17" t="s">
        <v>38</v>
      </c>
      <c r="H735" s="93">
        <f t="shared" si="22"/>
        <v>0.19</v>
      </c>
      <c r="I735" s="29">
        <f>+'CANASTA DE PRECIOS'!I735</f>
        <v>1822966</v>
      </c>
      <c r="J735" s="99"/>
      <c r="K735" s="99"/>
    </row>
    <row r="736" spans="1:11" ht="76.5" x14ac:dyDescent="0.45">
      <c r="A736" s="6">
        <f t="shared" si="23"/>
        <v>733</v>
      </c>
      <c r="B736" s="6" t="s">
        <v>1447</v>
      </c>
      <c r="C736" s="6" t="s">
        <v>35</v>
      </c>
      <c r="D736" s="6" t="s">
        <v>1497</v>
      </c>
      <c r="E736" s="9">
        <v>52141500</v>
      </c>
      <c r="F736" s="105" t="s">
        <v>1498</v>
      </c>
      <c r="G736" s="17" t="s">
        <v>38</v>
      </c>
      <c r="H736" s="93">
        <f t="shared" si="22"/>
        <v>0.19</v>
      </c>
      <c r="I736" s="29">
        <f>+'CANASTA DE PRECIOS'!I736</f>
        <v>179999</v>
      </c>
      <c r="J736" s="99"/>
      <c r="K736" s="99"/>
    </row>
    <row r="737" spans="1:11" ht="165.75" x14ac:dyDescent="0.45">
      <c r="A737" s="6">
        <f t="shared" si="23"/>
        <v>734</v>
      </c>
      <c r="B737" s="6" t="s">
        <v>1447</v>
      </c>
      <c r="C737" s="6" t="s">
        <v>35</v>
      </c>
      <c r="D737" s="6" t="s">
        <v>1499</v>
      </c>
      <c r="E737" s="9">
        <v>45111815</v>
      </c>
      <c r="F737" s="15" t="s">
        <v>1500</v>
      </c>
      <c r="G737" s="17" t="s">
        <v>38</v>
      </c>
      <c r="H737" s="93">
        <f t="shared" si="22"/>
        <v>0.19</v>
      </c>
      <c r="I737" s="29">
        <f>+'CANASTA DE PRECIOS'!I737</f>
        <v>566296</v>
      </c>
      <c r="J737" s="99"/>
      <c r="K737" s="99"/>
    </row>
    <row r="738" spans="1:11" ht="191.25" x14ac:dyDescent="0.45">
      <c r="A738" s="6">
        <f t="shared" si="23"/>
        <v>735</v>
      </c>
      <c r="B738" s="6" t="s">
        <v>1447</v>
      </c>
      <c r="C738" s="6" t="s">
        <v>35</v>
      </c>
      <c r="D738" s="6" t="s">
        <v>1501</v>
      </c>
      <c r="E738" s="9">
        <v>52161548</v>
      </c>
      <c r="F738" s="105" t="s">
        <v>1502</v>
      </c>
      <c r="G738" s="17" t="s">
        <v>38</v>
      </c>
      <c r="H738" s="93">
        <f t="shared" si="22"/>
        <v>0.19</v>
      </c>
      <c r="I738" s="29">
        <f>+'CANASTA DE PRECIOS'!I738</f>
        <v>839999</v>
      </c>
      <c r="J738" s="99"/>
      <c r="K738" s="99"/>
    </row>
    <row r="739" spans="1:11" ht="89.25" x14ac:dyDescent="0.45">
      <c r="A739" s="6">
        <f t="shared" si="23"/>
        <v>736</v>
      </c>
      <c r="B739" s="6" t="s">
        <v>1447</v>
      </c>
      <c r="C739" s="6" t="s">
        <v>35</v>
      </c>
      <c r="D739" s="6" t="s">
        <v>1503</v>
      </c>
      <c r="E739" s="9">
        <v>52161500</v>
      </c>
      <c r="F739" s="15" t="s">
        <v>1504</v>
      </c>
      <c r="G739" s="17" t="s">
        <v>38</v>
      </c>
      <c r="H739" s="93">
        <f t="shared" si="22"/>
        <v>0.19</v>
      </c>
      <c r="I739" s="29">
        <f>+'CANASTA DE PRECIOS'!I739</f>
        <v>649999</v>
      </c>
      <c r="J739" s="99"/>
      <c r="K739" s="99"/>
    </row>
    <row r="740" spans="1:11" ht="51" x14ac:dyDescent="0.45">
      <c r="A740" s="6">
        <f t="shared" si="23"/>
        <v>737</v>
      </c>
      <c r="B740" s="6" t="s">
        <v>1447</v>
      </c>
      <c r="C740" s="6" t="s">
        <v>35</v>
      </c>
      <c r="D740" s="6" t="s">
        <v>1505</v>
      </c>
      <c r="E740" s="9">
        <v>52141500</v>
      </c>
      <c r="F740" s="124" t="s">
        <v>1506</v>
      </c>
      <c r="G740" s="17" t="s">
        <v>38</v>
      </c>
      <c r="H740" s="93">
        <f t="shared" si="22"/>
        <v>0.19</v>
      </c>
      <c r="I740" s="29">
        <f>+'CANASTA DE PRECIOS'!I740</f>
        <v>649999</v>
      </c>
      <c r="J740" s="99"/>
      <c r="K740" s="99"/>
    </row>
    <row r="741" spans="1:11" ht="204" x14ac:dyDescent="0.45">
      <c r="A741" s="6">
        <f t="shared" si="23"/>
        <v>738</v>
      </c>
      <c r="B741" s="6" t="s">
        <v>1447</v>
      </c>
      <c r="C741" s="6" t="s">
        <v>35</v>
      </c>
      <c r="D741" s="6" t="s">
        <v>1507</v>
      </c>
      <c r="E741" s="9">
        <v>56112100</v>
      </c>
      <c r="F741" s="15" t="s">
        <v>1508</v>
      </c>
      <c r="G741" s="17" t="s">
        <v>38</v>
      </c>
      <c r="H741" s="93">
        <f t="shared" si="22"/>
        <v>0.19</v>
      </c>
      <c r="I741" s="29">
        <f>+'CANASTA DE PRECIOS'!I741</f>
        <v>692299</v>
      </c>
      <c r="J741" s="99"/>
      <c r="K741" s="99"/>
    </row>
    <row r="742" spans="1:11" ht="115.5" x14ac:dyDescent="0.45">
      <c r="A742" s="6">
        <f t="shared" si="23"/>
        <v>739</v>
      </c>
      <c r="B742" s="6" t="s">
        <v>1447</v>
      </c>
      <c r="C742" s="6" t="s">
        <v>35</v>
      </c>
      <c r="D742" s="6" t="s">
        <v>1509</v>
      </c>
      <c r="E742" s="9">
        <v>46171611</v>
      </c>
      <c r="F742" s="125" t="s">
        <v>1510</v>
      </c>
      <c r="G742" s="17" t="s">
        <v>38</v>
      </c>
      <c r="H742" s="93">
        <f t="shared" si="22"/>
        <v>0.19</v>
      </c>
      <c r="I742" s="29">
        <f>+'CANASTA DE PRECIOS'!I742</f>
        <v>260000</v>
      </c>
      <c r="J742" s="99"/>
      <c r="K742" s="99"/>
    </row>
    <row r="743" spans="1:11" ht="76.5" x14ac:dyDescent="0.45">
      <c r="A743" s="6">
        <f t="shared" si="23"/>
        <v>740</v>
      </c>
      <c r="B743" s="6" t="s">
        <v>1447</v>
      </c>
      <c r="C743" s="6" t="s">
        <v>35</v>
      </c>
      <c r="D743" s="6" t="s">
        <v>1511</v>
      </c>
      <c r="E743" s="9">
        <v>82141500</v>
      </c>
      <c r="F743" s="15" t="s">
        <v>1512</v>
      </c>
      <c r="G743" s="17" t="s">
        <v>38</v>
      </c>
      <c r="H743" s="93">
        <f t="shared" si="22"/>
        <v>0.19</v>
      </c>
      <c r="I743" s="29">
        <f>+'CANASTA DE PRECIOS'!I743</f>
        <v>735894</v>
      </c>
      <c r="J743" s="99"/>
      <c r="K743" s="99"/>
    </row>
    <row r="744" spans="1:11" ht="76.5" x14ac:dyDescent="0.45">
      <c r="A744" s="6">
        <f t="shared" si="23"/>
        <v>741</v>
      </c>
      <c r="B744" s="6" t="s">
        <v>1447</v>
      </c>
      <c r="C744" s="6" t="s">
        <v>35</v>
      </c>
      <c r="D744" s="6" t="s">
        <v>1513</v>
      </c>
      <c r="E744" s="9">
        <v>43211500</v>
      </c>
      <c r="F744" s="124" t="s">
        <v>1514</v>
      </c>
      <c r="G744" s="17" t="s">
        <v>38</v>
      </c>
      <c r="H744" s="93">
        <f t="shared" si="22"/>
        <v>0.19</v>
      </c>
      <c r="I744" s="29">
        <f>+'CANASTA DE PRECIOS'!I744</f>
        <v>213754</v>
      </c>
      <c r="J744" s="99"/>
      <c r="K744" s="99"/>
    </row>
    <row r="745" spans="1:11" ht="38.25" x14ac:dyDescent="0.45">
      <c r="A745" s="6">
        <f t="shared" si="23"/>
        <v>742</v>
      </c>
      <c r="B745" s="6" t="s">
        <v>1447</v>
      </c>
      <c r="C745" s="6" t="s">
        <v>35</v>
      </c>
      <c r="D745" s="6" t="s">
        <v>1515</v>
      </c>
      <c r="E745" s="9">
        <v>43211500</v>
      </c>
      <c r="F745" s="15" t="s">
        <v>1516</v>
      </c>
      <c r="G745" s="17" t="s">
        <v>38</v>
      </c>
      <c r="H745" s="93">
        <f t="shared" si="22"/>
        <v>0.19</v>
      </c>
      <c r="I745" s="29">
        <f>+'CANASTA DE PRECIOS'!I745</f>
        <v>1239999</v>
      </c>
      <c r="J745" s="99"/>
      <c r="K745" s="99"/>
    </row>
    <row r="746" spans="1:11" ht="25.5" x14ac:dyDescent="0.45">
      <c r="A746" s="6">
        <f t="shared" si="23"/>
        <v>743</v>
      </c>
      <c r="B746" s="6" t="s">
        <v>1447</v>
      </c>
      <c r="C746" s="6" t="s">
        <v>35</v>
      </c>
      <c r="D746" s="6" t="s">
        <v>1517</v>
      </c>
      <c r="E746" s="9">
        <v>43211500</v>
      </c>
      <c r="F746" s="124" t="s">
        <v>1518</v>
      </c>
      <c r="G746" s="17" t="s">
        <v>38</v>
      </c>
      <c r="H746" s="93">
        <f t="shared" si="22"/>
        <v>0.19</v>
      </c>
      <c r="I746" s="29">
        <f>+'CANASTA DE PRECIOS'!I746</f>
        <v>21567</v>
      </c>
      <c r="J746" s="99"/>
      <c r="K746" s="99"/>
    </row>
    <row r="747" spans="1:11" ht="38.25" x14ac:dyDescent="0.45">
      <c r="A747" s="6">
        <f t="shared" si="23"/>
        <v>744</v>
      </c>
      <c r="B747" s="6" t="s">
        <v>1447</v>
      </c>
      <c r="C747" s="6" t="s">
        <v>35</v>
      </c>
      <c r="D747" s="6" t="s">
        <v>1382</v>
      </c>
      <c r="E747" s="9">
        <v>52161500</v>
      </c>
      <c r="F747" s="15" t="s">
        <v>1519</v>
      </c>
      <c r="G747" s="17" t="s">
        <v>276</v>
      </c>
      <c r="H747" s="93">
        <f t="shared" si="22"/>
        <v>0.19</v>
      </c>
      <c r="I747" s="29">
        <f>+'CANASTA DE PRECIOS'!I747</f>
        <v>759999</v>
      </c>
      <c r="J747" s="99"/>
      <c r="K747" s="99"/>
    </row>
    <row r="748" spans="1:11" ht="38.25" x14ac:dyDescent="0.45">
      <c r="A748" s="6">
        <f t="shared" si="23"/>
        <v>745</v>
      </c>
      <c r="B748" s="6" t="s">
        <v>1447</v>
      </c>
      <c r="C748" s="6" t="s">
        <v>35</v>
      </c>
      <c r="D748" s="6" t="s">
        <v>1520</v>
      </c>
      <c r="E748" s="9">
        <v>52161500</v>
      </c>
      <c r="F748" s="124" t="s">
        <v>1521</v>
      </c>
      <c r="G748" s="17" t="s">
        <v>38</v>
      </c>
      <c r="H748" s="93">
        <f t="shared" si="22"/>
        <v>0.19</v>
      </c>
      <c r="I748" s="29">
        <f>+'CANASTA DE PRECIOS'!I748</f>
        <v>1649999</v>
      </c>
      <c r="J748" s="99"/>
      <c r="K748" s="99"/>
    </row>
    <row r="749" spans="1:11" ht="38.25" x14ac:dyDescent="0.45">
      <c r="A749" s="6">
        <f t="shared" si="23"/>
        <v>746</v>
      </c>
      <c r="B749" s="6" t="s">
        <v>1447</v>
      </c>
      <c r="C749" s="6" t="s">
        <v>35</v>
      </c>
      <c r="D749" s="6" t="s">
        <v>1522</v>
      </c>
      <c r="E749" s="9">
        <v>52161560</v>
      </c>
      <c r="F749" s="15" t="s">
        <v>1189</v>
      </c>
      <c r="G749" s="17" t="s">
        <v>38</v>
      </c>
      <c r="H749" s="93">
        <f t="shared" si="22"/>
        <v>0.19</v>
      </c>
      <c r="I749" s="29">
        <f>+'CANASTA DE PRECIOS'!I749</f>
        <v>2838997</v>
      </c>
      <c r="J749" s="99"/>
      <c r="K749" s="99"/>
    </row>
    <row r="750" spans="1:11" ht="51" x14ac:dyDescent="0.45">
      <c r="A750" s="6">
        <f t="shared" si="23"/>
        <v>747</v>
      </c>
      <c r="B750" s="6" t="s">
        <v>1523</v>
      </c>
      <c r="C750" s="6" t="s">
        <v>245</v>
      </c>
      <c r="D750" s="6" t="s">
        <v>1524</v>
      </c>
      <c r="E750" s="9">
        <v>25101900</v>
      </c>
      <c r="F750" s="124" t="s">
        <v>1525</v>
      </c>
      <c r="G750" s="17" t="s">
        <v>1257</v>
      </c>
      <c r="H750" s="93">
        <f t="shared" si="22"/>
        <v>0.19</v>
      </c>
      <c r="I750" s="29">
        <f>+'CANASTA DE PRECIOS'!I750</f>
        <v>1320000</v>
      </c>
      <c r="J750" s="99"/>
      <c r="K750" s="99"/>
    </row>
    <row r="751" spans="1:11" ht="51" x14ac:dyDescent="0.45">
      <c r="A751" s="6">
        <f t="shared" si="23"/>
        <v>748</v>
      </c>
      <c r="B751" s="6" t="s">
        <v>1523</v>
      </c>
      <c r="C751" s="6" t="s">
        <v>245</v>
      </c>
      <c r="D751" s="6" t="s">
        <v>1526</v>
      </c>
      <c r="E751" s="9">
        <v>25101900</v>
      </c>
      <c r="F751" s="15" t="s">
        <v>1527</v>
      </c>
      <c r="G751" s="17" t="s">
        <v>1257</v>
      </c>
      <c r="H751" s="93">
        <f t="shared" si="22"/>
        <v>0.19</v>
      </c>
      <c r="I751" s="29">
        <f>+'CANASTA DE PRECIOS'!I751</f>
        <v>854514</v>
      </c>
      <c r="J751" s="99"/>
      <c r="K751" s="99"/>
    </row>
    <row r="752" spans="1:11" ht="51" x14ac:dyDescent="0.45">
      <c r="A752" s="6">
        <f t="shared" si="23"/>
        <v>749</v>
      </c>
      <c r="B752" s="6" t="s">
        <v>1523</v>
      </c>
      <c r="C752" s="6" t="s">
        <v>245</v>
      </c>
      <c r="D752" s="6" t="s">
        <v>1528</v>
      </c>
      <c r="E752" s="9">
        <v>25101900</v>
      </c>
      <c r="F752" s="124" t="s">
        <v>1529</v>
      </c>
      <c r="G752" s="17" t="s">
        <v>1257</v>
      </c>
      <c r="H752" s="93">
        <f t="shared" si="22"/>
        <v>0.19</v>
      </c>
      <c r="I752" s="29">
        <f>+'CANASTA DE PRECIOS'!I752</f>
        <v>287979</v>
      </c>
      <c r="J752" s="99"/>
      <c r="K752" s="99"/>
    </row>
    <row r="753" spans="1:11" ht="76.900000000000006" x14ac:dyDescent="0.45">
      <c r="A753" s="6">
        <f t="shared" si="23"/>
        <v>750</v>
      </c>
      <c r="B753" s="6" t="s">
        <v>1523</v>
      </c>
      <c r="C753" s="6" t="s">
        <v>245</v>
      </c>
      <c r="D753" s="6" t="s">
        <v>1530</v>
      </c>
      <c r="E753" s="9">
        <v>25101900</v>
      </c>
      <c r="F753" s="126" t="s">
        <v>1531</v>
      </c>
      <c r="G753" s="17" t="s">
        <v>1257</v>
      </c>
      <c r="H753" s="93">
        <f t="shared" si="22"/>
        <v>0.19</v>
      </c>
      <c r="I753" s="29">
        <f>+'CANASTA DE PRECIOS'!I753</f>
        <v>1325999</v>
      </c>
      <c r="J753" s="99"/>
      <c r="K753" s="99"/>
    </row>
    <row r="754" spans="1:11" ht="76.5" x14ac:dyDescent="0.45">
      <c r="A754" s="6">
        <f t="shared" si="23"/>
        <v>751</v>
      </c>
      <c r="B754" s="6" t="s">
        <v>1523</v>
      </c>
      <c r="C754" s="6" t="s">
        <v>245</v>
      </c>
      <c r="D754" s="6" t="s">
        <v>1532</v>
      </c>
      <c r="E754" s="9">
        <v>25101900</v>
      </c>
      <c r="F754" s="124" t="s">
        <v>1533</v>
      </c>
      <c r="G754" s="17" t="s">
        <v>1257</v>
      </c>
      <c r="H754" s="93">
        <f>IF(OR(ISNUMBER(SEARCH("ALIMENTACIÓN",B754)),ISNUMBER(SEARCH("ALIMENTACION",B754))),0,IF(AND(ISNUMBER(SEARCH("AMBIENTE",B754)),OR(ISNUMBER(SEARCH("Semilla",D754)),ISNUMBER(SEARCH("ESPECIE VEGETAL",D754)),ISNUMBER(SEARCH("Fertilizante",D754)),ISNUMBER(SEARCH("Humus",D754)),ISNUMBER(SEARCH("Micorrizas",D754)),ISNUMBER(SEARCH("Cascarilla",D754)),ISNUMBER(SEARCH("Turba",D754)))),0,IF(AND(ISNUMBER(SEARCH("ANIMALES",B754)),OR(ISNUMBER(SEARCH("ALIMENTO",D754)),ISNUMBER(SEARCH("Alimento",D754)))),0.05,IF(ISNUMBER(SEARCH("ANIMALES",B754)),0.19,IF(ISNUMBER(SEARCH("AMBIENTE",B754)),0.19,IF(ISNUMBER(SEARCH("CULTURA",B754)),0.19,IF(ISNUMBER(SEARCH("DEPORTE",B754)),0.19,IF(ISNUMBER(SEARCH("Bioseguridad",B754)),0.19,IF(ISNUMBER(SEARCH("DOTACIÓN",B754)),0.19,IF(ISNUMBER(SEARCH("SERVICIO",C754)),0.19,0.19))))))))))</f>
        <v>0.19</v>
      </c>
      <c r="I754" s="29">
        <f>+'CANASTA DE PRECIOS'!I754</f>
        <v>1680000</v>
      </c>
      <c r="J754" s="99"/>
      <c r="K754" s="99"/>
    </row>
    <row r="755" spans="1:11" ht="38.25" x14ac:dyDescent="0.45">
      <c r="A755" s="6">
        <f t="shared" si="23"/>
        <v>752</v>
      </c>
      <c r="B755" s="6" t="s">
        <v>1534</v>
      </c>
      <c r="C755" s="6" t="s">
        <v>245</v>
      </c>
      <c r="D755" s="6" t="s">
        <v>1535</v>
      </c>
      <c r="E755" s="9">
        <v>90101603</v>
      </c>
      <c r="F755" s="15" t="s">
        <v>1536</v>
      </c>
      <c r="G755" s="17" t="s">
        <v>1537</v>
      </c>
      <c r="H755" s="93">
        <f t="shared" si="22"/>
        <v>0.19</v>
      </c>
      <c r="I755" s="29">
        <f>+'CANASTA DE PRECIOS'!I755</f>
        <v>3142000</v>
      </c>
      <c r="J755" s="99"/>
      <c r="K755" s="99"/>
    </row>
    <row r="756" spans="1:11" ht="38.25" x14ac:dyDescent="0.45">
      <c r="A756" s="6">
        <f t="shared" si="23"/>
        <v>753</v>
      </c>
      <c r="B756" s="6" t="s">
        <v>1534</v>
      </c>
      <c r="C756" s="6" t="s">
        <v>245</v>
      </c>
      <c r="D756" s="6" t="s">
        <v>1535</v>
      </c>
      <c r="E756" s="9">
        <v>90101603</v>
      </c>
      <c r="F756" s="124" t="s">
        <v>1538</v>
      </c>
      <c r="G756" s="17" t="s">
        <v>1537</v>
      </c>
      <c r="H756" s="93">
        <f t="shared" si="22"/>
        <v>0.19</v>
      </c>
      <c r="I756" s="29">
        <f>+'CANASTA DE PRECIOS'!I756</f>
        <v>3539999</v>
      </c>
      <c r="J756" s="99"/>
      <c r="K756" s="99"/>
    </row>
    <row r="757" spans="1:11" ht="38.25" x14ac:dyDescent="0.45">
      <c r="A757" s="6">
        <f t="shared" si="23"/>
        <v>754</v>
      </c>
      <c r="B757" s="6" t="s">
        <v>1534</v>
      </c>
      <c r="C757" s="6" t="s">
        <v>245</v>
      </c>
      <c r="D757" s="6" t="s">
        <v>1539</v>
      </c>
      <c r="E757" s="9">
        <v>90101603</v>
      </c>
      <c r="F757" s="15" t="s">
        <v>1540</v>
      </c>
      <c r="G757" s="17" t="s">
        <v>1537</v>
      </c>
      <c r="H757" s="93">
        <f t="shared" si="22"/>
        <v>0.19</v>
      </c>
      <c r="I757" s="29">
        <f>+'CANASTA DE PRECIOS'!I757</f>
        <v>3870000</v>
      </c>
      <c r="J757" s="99"/>
      <c r="K757" s="99"/>
    </row>
    <row r="758" spans="1:11" ht="38.25" x14ac:dyDescent="0.45">
      <c r="A758" s="6">
        <f t="shared" si="23"/>
        <v>755</v>
      </c>
      <c r="B758" s="6" t="s">
        <v>1534</v>
      </c>
      <c r="C758" s="6" t="s">
        <v>245</v>
      </c>
      <c r="D758" s="6" t="s">
        <v>1541</v>
      </c>
      <c r="E758" s="9">
        <v>90101603</v>
      </c>
      <c r="F758" s="124" t="s">
        <v>1542</v>
      </c>
      <c r="G758" s="17" t="s">
        <v>1537</v>
      </c>
      <c r="H758" s="93">
        <f t="shared" si="22"/>
        <v>0.19</v>
      </c>
      <c r="I758" s="29">
        <f>+'CANASTA DE PRECIOS'!I758</f>
        <v>2780000</v>
      </c>
      <c r="J758" s="99"/>
      <c r="K758" s="99"/>
    </row>
    <row r="759" spans="1:11" ht="38.25" x14ac:dyDescent="0.45">
      <c r="A759" s="6">
        <f t="shared" si="23"/>
        <v>756</v>
      </c>
      <c r="B759" s="6" t="s">
        <v>1534</v>
      </c>
      <c r="C759" s="6" t="s">
        <v>245</v>
      </c>
      <c r="D759" s="6" t="s">
        <v>1543</v>
      </c>
      <c r="E759" s="9">
        <v>90101603</v>
      </c>
      <c r="F759" s="15" t="s">
        <v>1544</v>
      </c>
      <c r="G759" s="17" t="s">
        <v>276</v>
      </c>
      <c r="H759" s="93">
        <f t="shared" si="22"/>
        <v>0.19</v>
      </c>
      <c r="I759" s="29">
        <f>+'CANASTA DE PRECIOS'!I759</f>
        <v>132333</v>
      </c>
      <c r="J759" s="99"/>
      <c r="K759" s="99"/>
    </row>
    <row r="760" spans="1:11" ht="25.5" x14ac:dyDescent="0.45">
      <c r="A760" s="6">
        <f t="shared" si="23"/>
        <v>757</v>
      </c>
      <c r="B760" s="6" t="s">
        <v>1534</v>
      </c>
      <c r="C760" s="6" t="s">
        <v>245</v>
      </c>
      <c r="D760" s="6" t="s">
        <v>1545</v>
      </c>
      <c r="E760" s="9">
        <v>80111600</v>
      </c>
      <c r="F760" s="127" t="s">
        <v>1546</v>
      </c>
      <c r="G760" s="17" t="s">
        <v>1537</v>
      </c>
      <c r="H760" s="93">
        <f t="shared" si="22"/>
        <v>0.19</v>
      </c>
      <c r="I760" s="29">
        <f>+'CANASTA DE PRECIOS'!I760</f>
        <v>2700000</v>
      </c>
      <c r="J760" s="99"/>
      <c r="K760" s="99"/>
    </row>
    <row r="761" spans="1:11" ht="25.5" x14ac:dyDescent="0.45">
      <c r="A761" s="6">
        <f t="shared" si="23"/>
        <v>758</v>
      </c>
      <c r="B761" s="6" t="s">
        <v>1534</v>
      </c>
      <c r="C761" s="6" t="s">
        <v>245</v>
      </c>
      <c r="D761" s="6" t="s">
        <v>1547</v>
      </c>
      <c r="E761" s="9">
        <v>80111600</v>
      </c>
      <c r="F761" s="128" t="s">
        <v>1548</v>
      </c>
      <c r="G761" s="17" t="s">
        <v>1537</v>
      </c>
      <c r="H761" s="93">
        <f t="shared" si="22"/>
        <v>0.19</v>
      </c>
      <c r="I761" s="29">
        <f>+'CANASTA DE PRECIOS'!I761</f>
        <v>2000000</v>
      </c>
      <c r="J761" s="99"/>
      <c r="K761" s="99"/>
    </row>
    <row r="762" spans="1:11" ht="25.5" x14ac:dyDescent="0.45">
      <c r="A762" s="6">
        <f t="shared" si="23"/>
        <v>759</v>
      </c>
      <c r="B762" s="6" t="s">
        <v>1534</v>
      </c>
      <c r="C762" s="6" t="s">
        <v>245</v>
      </c>
      <c r="D762" s="6" t="s">
        <v>1549</v>
      </c>
      <c r="E762" s="9">
        <v>85101600</v>
      </c>
      <c r="F762" s="124" t="s">
        <v>1550</v>
      </c>
      <c r="G762" s="17" t="s">
        <v>276</v>
      </c>
      <c r="H762" s="93">
        <f t="shared" si="22"/>
        <v>0.19</v>
      </c>
      <c r="I762" s="29">
        <f>+'CANASTA DE PRECIOS'!I762</f>
        <v>180000</v>
      </c>
      <c r="J762" s="99"/>
      <c r="K762" s="99"/>
    </row>
    <row r="763" spans="1:11" x14ac:dyDescent="0.45">
      <c r="A763" s="6">
        <f t="shared" si="23"/>
        <v>760</v>
      </c>
      <c r="B763" s="6" t="s">
        <v>1534</v>
      </c>
      <c r="C763" s="6" t="s">
        <v>245</v>
      </c>
      <c r="D763" s="6" t="s">
        <v>1551</v>
      </c>
      <c r="E763" s="9">
        <v>80111600</v>
      </c>
      <c r="F763" s="128" t="s">
        <v>1552</v>
      </c>
      <c r="G763" s="17" t="s">
        <v>1537</v>
      </c>
      <c r="H763" s="93">
        <f t="shared" si="22"/>
        <v>0.19</v>
      </c>
      <c r="I763" s="29">
        <f>+'CANASTA DE PRECIOS'!I763</f>
        <v>5899999</v>
      </c>
      <c r="J763" s="99"/>
      <c r="K763" s="99"/>
    </row>
    <row r="764" spans="1:11" x14ac:dyDescent="0.45">
      <c r="A764" s="6">
        <f t="shared" si="23"/>
        <v>761</v>
      </c>
      <c r="B764" s="6" t="s">
        <v>1534</v>
      </c>
      <c r="C764" s="6" t="s">
        <v>245</v>
      </c>
      <c r="D764" s="6" t="s">
        <v>1553</v>
      </c>
      <c r="E764" s="9">
        <v>80111600</v>
      </c>
      <c r="F764" s="127" t="s">
        <v>1554</v>
      </c>
      <c r="G764" s="17" t="s">
        <v>1537</v>
      </c>
      <c r="H764" s="93">
        <f t="shared" si="22"/>
        <v>0.19</v>
      </c>
      <c r="I764" s="29">
        <f>+'CANASTA DE PRECIOS'!I764</f>
        <v>6399999</v>
      </c>
      <c r="J764" s="99"/>
      <c r="K764" s="99"/>
    </row>
    <row r="765" spans="1:11" x14ac:dyDescent="0.45">
      <c r="A765" s="6">
        <f t="shared" si="23"/>
        <v>762</v>
      </c>
      <c r="B765" s="6" t="s">
        <v>1534</v>
      </c>
      <c r="C765" s="6" t="s">
        <v>245</v>
      </c>
      <c r="D765" s="6" t="s">
        <v>1555</v>
      </c>
      <c r="E765" s="9">
        <v>80111600</v>
      </c>
      <c r="F765" s="128" t="s">
        <v>1556</v>
      </c>
      <c r="G765" s="17" t="s">
        <v>1537</v>
      </c>
      <c r="H765" s="93">
        <f t="shared" si="22"/>
        <v>0.19</v>
      </c>
      <c r="I765" s="29">
        <f>+'CANASTA DE PRECIOS'!I765</f>
        <v>6999999</v>
      </c>
      <c r="J765" s="99"/>
      <c r="K765" s="99"/>
    </row>
    <row r="766" spans="1:11" x14ac:dyDescent="0.45">
      <c r="A766" s="6">
        <f t="shared" si="23"/>
        <v>763</v>
      </c>
      <c r="B766" s="6" t="s">
        <v>1534</v>
      </c>
      <c r="C766" s="6" t="s">
        <v>245</v>
      </c>
      <c r="D766" s="6" t="s">
        <v>1557</v>
      </c>
      <c r="E766" s="9">
        <v>80111600</v>
      </c>
      <c r="F766" s="127" t="s">
        <v>1558</v>
      </c>
      <c r="G766" s="17" t="s">
        <v>1537</v>
      </c>
      <c r="H766" s="93">
        <f t="shared" si="22"/>
        <v>0.19</v>
      </c>
      <c r="I766" s="29">
        <f>+'CANASTA DE PRECIOS'!I766</f>
        <v>7549999</v>
      </c>
      <c r="J766" s="99"/>
      <c r="K766" s="99"/>
    </row>
    <row r="767" spans="1:11" x14ac:dyDescent="0.45">
      <c r="A767" s="6">
        <f t="shared" si="23"/>
        <v>764</v>
      </c>
      <c r="B767" s="6" t="s">
        <v>1534</v>
      </c>
      <c r="C767" s="6" t="s">
        <v>245</v>
      </c>
      <c r="D767" s="6" t="s">
        <v>1559</v>
      </c>
      <c r="E767" s="9">
        <v>80111600</v>
      </c>
      <c r="F767" s="128" t="s">
        <v>1560</v>
      </c>
      <c r="G767" s="17" t="s">
        <v>1537</v>
      </c>
      <c r="H767" s="93">
        <f t="shared" si="22"/>
        <v>0.19</v>
      </c>
      <c r="I767" s="29">
        <f>+'CANASTA DE PRECIOS'!I767</f>
        <v>8000000</v>
      </c>
      <c r="J767" s="99"/>
      <c r="K767" s="99"/>
    </row>
    <row r="768" spans="1:11" x14ac:dyDescent="0.45">
      <c r="A768" s="6">
        <f t="shared" si="23"/>
        <v>765</v>
      </c>
      <c r="B768" s="6" t="s">
        <v>1534</v>
      </c>
      <c r="C768" s="6" t="s">
        <v>245</v>
      </c>
      <c r="D768" s="6" t="s">
        <v>1561</v>
      </c>
      <c r="E768" s="9">
        <v>82151600</v>
      </c>
      <c r="F768" s="124" t="s">
        <v>1562</v>
      </c>
      <c r="G768" s="17" t="s">
        <v>1266</v>
      </c>
      <c r="H768" s="93">
        <f t="shared" si="22"/>
        <v>0.19</v>
      </c>
      <c r="I768" s="29">
        <f>+'CANASTA DE PRECIOS'!I768</f>
        <v>2566115</v>
      </c>
      <c r="J768" s="99"/>
      <c r="K768" s="99"/>
    </row>
    <row r="769" spans="1:11" ht="38.25" x14ac:dyDescent="0.45">
      <c r="A769" s="6">
        <f t="shared" si="23"/>
        <v>766</v>
      </c>
      <c r="B769" s="6" t="s">
        <v>1534</v>
      </c>
      <c r="C769" s="6" t="s">
        <v>245</v>
      </c>
      <c r="D769" s="6" t="s">
        <v>1563</v>
      </c>
      <c r="E769" s="9">
        <v>90101603</v>
      </c>
      <c r="F769" s="15" t="s">
        <v>1564</v>
      </c>
      <c r="G769" s="17" t="s">
        <v>276</v>
      </c>
      <c r="H769" s="93">
        <f t="shared" si="22"/>
        <v>0.19</v>
      </c>
      <c r="I769" s="29">
        <f>+'CANASTA DE PRECIOS'!I769</f>
        <v>118799</v>
      </c>
      <c r="J769" s="99"/>
      <c r="K769" s="99"/>
    </row>
    <row r="770" spans="1:11" ht="38.25" x14ac:dyDescent="0.45">
      <c r="A770" s="6">
        <f t="shared" si="23"/>
        <v>767</v>
      </c>
      <c r="B770" s="6" t="s">
        <v>1534</v>
      </c>
      <c r="C770" s="6" t="s">
        <v>245</v>
      </c>
      <c r="D770" s="6" t="s">
        <v>1565</v>
      </c>
      <c r="E770" s="9">
        <v>80111600</v>
      </c>
      <c r="F770" s="127" t="s">
        <v>1566</v>
      </c>
      <c r="G770" s="17" t="s">
        <v>1537</v>
      </c>
      <c r="H770" s="93">
        <f t="shared" si="22"/>
        <v>0.19</v>
      </c>
      <c r="I770" s="29">
        <f>+'CANASTA DE PRECIOS'!I770</f>
        <v>2999999</v>
      </c>
      <c r="J770" s="99"/>
      <c r="K770" s="99"/>
    </row>
    <row r="771" spans="1:11" x14ac:dyDescent="0.45">
      <c r="A771" s="6">
        <f t="shared" si="23"/>
        <v>768</v>
      </c>
      <c r="B771" s="6" t="s">
        <v>1534</v>
      </c>
      <c r="C771" s="6" t="s">
        <v>245</v>
      </c>
      <c r="D771" s="6" t="s">
        <v>1567</v>
      </c>
      <c r="E771" s="9">
        <v>82150000</v>
      </c>
      <c r="F771" s="15" t="s">
        <v>1568</v>
      </c>
      <c r="G771" s="17" t="s">
        <v>276</v>
      </c>
      <c r="H771" s="93">
        <f t="shared" si="22"/>
        <v>0.19</v>
      </c>
      <c r="I771" s="29">
        <f>+'CANASTA DE PRECIOS'!I771</f>
        <v>580000</v>
      </c>
      <c r="J771" s="99"/>
      <c r="K771" s="99"/>
    </row>
    <row r="772" spans="1:11" ht="63.75" x14ac:dyDescent="0.45">
      <c r="A772" s="6">
        <f t="shared" si="23"/>
        <v>769</v>
      </c>
      <c r="B772" s="6" t="s">
        <v>1534</v>
      </c>
      <c r="C772" s="6" t="s">
        <v>245</v>
      </c>
      <c r="D772" s="6" t="s">
        <v>1569</v>
      </c>
      <c r="E772" s="9">
        <v>82150000</v>
      </c>
      <c r="F772" s="124" t="s">
        <v>1570</v>
      </c>
      <c r="G772" s="17" t="s">
        <v>1266</v>
      </c>
      <c r="H772" s="93">
        <f t="shared" ref="H772:H790" si="24">IF(OR(ISNUMBER(SEARCH("ALIMENTACIÓN",B772)),ISNUMBER(SEARCH("ALIMENTACION",B772))),0,IF(AND(ISNUMBER(SEARCH("AMBIENTE",B772)),OR(ISNUMBER(SEARCH("Semilla",D772)),ISNUMBER(SEARCH("ESPECIE VEGETAL",D772)),ISNUMBER(SEARCH("Fertilizante",D772)),ISNUMBER(SEARCH("Humus",D772)),ISNUMBER(SEARCH("Micorrizas",D772)),ISNUMBER(SEARCH("Cascarilla",D772)),ISNUMBER(SEARCH("Turba",D772)))),0,IF(AND(ISNUMBER(SEARCH("ANIMALES",B772)),OR(ISNUMBER(SEARCH("ALIMENTO",D772)),ISNUMBER(SEARCH("Alimento",D772)))),0.05,IF(ISNUMBER(SEARCH("ANIMALES",B772)),0.19,IF(ISNUMBER(SEARCH("AMBIENTE",B772)),0.19,IF(ISNUMBER(SEARCH("CULTURA",B772)),0.19,IF(ISNUMBER(SEARCH("DEPORTE",B772)),0.19,IF(ISNUMBER(SEARCH("Bioseguridad",B772)),0.19,IF(ISNUMBER(SEARCH("DOTACIÓN",B772)),0.19,IF(ISNUMBER(SEARCH("SERVICIO",C772)),0.19,0.19))))))))))</f>
        <v>0.19</v>
      </c>
      <c r="I772" s="29">
        <f>+'CANASTA DE PRECIOS'!I772</f>
        <v>199999</v>
      </c>
      <c r="J772" s="99"/>
      <c r="K772" s="99"/>
    </row>
    <row r="773" spans="1:11" ht="51" x14ac:dyDescent="0.45">
      <c r="A773" s="6">
        <f t="shared" ref="A773:A790" si="25">1+A772</f>
        <v>770</v>
      </c>
      <c r="B773" s="6" t="s">
        <v>1534</v>
      </c>
      <c r="C773" s="6" t="s">
        <v>245</v>
      </c>
      <c r="D773" s="6" t="s">
        <v>1569</v>
      </c>
      <c r="E773" s="9">
        <v>82150000</v>
      </c>
      <c r="F773" s="15" t="s">
        <v>1571</v>
      </c>
      <c r="G773" s="17" t="s">
        <v>276</v>
      </c>
      <c r="H773" s="93">
        <f t="shared" si="24"/>
        <v>0.19</v>
      </c>
      <c r="I773" s="29">
        <f>+'CANASTA DE PRECIOS'!I773</f>
        <v>1114999</v>
      </c>
      <c r="J773" s="99"/>
      <c r="K773" s="99"/>
    </row>
    <row r="774" spans="1:11" ht="25.5" x14ac:dyDescent="0.45">
      <c r="A774" s="6">
        <f t="shared" si="25"/>
        <v>771</v>
      </c>
      <c r="B774" s="6" t="s">
        <v>1534</v>
      </c>
      <c r="C774" s="6" t="s">
        <v>245</v>
      </c>
      <c r="D774" s="6" t="s">
        <v>1572</v>
      </c>
      <c r="E774" s="9">
        <v>90101603</v>
      </c>
      <c r="F774" s="124" t="s">
        <v>1573</v>
      </c>
      <c r="G774" s="17" t="s">
        <v>276</v>
      </c>
      <c r="H774" s="93">
        <f t="shared" si="24"/>
        <v>0.19</v>
      </c>
      <c r="I774" s="29">
        <f>+'CANASTA DE PRECIOS'!I774</f>
        <v>511999</v>
      </c>
      <c r="J774" s="99"/>
      <c r="K774" s="99"/>
    </row>
    <row r="775" spans="1:11" x14ac:dyDescent="0.45">
      <c r="A775" s="6">
        <f t="shared" si="25"/>
        <v>772</v>
      </c>
      <c r="B775" s="6" t="s">
        <v>1534</v>
      </c>
      <c r="C775" s="6" t="s">
        <v>245</v>
      </c>
      <c r="D775" s="6" t="s">
        <v>1574</v>
      </c>
      <c r="E775" s="9">
        <v>90101603</v>
      </c>
      <c r="F775" s="15" t="s">
        <v>1575</v>
      </c>
      <c r="G775" s="17" t="s">
        <v>276</v>
      </c>
      <c r="H775" s="93">
        <f t="shared" si="24"/>
        <v>0.19</v>
      </c>
      <c r="I775" s="29">
        <f>+'CANASTA DE PRECIOS'!I775</f>
        <v>132332</v>
      </c>
      <c r="J775" s="99"/>
      <c r="K775" s="99"/>
    </row>
    <row r="776" spans="1:11" ht="38.25" x14ac:dyDescent="0.45">
      <c r="A776" s="6">
        <f t="shared" si="25"/>
        <v>773</v>
      </c>
      <c r="B776" s="6" t="s">
        <v>1534</v>
      </c>
      <c r="C776" s="6" t="s">
        <v>245</v>
      </c>
      <c r="D776" s="6" t="s">
        <v>1576</v>
      </c>
      <c r="E776" s="9">
        <v>90101603</v>
      </c>
      <c r="F776" s="124" t="s">
        <v>1577</v>
      </c>
      <c r="G776" s="17" t="s">
        <v>276</v>
      </c>
      <c r="H776" s="93">
        <f t="shared" si="24"/>
        <v>0.19</v>
      </c>
      <c r="I776" s="29">
        <f>+'CANASTA DE PRECIOS'!I776</f>
        <v>726299</v>
      </c>
      <c r="J776" s="99"/>
      <c r="K776" s="99"/>
    </row>
    <row r="777" spans="1:11" ht="25.5" x14ac:dyDescent="0.45">
      <c r="A777" s="6">
        <f t="shared" si="25"/>
        <v>774</v>
      </c>
      <c r="B777" s="6" t="s">
        <v>1534</v>
      </c>
      <c r="C777" s="6" t="s">
        <v>245</v>
      </c>
      <c r="D777" s="6" t="s">
        <v>1578</v>
      </c>
      <c r="E777" s="9">
        <v>80111600</v>
      </c>
      <c r="F777" s="15" t="s">
        <v>1579</v>
      </c>
      <c r="G777" s="17" t="s">
        <v>1257</v>
      </c>
      <c r="H777" s="93">
        <f t="shared" si="24"/>
        <v>0.19</v>
      </c>
      <c r="I777" s="29">
        <f>+'CANASTA DE PRECIOS'!I777</f>
        <v>132500</v>
      </c>
      <c r="J777" s="99"/>
      <c r="K777" s="99"/>
    </row>
    <row r="778" spans="1:11" ht="38.25" x14ac:dyDescent="0.45">
      <c r="A778" s="6">
        <f t="shared" si="25"/>
        <v>775</v>
      </c>
      <c r="B778" s="6" t="s">
        <v>1534</v>
      </c>
      <c r="C778" s="6" t="s">
        <v>245</v>
      </c>
      <c r="D778" s="6" t="s">
        <v>1580</v>
      </c>
      <c r="E778" s="9">
        <v>90101603</v>
      </c>
      <c r="F778" s="124" t="s">
        <v>1581</v>
      </c>
      <c r="G778" s="17" t="s">
        <v>1537</v>
      </c>
      <c r="H778" s="93">
        <f t="shared" si="24"/>
        <v>0.19</v>
      </c>
      <c r="I778" s="29">
        <f>+'CANASTA DE PRECIOS'!I778</f>
        <v>5216667</v>
      </c>
      <c r="J778" s="99"/>
      <c r="K778" s="99"/>
    </row>
    <row r="779" spans="1:11" ht="38.25" x14ac:dyDescent="0.45">
      <c r="A779" s="6">
        <f t="shared" si="25"/>
        <v>776</v>
      </c>
      <c r="B779" s="6" t="s">
        <v>1534</v>
      </c>
      <c r="C779" s="6" t="s">
        <v>245</v>
      </c>
      <c r="D779" s="6" t="s">
        <v>1582</v>
      </c>
      <c r="E779" s="9">
        <v>80111600</v>
      </c>
      <c r="F779" s="128" t="s">
        <v>1583</v>
      </c>
      <c r="G779" s="17" t="s">
        <v>1537</v>
      </c>
      <c r="H779" s="93">
        <f t="shared" si="24"/>
        <v>0.19</v>
      </c>
      <c r="I779" s="29">
        <f>+'CANASTA DE PRECIOS'!I779</f>
        <v>7599999</v>
      </c>
      <c r="J779" s="99"/>
      <c r="K779" s="99"/>
    </row>
    <row r="780" spans="1:11" ht="25.5" x14ac:dyDescent="0.45">
      <c r="A780" s="6">
        <f t="shared" si="25"/>
        <v>777</v>
      </c>
      <c r="B780" s="6" t="s">
        <v>1534</v>
      </c>
      <c r="C780" s="6" t="s">
        <v>245</v>
      </c>
      <c r="D780" s="6" t="s">
        <v>1584</v>
      </c>
      <c r="E780" s="9">
        <v>80111600</v>
      </c>
      <c r="F780" s="127" t="s">
        <v>1585</v>
      </c>
      <c r="G780" s="17" t="s">
        <v>1537</v>
      </c>
      <c r="H780" s="93">
        <f t="shared" si="24"/>
        <v>0.19</v>
      </c>
      <c r="I780" s="29">
        <f>+'CANASTA DE PRECIOS'!I780</f>
        <v>5000000</v>
      </c>
      <c r="J780" s="99"/>
      <c r="K780" s="99"/>
    </row>
    <row r="781" spans="1:11" ht="25.5" x14ac:dyDescent="0.45">
      <c r="A781" s="6">
        <f t="shared" si="25"/>
        <v>778</v>
      </c>
      <c r="B781" s="6" t="s">
        <v>1534</v>
      </c>
      <c r="C781" s="6" t="s">
        <v>245</v>
      </c>
      <c r="D781" s="6" t="s">
        <v>1586</v>
      </c>
      <c r="E781" s="9">
        <v>80111600</v>
      </c>
      <c r="F781" s="128" t="s">
        <v>1587</v>
      </c>
      <c r="G781" s="17" t="s">
        <v>1537</v>
      </c>
      <c r="H781" s="93">
        <f t="shared" si="24"/>
        <v>0.19</v>
      </c>
      <c r="I781" s="29">
        <f>+'CANASTA DE PRECIOS'!I781</f>
        <v>7000000</v>
      </c>
      <c r="J781" s="99"/>
      <c r="K781" s="99"/>
    </row>
    <row r="782" spans="1:11" ht="38.25" x14ac:dyDescent="0.45">
      <c r="A782" s="6">
        <f t="shared" si="25"/>
        <v>779</v>
      </c>
      <c r="B782" s="6" t="s">
        <v>1534</v>
      </c>
      <c r="C782" s="6" t="s">
        <v>245</v>
      </c>
      <c r="D782" s="6" t="s">
        <v>1588</v>
      </c>
      <c r="E782" s="9">
        <v>80111600</v>
      </c>
      <c r="F782" s="127" t="s">
        <v>1589</v>
      </c>
      <c r="G782" s="17" t="s">
        <v>1010</v>
      </c>
      <c r="H782" s="93">
        <f t="shared" si="24"/>
        <v>0.19</v>
      </c>
      <c r="I782" s="29">
        <f>+'CANASTA DE PRECIOS'!I782</f>
        <v>124999</v>
      </c>
      <c r="J782" s="99"/>
      <c r="K782" s="99"/>
    </row>
    <row r="783" spans="1:11" ht="25.5" x14ac:dyDescent="0.45">
      <c r="A783" s="6">
        <f t="shared" si="25"/>
        <v>780</v>
      </c>
      <c r="B783" s="6" t="s">
        <v>1534</v>
      </c>
      <c r="C783" s="6" t="s">
        <v>245</v>
      </c>
      <c r="D783" s="6" t="s">
        <v>1590</v>
      </c>
      <c r="E783" s="9">
        <v>90101603</v>
      </c>
      <c r="F783" s="15" t="s">
        <v>1591</v>
      </c>
      <c r="G783" s="17" t="s">
        <v>1010</v>
      </c>
      <c r="H783" s="93">
        <f t="shared" si="24"/>
        <v>0.19</v>
      </c>
      <c r="I783" s="29">
        <f>+'CANASTA DE PRECIOS'!I783</f>
        <v>200000</v>
      </c>
      <c r="J783" s="99"/>
      <c r="K783" s="99"/>
    </row>
    <row r="784" spans="1:11" ht="25.5" x14ac:dyDescent="0.45">
      <c r="A784" s="6">
        <f t="shared" si="25"/>
        <v>781</v>
      </c>
      <c r="B784" s="6" t="s">
        <v>1534</v>
      </c>
      <c r="C784" s="6" t="s">
        <v>245</v>
      </c>
      <c r="D784" s="6" t="s">
        <v>1592</v>
      </c>
      <c r="E784" s="9">
        <v>80111600</v>
      </c>
      <c r="F784" s="127" t="s">
        <v>1592</v>
      </c>
      <c r="G784" s="17" t="s">
        <v>1537</v>
      </c>
      <c r="H784" s="93">
        <f t="shared" si="24"/>
        <v>0.19</v>
      </c>
      <c r="I784" s="29">
        <f>+'CANASTA DE PRECIOS'!I784</f>
        <v>2799999</v>
      </c>
      <c r="J784" s="99"/>
      <c r="K784" s="99"/>
    </row>
    <row r="785" spans="1:11" ht="51" x14ac:dyDescent="0.45">
      <c r="A785" s="6">
        <f t="shared" si="25"/>
        <v>782</v>
      </c>
      <c r="B785" s="6" t="s">
        <v>1534</v>
      </c>
      <c r="C785" s="6" t="s">
        <v>245</v>
      </c>
      <c r="D785" s="6" t="s">
        <v>1593</v>
      </c>
      <c r="E785" s="9">
        <v>80111600</v>
      </c>
      <c r="F785" s="128" t="s">
        <v>1594</v>
      </c>
      <c r="G785" s="17" t="s">
        <v>1537</v>
      </c>
      <c r="H785" s="93">
        <f t="shared" si="24"/>
        <v>0.19</v>
      </c>
      <c r="I785" s="29">
        <f>+'CANASTA DE PRECIOS'!I785</f>
        <v>5999999</v>
      </c>
      <c r="J785" s="99"/>
      <c r="K785" s="99"/>
    </row>
    <row r="786" spans="1:11" ht="25.5" x14ac:dyDescent="0.45">
      <c r="A786" s="6">
        <f t="shared" si="25"/>
        <v>783</v>
      </c>
      <c r="B786" s="6" t="s">
        <v>1534</v>
      </c>
      <c r="C786" s="6" t="s">
        <v>245</v>
      </c>
      <c r="D786" s="6" t="s">
        <v>1595</v>
      </c>
      <c r="E786" s="9">
        <v>80111600</v>
      </c>
      <c r="F786" s="124" t="s">
        <v>1596</v>
      </c>
      <c r="G786" s="17" t="s">
        <v>38</v>
      </c>
      <c r="H786" s="93">
        <f t="shared" si="24"/>
        <v>0.19</v>
      </c>
      <c r="I786" s="29">
        <f>+'CANASTA DE PRECIOS'!I786</f>
        <v>285999</v>
      </c>
      <c r="J786" s="99"/>
      <c r="K786" s="99"/>
    </row>
    <row r="787" spans="1:11" ht="25.5" x14ac:dyDescent="0.45">
      <c r="A787" s="6">
        <f t="shared" si="25"/>
        <v>784</v>
      </c>
      <c r="B787" s="6" t="s">
        <v>1534</v>
      </c>
      <c r="C787" s="6" t="s">
        <v>245</v>
      </c>
      <c r="D787" s="6" t="s">
        <v>1597</v>
      </c>
      <c r="E787" s="9">
        <v>80111600</v>
      </c>
      <c r="F787" s="15" t="s">
        <v>1598</v>
      </c>
      <c r="G787" s="17" t="s">
        <v>38</v>
      </c>
      <c r="H787" s="93">
        <f t="shared" si="24"/>
        <v>0.19</v>
      </c>
      <c r="I787" s="29">
        <f>+'CANASTA DE PRECIOS'!I787</f>
        <v>269999</v>
      </c>
      <c r="J787" s="99"/>
      <c r="K787" s="99"/>
    </row>
    <row r="788" spans="1:11" ht="51" x14ac:dyDescent="0.45">
      <c r="A788" s="6">
        <f t="shared" si="25"/>
        <v>785</v>
      </c>
      <c r="B788" s="6" t="s">
        <v>1534</v>
      </c>
      <c r="C788" s="6" t="s">
        <v>245</v>
      </c>
      <c r="D788" s="6" t="s">
        <v>1599</v>
      </c>
      <c r="E788" s="9">
        <v>80111600</v>
      </c>
      <c r="F788" s="124" t="s">
        <v>1600</v>
      </c>
      <c r="G788" s="17" t="s">
        <v>38</v>
      </c>
      <c r="H788" s="93">
        <f t="shared" si="24"/>
        <v>0.19</v>
      </c>
      <c r="I788" s="29">
        <f>+'CANASTA DE PRECIOS'!I788</f>
        <v>319999</v>
      </c>
      <c r="J788" s="99"/>
      <c r="K788" s="99"/>
    </row>
    <row r="789" spans="1:11" ht="25.5" x14ac:dyDescent="0.45">
      <c r="A789" s="6">
        <f t="shared" si="25"/>
        <v>786</v>
      </c>
      <c r="B789" s="6" t="s">
        <v>1534</v>
      </c>
      <c r="C789" s="6" t="s">
        <v>245</v>
      </c>
      <c r="D789" s="6" t="s">
        <v>1601</v>
      </c>
      <c r="E789" s="9">
        <v>80111600</v>
      </c>
      <c r="F789" s="15" t="s">
        <v>1602</v>
      </c>
      <c r="G789" s="17" t="s">
        <v>38</v>
      </c>
      <c r="H789" s="93">
        <f t="shared" si="24"/>
        <v>0.19</v>
      </c>
      <c r="I789" s="29">
        <f>+'CANASTA DE PRECIOS'!I789</f>
        <v>159998</v>
      </c>
      <c r="J789" s="99"/>
      <c r="K789" s="99"/>
    </row>
    <row r="790" spans="1:11" ht="51" x14ac:dyDescent="0.45">
      <c r="A790" s="6">
        <f t="shared" si="25"/>
        <v>787</v>
      </c>
      <c r="B790" s="6" t="s">
        <v>1534</v>
      </c>
      <c r="C790" s="6" t="s">
        <v>245</v>
      </c>
      <c r="D790" s="6" t="s">
        <v>1603</v>
      </c>
      <c r="E790" s="9">
        <v>80111600</v>
      </c>
      <c r="F790" s="129" t="s">
        <v>1604</v>
      </c>
      <c r="G790" s="17" t="s">
        <v>1537</v>
      </c>
      <c r="H790" s="93">
        <f t="shared" si="24"/>
        <v>0.19</v>
      </c>
      <c r="I790" s="29">
        <f>+'CANASTA DE PRECIOS'!I790</f>
        <v>3525999</v>
      </c>
      <c r="J790" s="99"/>
      <c r="K790" s="99"/>
    </row>
  </sheetData>
  <sheetProtection sheet="1" objects="1" scenarios="1" insertColumns="0" autoFilter="0"/>
  <autoFilter ref="A3:K790" xr:uid="{9C300C42-AEEC-4A03-BAB1-26227C93511A}"/>
  <mergeCells count="2">
    <mergeCell ref="A1:K1"/>
    <mergeCell ref="A2:K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C44A9-0F3C-4FD7-80D8-4502D65703B1}">
  <dimension ref="A3:D3307"/>
  <sheetViews>
    <sheetView topLeftCell="A1670" workbookViewId="0">
      <selection sqref="A1:K790"/>
    </sheetView>
  </sheetViews>
  <sheetFormatPr baseColWidth="10" defaultColWidth="11.3984375" defaultRowHeight="14.25" x14ac:dyDescent="0.45"/>
  <cols>
    <col min="1" max="1" width="255.73046875" bestFit="1" customWidth="1"/>
    <col min="2" max="2" width="23.73046875" bestFit="1" customWidth="1"/>
    <col min="3" max="3" width="19.265625" bestFit="1" customWidth="1"/>
    <col min="4" max="4" width="10.265625" bestFit="1" customWidth="1"/>
    <col min="10" max="10" width="26.73046875" customWidth="1"/>
  </cols>
  <sheetData>
    <row r="3" spans="1:4" x14ac:dyDescent="0.45">
      <c r="A3" s="10" t="s">
        <v>1609</v>
      </c>
      <c r="B3" t="s">
        <v>1610</v>
      </c>
      <c r="C3" t="s">
        <v>1611</v>
      </c>
      <c r="D3" t="s">
        <v>1612</v>
      </c>
    </row>
    <row r="4" spans="1:4" x14ac:dyDescent="0.45">
      <c r="A4" s="11" t="s">
        <v>34</v>
      </c>
      <c r="B4">
        <v>9</v>
      </c>
      <c r="C4">
        <v>19360</v>
      </c>
      <c r="D4">
        <v>45</v>
      </c>
    </row>
    <row r="5" spans="1:4" x14ac:dyDescent="0.45">
      <c r="A5" s="11" t="s">
        <v>55</v>
      </c>
      <c r="B5">
        <v>95</v>
      </c>
      <c r="C5">
        <v>10540</v>
      </c>
      <c r="D5">
        <v>5415</v>
      </c>
    </row>
    <row r="6" spans="1:4" x14ac:dyDescent="0.45">
      <c r="A6" s="11" t="s">
        <v>251</v>
      </c>
      <c r="B6">
        <v>17</v>
      </c>
      <c r="C6">
        <v>46869</v>
      </c>
      <c r="D6">
        <v>1921</v>
      </c>
    </row>
    <row r="7" spans="1:4" x14ac:dyDescent="0.45">
      <c r="A7" s="11" t="s">
        <v>1613</v>
      </c>
      <c r="B7">
        <v>57</v>
      </c>
      <c r="D7">
        <v>8550</v>
      </c>
    </row>
    <row r="8" spans="1:4" x14ac:dyDescent="0.45">
      <c r="A8" s="22" t="s">
        <v>35</v>
      </c>
      <c r="B8">
        <v>57</v>
      </c>
      <c r="D8">
        <v>8550</v>
      </c>
    </row>
    <row r="9" spans="1:4" x14ac:dyDescent="0.45">
      <c r="A9" s="23" t="s">
        <v>1614</v>
      </c>
      <c r="B9">
        <v>1</v>
      </c>
      <c r="D9">
        <v>122</v>
      </c>
    </row>
    <row r="10" spans="1:4" x14ac:dyDescent="0.45">
      <c r="A10" s="24">
        <v>42241500</v>
      </c>
      <c r="B10">
        <v>1</v>
      </c>
      <c r="D10">
        <v>122</v>
      </c>
    </row>
    <row r="11" spans="1:4" x14ac:dyDescent="0.45">
      <c r="A11" s="25" t="s">
        <v>1615</v>
      </c>
      <c r="B11">
        <v>1</v>
      </c>
      <c r="D11">
        <v>122</v>
      </c>
    </row>
    <row r="12" spans="1:4" x14ac:dyDescent="0.45">
      <c r="A12" s="26" t="s">
        <v>1616</v>
      </c>
      <c r="B12">
        <v>1</v>
      </c>
      <c r="D12">
        <v>122</v>
      </c>
    </row>
    <row r="13" spans="1:4" x14ac:dyDescent="0.45">
      <c r="A13" s="27">
        <v>489600</v>
      </c>
      <c r="B13">
        <v>1</v>
      </c>
      <c r="D13">
        <v>122</v>
      </c>
    </row>
    <row r="14" spans="1:4" x14ac:dyDescent="0.45">
      <c r="A14" s="23" t="s">
        <v>1617</v>
      </c>
      <c r="B14">
        <v>1</v>
      </c>
      <c r="D14">
        <v>123</v>
      </c>
    </row>
    <row r="15" spans="1:4" x14ac:dyDescent="0.45">
      <c r="A15" s="24">
        <v>42241500</v>
      </c>
      <c r="B15">
        <v>1</v>
      </c>
      <c r="D15">
        <v>123</v>
      </c>
    </row>
    <row r="16" spans="1:4" x14ac:dyDescent="0.45">
      <c r="A16" s="25" t="s">
        <v>1615</v>
      </c>
      <c r="B16">
        <v>1</v>
      </c>
      <c r="D16">
        <v>123</v>
      </c>
    </row>
    <row r="17" spans="1:4" x14ac:dyDescent="0.45">
      <c r="A17" s="26" t="s">
        <v>1616</v>
      </c>
      <c r="B17">
        <v>1</v>
      </c>
      <c r="D17">
        <v>123</v>
      </c>
    </row>
    <row r="18" spans="1:4" x14ac:dyDescent="0.45">
      <c r="A18" s="27">
        <v>4410000</v>
      </c>
      <c r="B18">
        <v>1</v>
      </c>
      <c r="D18">
        <v>123</v>
      </c>
    </row>
    <row r="19" spans="1:4" x14ac:dyDescent="0.45">
      <c r="A19" s="23" t="s">
        <v>1618</v>
      </c>
      <c r="B19">
        <v>1</v>
      </c>
      <c r="D19">
        <v>124</v>
      </c>
    </row>
    <row r="20" spans="1:4" x14ac:dyDescent="0.45">
      <c r="A20" s="24">
        <v>42241500</v>
      </c>
      <c r="B20">
        <v>1</v>
      </c>
      <c r="D20">
        <v>124</v>
      </c>
    </row>
    <row r="21" spans="1:4" x14ac:dyDescent="0.45">
      <c r="A21" s="25" t="s">
        <v>1615</v>
      </c>
      <c r="B21">
        <v>1</v>
      </c>
      <c r="D21">
        <v>124</v>
      </c>
    </row>
    <row r="22" spans="1:4" x14ac:dyDescent="0.45">
      <c r="A22" s="26" t="s">
        <v>1616</v>
      </c>
      <c r="B22">
        <v>1</v>
      </c>
      <c r="D22">
        <v>124</v>
      </c>
    </row>
    <row r="23" spans="1:4" x14ac:dyDescent="0.45">
      <c r="A23" s="27">
        <v>367006</v>
      </c>
      <c r="B23">
        <v>1</v>
      </c>
      <c r="D23">
        <v>124</v>
      </c>
    </row>
    <row r="24" spans="1:4" x14ac:dyDescent="0.45">
      <c r="A24" s="23" t="s">
        <v>1619</v>
      </c>
      <c r="B24">
        <v>1</v>
      </c>
      <c r="D24">
        <v>125</v>
      </c>
    </row>
    <row r="25" spans="1:4" x14ac:dyDescent="0.45">
      <c r="A25" s="24">
        <v>42241500</v>
      </c>
      <c r="B25">
        <v>1</v>
      </c>
      <c r="D25">
        <v>125</v>
      </c>
    </row>
    <row r="26" spans="1:4" x14ac:dyDescent="0.45">
      <c r="A26" s="25" t="s">
        <v>1615</v>
      </c>
      <c r="B26">
        <v>1</v>
      </c>
      <c r="D26">
        <v>125</v>
      </c>
    </row>
    <row r="27" spans="1:4" x14ac:dyDescent="0.45">
      <c r="A27" s="26" t="s">
        <v>1616</v>
      </c>
      <c r="B27">
        <v>1</v>
      </c>
      <c r="D27">
        <v>125</v>
      </c>
    </row>
    <row r="28" spans="1:4" x14ac:dyDescent="0.45">
      <c r="A28" s="27">
        <v>93015</v>
      </c>
      <c r="B28">
        <v>1</v>
      </c>
      <c r="D28">
        <v>125</v>
      </c>
    </row>
    <row r="29" spans="1:4" x14ac:dyDescent="0.45">
      <c r="A29" s="23" t="s">
        <v>1620</v>
      </c>
      <c r="B29">
        <v>1</v>
      </c>
      <c r="D29">
        <v>126</v>
      </c>
    </row>
    <row r="30" spans="1:4" x14ac:dyDescent="0.45">
      <c r="A30" s="24">
        <v>42241500</v>
      </c>
      <c r="B30">
        <v>1</v>
      </c>
      <c r="D30">
        <v>126</v>
      </c>
    </row>
    <row r="31" spans="1:4" x14ac:dyDescent="0.45">
      <c r="A31" s="25" t="s">
        <v>1615</v>
      </c>
      <c r="B31">
        <v>1</v>
      </c>
      <c r="D31">
        <v>126</v>
      </c>
    </row>
    <row r="32" spans="1:4" x14ac:dyDescent="0.45">
      <c r="A32" s="26" t="s">
        <v>1616</v>
      </c>
      <c r="B32">
        <v>1</v>
      </c>
      <c r="D32">
        <v>126</v>
      </c>
    </row>
    <row r="33" spans="1:4" x14ac:dyDescent="0.45">
      <c r="A33" s="27">
        <v>103748</v>
      </c>
      <c r="B33">
        <v>1</v>
      </c>
      <c r="D33">
        <v>126</v>
      </c>
    </row>
    <row r="34" spans="1:4" x14ac:dyDescent="0.45">
      <c r="A34" s="23" t="s">
        <v>1621</v>
      </c>
      <c r="B34">
        <v>1</v>
      </c>
      <c r="D34">
        <v>127</v>
      </c>
    </row>
    <row r="35" spans="1:4" x14ac:dyDescent="0.45">
      <c r="A35" s="24">
        <v>42241500</v>
      </c>
      <c r="B35">
        <v>1</v>
      </c>
      <c r="D35">
        <v>127</v>
      </c>
    </row>
    <row r="36" spans="1:4" x14ac:dyDescent="0.45">
      <c r="A36" s="25" t="s">
        <v>1615</v>
      </c>
      <c r="B36">
        <v>1</v>
      </c>
      <c r="D36">
        <v>127</v>
      </c>
    </row>
    <row r="37" spans="1:4" x14ac:dyDescent="0.45">
      <c r="A37" s="26" t="s">
        <v>1616</v>
      </c>
      <c r="B37">
        <v>1</v>
      </c>
      <c r="D37">
        <v>127</v>
      </c>
    </row>
    <row r="38" spans="1:4" x14ac:dyDescent="0.45">
      <c r="A38" s="27">
        <v>322966</v>
      </c>
      <c r="B38">
        <v>1</v>
      </c>
      <c r="D38">
        <v>127</v>
      </c>
    </row>
    <row r="39" spans="1:4" x14ac:dyDescent="0.45">
      <c r="A39" s="23" t="s">
        <v>1622</v>
      </c>
      <c r="B39">
        <v>1</v>
      </c>
      <c r="D39">
        <v>128</v>
      </c>
    </row>
    <row r="40" spans="1:4" x14ac:dyDescent="0.45">
      <c r="A40" s="24">
        <v>42241500</v>
      </c>
      <c r="B40">
        <v>1</v>
      </c>
      <c r="D40">
        <v>128</v>
      </c>
    </row>
    <row r="41" spans="1:4" x14ac:dyDescent="0.45">
      <c r="A41" s="25" t="s">
        <v>1615</v>
      </c>
      <c r="B41">
        <v>1</v>
      </c>
      <c r="D41">
        <v>128</v>
      </c>
    </row>
    <row r="42" spans="1:4" x14ac:dyDescent="0.45">
      <c r="A42" s="26" t="s">
        <v>1616</v>
      </c>
      <c r="B42">
        <v>1</v>
      </c>
      <c r="D42">
        <v>128</v>
      </c>
    </row>
    <row r="43" spans="1:4" x14ac:dyDescent="0.45">
      <c r="A43" s="27">
        <v>720559</v>
      </c>
      <c r="B43">
        <v>1</v>
      </c>
      <c r="D43">
        <v>128</v>
      </c>
    </row>
    <row r="44" spans="1:4" x14ac:dyDescent="0.45">
      <c r="A44" s="23" t="s">
        <v>1623</v>
      </c>
      <c r="B44">
        <v>1</v>
      </c>
      <c r="D44">
        <v>129</v>
      </c>
    </row>
    <row r="45" spans="1:4" x14ac:dyDescent="0.45">
      <c r="A45" s="24">
        <v>42241500</v>
      </c>
      <c r="B45">
        <v>1</v>
      </c>
      <c r="D45">
        <v>129</v>
      </c>
    </row>
    <row r="46" spans="1:4" x14ac:dyDescent="0.45">
      <c r="A46" s="25" t="s">
        <v>1615</v>
      </c>
      <c r="B46">
        <v>1</v>
      </c>
      <c r="D46">
        <v>129</v>
      </c>
    </row>
    <row r="47" spans="1:4" x14ac:dyDescent="0.45">
      <c r="A47" s="26" t="s">
        <v>1616</v>
      </c>
      <c r="B47">
        <v>1</v>
      </c>
      <c r="D47">
        <v>129</v>
      </c>
    </row>
    <row r="48" spans="1:4" x14ac:dyDescent="0.45">
      <c r="A48" s="27">
        <v>171150</v>
      </c>
      <c r="B48">
        <v>1</v>
      </c>
      <c r="D48">
        <v>129</v>
      </c>
    </row>
    <row r="49" spans="1:4" x14ac:dyDescent="0.45">
      <c r="A49" s="23" t="s">
        <v>1624</v>
      </c>
      <c r="B49">
        <v>1</v>
      </c>
      <c r="D49">
        <v>130</v>
      </c>
    </row>
    <row r="50" spans="1:4" x14ac:dyDescent="0.45">
      <c r="A50" s="24">
        <v>42241500</v>
      </c>
      <c r="B50">
        <v>1</v>
      </c>
      <c r="D50">
        <v>130</v>
      </c>
    </row>
    <row r="51" spans="1:4" x14ac:dyDescent="0.45">
      <c r="A51" s="25" t="s">
        <v>1615</v>
      </c>
      <c r="B51">
        <v>1</v>
      </c>
      <c r="D51">
        <v>130</v>
      </c>
    </row>
    <row r="52" spans="1:4" x14ac:dyDescent="0.45">
      <c r="A52" s="26" t="s">
        <v>1616</v>
      </c>
      <c r="B52">
        <v>1</v>
      </c>
      <c r="D52">
        <v>130</v>
      </c>
    </row>
    <row r="53" spans="1:4" x14ac:dyDescent="0.45">
      <c r="A53" s="27">
        <v>405900</v>
      </c>
      <c r="B53">
        <v>1</v>
      </c>
      <c r="D53">
        <v>130</v>
      </c>
    </row>
    <row r="54" spans="1:4" x14ac:dyDescent="0.45">
      <c r="A54" s="23" t="s">
        <v>1625</v>
      </c>
      <c r="B54">
        <v>1</v>
      </c>
      <c r="D54">
        <v>131</v>
      </c>
    </row>
    <row r="55" spans="1:4" x14ac:dyDescent="0.45">
      <c r="A55" s="24">
        <v>42241500</v>
      </c>
      <c r="B55">
        <v>1</v>
      </c>
      <c r="D55">
        <v>131</v>
      </c>
    </row>
    <row r="56" spans="1:4" x14ac:dyDescent="0.45">
      <c r="A56" s="25" t="s">
        <v>1615</v>
      </c>
      <c r="B56">
        <v>1</v>
      </c>
      <c r="D56">
        <v>131</v>
      </c>
    </row>
    <row r="57" spans="1:4" x14ac:dyDescent="0.45">
      <c r="A57" s="26" t="s">
        <v>1616</v>
      </c>
      <c r="B57">
        <v>1</v>
      </c>
      <c r="D57">
        <v>131</v>
      </c>
    </row>
    <row r="58" spans="1:4" x14ac:dyDescent="0.45">
      <c r="A58" s="27">
        <v>144167</v>
      </c>
      <c r="B58">
        <v>1</v>
      </c>
      <c r="D58">
        <v>131</v>
      </c>
    </row>
    <row r="59" spans="1:4" x14ac:dyDescent="0.45">
      <c r="A59" s="23" t="s">
        <v>1626</v>
      </c>
      <c r="B59">
        <v>1</v>
      </c>
      <c r="D59">
        <v>132</v>
      </c>
    </row>
    <row r="60" spans="1:4" x14ac:dyDescent="0.45">
      <c r="A60" s="24">
        <v>42241500</v>
      </c>
      <c r="B60">
        <v>1</v>
      </c>
      <c r="D60">
        <v>132</v>
      </c>
    </row>
    <row r="61" spans="1:4" x14ac:dyDescent="0.45">
      <c r="A61" s="25" t="s">
        <v>1615</v>
      </c>
      <c r="B61">
        <v>1</v>
      </c>
      <c r="D61">
        <v>132</v>
      </c>
    </row>
    <row r="62" spans="1:4" x14ac:dyDescent="0.45">
      <c r="A62" s="26" t="s">
        <v>1616</v>
      </c>
      <c r="B62">
        <v>1</v>
      </c>
      <c r="D62">
        <v>132</v>
      </c>
    </row>
    <row r="63" spans="1:4" x14ac:dyDescent="0.45">
      <c r="A63" s="27">
        <v>4104000</v>
      </c>
      <c r="B63">
        <v>1</v>
      </c>
      <c r="D63">
        <v>132</v>
      </c>
    </row>
    <row r="64" spans="1:4" x14ac:dyDescent="0.45">
      <c r="A64" s="23" t="s">
        <v>1627</v>
      </c>
      <c r="B64">
        <v>1</v>
      </c>
      <c r="D64">
        <v>133</v>
      </c>
    </row>
    <row r="65" spans="1:4" x14ac:dyDescent="0.45">
      <c r="A65" s="24">
        <v>42241500</v>
      </c>
      <c r="B65">
        <v>1</v>
      </c>
      <c r="D65">
        <v>133</v>
      </c>
    </row>
    <row r="66" spans="1:4" x14ac:dyDescent="0.45">
      <c r="A66" s="25" t="s">
        <v>1615</v>
      </c>
      <c r="B66">
        <v>1</v>
      </c>
      <c r="D66">
        <v>133</v>
      </c>
    </row>
    <row r="67" spans="1:4" x14ac:dyDescent="0.45">
      <c r="A67" s="26" t="s">
        <v>1616</v>
      </c>
      <c r="B67">
        <v>1</v>
      </c>
      <c r="D67">
        <v>133</v>
      </c>
    </row>
    <row r="68" spans="1:4" x14ac:dyDescent="0.45">
      <c r="A68" s="27">
        <v>3920715</v>
      </c>
      <c r="B68">
        <v>1</v>
      </c>
      <c r="D68">
        <v>133</v>
      </c>
    </row>
    <row r="69" spans="1:4" x14ac:dyDescent="0.45">
      <c r="A69" s="23" t="s">
        <v>1628</v>
      </c>
      <c r="B69">
        <v>1</v>
      </c>
      <c r="D69">
        <v>134</v>
      </c>
    </row>
    <row r="70" spans="1:4" x14ac:dyDescent="0.45">
      <c r="A70" s="24">
        <v>42241500</v>
      </c>
      <c r="B70">
        <v>1</v>
      </c>
      <c r="D70">
        <v>134</v>
      </c>
    </row>
    <row r="71" spans="1:4" x14ac:dyDescent="0.45">
      <c r="A71" s="25" t="s">
        <v>1615</v>
      </c>
      <c r="B71">
        <v>1</v>
      </c>
      <c r="D71">
        <v>134</v>
      </c>
    </row>
    <row r="72" spans="1:4" x14ac:dyDescent="0.45">
      <c r="A72" s="26" t="s">
        <v>1616</v>
      </c>
      <c r="B72">
        <v>1</v>
      </c>
      <c r="D72">
        <v>134</v>
      </c>
    </row>
    <row r="73" spans="1:4" x14ac:dyDescent="0.45">
      <c r="A73" s="27">
        <v>113500</v>
      </c>
      <c r="B73">
        <v>1</v>
      </c>
      <c r="D73">
        <v>134</v>
      </c>
    </row>
    <row r="74" spans="1:4" x14ac:dyDescent="0.45">
      <c r="A74" s="23" t="s">
        <v>1629</v>
      </c>
      <c r="B74">
        <v>1</v>
      </c>
      <c r="D74">
        <v>135</v>
      </c>
    </row>
    <row r="75" spans="1:4" x14ac:dyDescent="0.45">
      <c r="A75" s="24">
        <v>42241500</v>
      </c>
      <c r="B75">
        <v>1</v>
      </c>
      <c r="D75">
        <v>135</v>
      </c>
    </row>
    <row r="76" spans="1:4" x14ac:dyDescent="0.45">
      <c r="A76" s="25" t="s">
        <v>1615</v>
      </c>
      <c r="B76">
        <v>1</v>
      </c>
      <c r="D76">
        <v>135</v>
      </c>
    </row>
    <row r="77" spans="1:4" x14ac:dyDescent="0.45">
      <c r="A77" s="26" t="s">
        <v>1616</v>
      </c>
      <c r="B77">
        <v>1</v>
      </c>
      <c r="D77">
        <v>135</v>
      </c>
    </row>
    <row r="78" spans="1:4" x14ac:dyDescent="0.45">
      <c r="A78" s="27">
        <v>2576650</v>
      </c>
      <c r="B78">
        <v>1</v>
      </c>
      <c r="D78">
        <v>135</v>
      </c>
    </row>
    <row r="79" spans="1:4" x14ac:dyDescent="0.45">
      <c r="A79" s="23" t="s">
        <v>1630</v>
      </c>
      <c r="B79">
        <v>1</v>
      </c>
      <c r="D79">
        <v>136</v>
      </c>
    </row>
    <row r="80" spans="1:4" x14ac:dyDescent="0.45">
      <c r="A80" s="24">
        <v>42241500</v>
      </c>
      <c r="B80">
        <v>1</v>
      </c>
      <c r="D80">
        <v>136</v>
      </c>
    </row>
    <row r="81" spans="1:4" x14ac:dyDescent="0.45">
      <c r="A81" s="25" t="s">
        <v>1615</v>
      </c>
      <c r="B81">
        <v>1</v>
      </c>
      <c r="D81">
        <v>136</v>
      </c>
    </row>
    <row r="82" spans="1:4" x14ac:dyDescent="0.45">
      <c r="A82" s="26" t="s">
        <v>1616</v>
      </c>
      <c r="B82">
        <v>1</v>
      </c>
      <c r="D82">
        <v>136</v>
      </c>
    </row>
    <row r="83" spans="1:4" x14ac:dyDescent="0.45">
      <c r="A83" s="27">
        <v>374900</v>
      </c>
      <c r="B83">
        <v>1</v>
      </c>
      <c r="D83">
        <v>136</v>
      </c>
    </row>
    <row r="84" spans="1:4" x14ac:dyDescent="0.45">
      <c r="A84" s="23" t="s">
        <v>1631</v>
      </c>
      <c r="B84">
        <v>1</v>
      </c>
      <c r="D84">
        <v>137</v>
      </c>
    </row>
    <row r="85" spans="1:4" x14ac:dyDescent="0.45">
      <c r="A85" s="24">
        <v>42241500</v>
      </c>
      <c r="B85">
        <v>1</v>
      </c>
      <c r="D85">
        <v>137</v>
      </c>
    </row>
    <row r="86" spans="1:4" x14ac:dyDescent="0.45">
      <c r="A86" s="25" t="s">
        <v>1615</v>
      </c>
      <c r="B86">
        <v>1</v>
      </c>
      <c r="D86">
        <v>137</v>
      </c>
    </row>
    <row r="87" spans="1:4" x14ac:dyDescent="0.45">
      <c r="A87" s="26" t="s">
        <v>1616</v>
      </c>
      <c r="B87">
        <v>1</v>
      </c>
      <c r="D87">
        <v>137</v>
      </c>
    </row>
    <row r="88" spans="1:4" x14ac:dyDescent="0.45">
      <c r="A88" s="27">
        <v>3645200</v>
      </c>
      <c r="B88">
        <v>1</v>
      </c>
      <c r="D88">
        <v>137</v>
      </c>
    </row>
    <row r="89" spans="1:4" x14ac:dyDescent="0.45">
      <c r="A89" s="23" t="s">
        <v>1632</v>
      </c>
      <c r="B89">
        <v>1</v>
      </c>
      <c r="D89">
        <v>138</v>
      </c>
    </row>
    <row r="90" spans="1:4" x14ac:dyDescent="0.45">
      <c r="A90" s="24">
        <v>42241500</v>
      </c>
      <c r="B90">
        <v>1</v>
      </c>
      <c r="D90">
        <v>138</v>
      </c>
    </row>
    <row r="91" spans="1:4" x14ac:dyDescent="0.45">
      <c r="A91" s="25" t="s">
        <v>1615</v>
      </c>
      <c r="B91">
        <v>1</v>
      </c>
      <c r="D91">
        <v>138</v>
      </c>
    </row>
    <row r="92" spans="1:4" x14ac:dyDescent="0.45">
      <c r="A92" s="26" t="s">
        <v>1616</v>
      </c>
      <c r="B92">
        <v>1</v>
      </c>
      <c r="D92">
        <v>138</v>
      </c>
    </row>
    <row r="93" spans="1:4" x14ac:dyDescent="0.45">
      <c r="A93" s="27">
        <v>4410000</v>
      </c>
      <c r="B93">
        <v>1</v>
      </c>
      <c r="D93">
        <v>138</v>
      </c>
    </row>
    <row r="94" spans="1:4" x14ac:dyDescent="0.45">
      <c r="A94" s="23" t="s">
        <v>1633</v>
      </c>
      <c r="B94">
        <v>1</v>
      </c>
      <c r="D94">
        <v>139</v>
      </c>
    </row>
    <row r="95" spans="1:4" x14ac:dyDescent="0.45">
      <c r="A95" s="24">
        <v>42241500</v>
      </c>
      <c r="B95">
        <v>1</v>
      </c>
      <c r="D95">
        <v>139</v>
      </c>
    </row>
    <row r="96" spans="1:4" x14ac:dyDescent="0.45">
      <c r="A96" s="25" t="s">
        <v>1615</v>
      </c>
      <c r="B96">
        <v>1</v>
      </c>
      <c r="D96">
        <v>139</v>
      </c>
    </row>
    <row r="97" spans="1:4" x14ac:dyDescent="0.45">
      <c r="A97" s="26" t="s">
        <v>1616</v>
      </c>
      <c r="B97">
        <v>1</v>
      </c>
      <c r="D97">
        <v>139</v>
      </c>
    </row>
    <row r="98" spans="1:4" x14ac:dyDescent="0.45">
      <c r="A98" s="27">
        <v>1095500</v>
      </c>
      <c r="B98">
        <v>1</v>
      </c>
      <c r="D98">
        <v>139</v>
      </c>
    </row>
    <row r="99" spans="1:4" x14ac:dyDescent="0.45">
      <c r="A99" s="23" t="s">
        <v>1634</v>
      </c>
      <c r="B99">
        <v>1</v>
      </c>
      <c r="D99">
        <v>140</v>
      </c>
    </row>
    <row r="100" spans="1:4" x14ac:dyDescent="0.45">
      <c r="A100" s="24">
        <v>42241500</v>
      </c>
      <c r="B100">
        <v>1</v>
      </c>
      <c r="D100">
        <v>140</v>
      </c>
    </row>
    <row r="101" spans="1:4" x14ac:dyDescent="0.45">
      <c r="A101" s="25" t="s">
        <v>1615</v>
      </c>
      <c r="B101">
        <v>1</v>
      </c>
      <c r="D101">
        <v>140</v>
      </c>
    </row>
    <row r="102" spans="1:4" x14ac:dyDescent="0.45">
      <c r="A102" s="26" t="s">
        <v>1616</v>
      </c>
      <c r="B102">
        <v>1</v>
      </c>
      <c r="D102">
        <v>140</v>
      </c>
    </row>
    <row r="103" spans="1:4" x14ac:dyDescent="0.45">
      <c r="A103" s="27">
        <v>4320000</v>
      </c>
      <c r="B103">
        <v>1</v>
      </c>
      <c r="D103">
        <v>140</v>
      </c>
    </row>
    <row r="104" spans="1:4" x14ac:dyDescent="0.45">
      <c r="A104" s="23" t="s">
        <v>1635</v>
      </c>
      <c r="B104">
        <v>1</v>
      </c>
      <c r="D104">
        <v>141</v>
      </c>
    </row>
    <row r="105" spans="1:4" x14ac:dyDescent="0.45">
      <c r="A105" s="24">
        <v>42241500</v>
      </c>
      <c r="B105">
        <v>1</v>
      </c>
      <c r="D105">
        <v>141</v>
      </c>
    </row>
    <row r="106" spans="1:4" x14ac:dyDescent="0.45">
      <c r="A106" s="25" t="s">
        <v>1615</v>
      </c>
      <c r="B106">
        <v>1</v>
      </c>
      <c r="D106">
        <v>141</v>
      </c>
    </row>
    <row r="107" spans="1:4" x14ac:dyDescent="0.45">
      <c r="A107" s="26" t="s">
        <v>1616</v>
      </c>
      <c r="B107">
        <v>1</v>
      </c>
      <c r="D107">
        <v>141</v>
      </c>
    </row>
    <row r="108" spans="1:4" x14ac:dyDescent="0.45">
      <c r="A108" s="27">
        <v>929650</v>
      </c>
      <c r="B108">
        <v>1</v>
      </c>
      <c r="D108">
        <v>141</v>
      </c>
    </row>
    <row r="109" spans="1:4" x14ac:dyDescent="0.45">
      <c r="A109" s="23" t="s">
        <v>1636</v>
      </c>
      <c r="B109">
        <v>1</v>
      </c>
      <c r="D109">
        <v>142</v>
      </c>
    </row>
    <row r="110" spans="1:4" x14ac:dyDescent="0.45">
      <c r="A110" s="24">
        <v>42241500</v>
      </c>
      <c r="B110">
        <v>1</v>
      </c>
      <c r="D110">
        <v>142</v>
      </c>
    </row>
    <row r="111" spans="1:4" x14ac:dyDescent="0.45">
      <c r="A111" s="25" t="s">
        <v>1615</v>
      </c>
      <c r="B111">
        <v>1</v>
      </c>
      <c r="D111">
        <v>142</v>
      </c>
    </row>
    <row r="112" spans="1:4" x14ac:dyDescent="0.45">
      <c r="A112" s="26" t="s">
        <v>1616</v>
      </c>
      <c r="B112">
        <v>1</v>
      </c>
      <c r="D112">
        <v>142</v>
      </c>
    </row>
    <row r="113" spans="1:4" x14ac:dyDescent="0.45">
      <c r="A113" s="27">
        <v>920600</v>
      </c>
      <c r="B113">
        <v>1</v>
      </c>
      <c r="D113">
        <v>142</v>
      </c>
    </row>
    <row r="114" spans="1:4" x14ac:dyDescent="0.45">
      <c r="A114" s="23" t="s">
        <v>1637</v>
      </c>
      <c r="B114">
        <v>1</v>
      </c>
      <c r="D114">
        <v>143</v>
      </c>
    </row>
    <row r="115" spans="1:4" x14ac:dyDescent="0.45">
      <c r="A115" s="24">
        <v>42241500</v>
      </c>
      <c r="B115">
        <v>1</v>
      </c>
      <c r="D115">
        <v>143</v>
      </c>
    </row>
    <row r="116" spans="1:4" x14ac:dyDescent="0.45">
      <c r="A116" s="25" t="s">
        <v>1615</v>
      </c>
      <c r="B116">
        <v>1</v>
      </c>
      <c r="D116">
        <v>143</v>
      </c>
    </row>
    <row r="117" spans="1:4" x14ac:dyDescent="0.45">
      <c r="A117" s="26" t="s">
        <v>1616</v>
      </c>
      <c r="B117">
        <v>1</v>
      </c>
      <c r="D117">
        <v>143</v>
      </c>
    </row>
    <row r="118" spans="1:4" x14ac:dyDescent="0.45">
      <c r="A118" s="27">
        <v>188261</v>
      </c>
      <c r="B118">
        <v>1</v>
      </c>
      <c r="D118">
        <v>143</v>
      </c>
    </row>
    <row r="119" spans="1:4" x14ac:dyDescent="0.45">
      <c r="A119" s="23" t="s">
        <v>1638</v>
      </c>
      <c r="B119">
        <v>1</v>
      </c>
      <c r="D119">
        <v>144</v>
      </c>
    </row>
    <row r="120" spans="1:4" x14ac:dyDescent="0.45">
      <c r="A120" s="24">
        <v>42241500</v>
      </c>
      <c r="B120">
        <v>1</v>
      </c>
      <c r="D120">
        <v>144</v>
      </c>
    </row>
    <row r="121" spans="1:4" x14ac:dyDescent="0.45">
      <c r="A121" s="25" t="s">
        <v>1615</v>
      </c>
      <c r="B121">
        <v>1</v>
      </c>
      <c r="D121">
        <v>144</v>
      </c>
    </row>
    <row r="122" spans="1:4" x14ac:dyDescent="0.45">
      <c r="A122" s="26" t="s">
        <v>1616</v>
      </c>
      <c r="B122">
        <v>1</v>
      </c>
      <c r="D122">
        <v>144</v>
      </c>
    </row>
    <row r="123" spans="1:4" x14ac:dyDescent="0.45">
      <c r="A123" s="27">
        <v>204378</v>
      </c>
      <c r="B123">
        <v>1</v>
      </c>
      <c r="D123">
        <v>144</v>
      </c>
    </row>
    <row r="124" spans="1:4" x14ac:dyDescent="0.45">
      <c r="A124" s="23" t="s">
        <v>1639</v>
      </c>
      <c r="B124">
        <v>1</v>
      </c>
      <c r="D124">
        <v>145</v>
      </c>
    </row>
    <row r="125" spans="1:4" x14ac:dyDescent="0.45">
      <c r="A125" s="24">
        <v>42241500</v>
      </c>
      <c r="B125">
        <v>1</v>
      </c>
      <c r="D125">
        <v>145</v>
      </c>
    </row>
    <row r="126" spans="1:4" x14ac:dyDescent="0.45">
      <c r="A126" s="25" t="s">
        <v>1615</v>
      </c>
      <c r="B126">
        <v>1</v>
      </c>
      <c r="D126">
        <v>145</v>
      </c>
    </row>
    <row r="127" spans="1:4" x14ac:dyDescent="0.45">
      <c r="A127" s="26" t="s">
        <v>1616</v>
      </c>
      <c r="B127">
        <v>1</v>
      </c>
      <c r="D127">
        <v>145</v>
      </c>
    </row>
    <row r="128" spans="1:4" x14ac:dyDescent="0.45">
      <c r="A128" s="27">
        <v>610000</v>
      </c>
      <c r="B128">
        <v>1</v>
      </c>
      <c r="D128">
        <v>145</v>
      </c>
    </row>
    <row r="129" spans="1:4" x14ac:dyDescent="0.45">
      <c r="A129" s="23" t="s">
        <v>1640</v>
      </c>
      <c r="B129">
        <v>1</v>
      </c>
      <c r="D129">
        <v>146</v>
      </c>
    </row>
    <row r="130" spans="1:4" x14ac:dyDescent="0.45">
      <c r="A130" s="24">
        <v>42241500</v>
      </c>
      <c r="B130">
        <v>1</v>
      </c>
      <c r="D130">
        <v>146</v>
      </c>
    </row>
    <row r="131" spans="1:4" x14ac:dyDescent="0.45">
      <c r="A131" s="25" t="s">
        <v>1615</v>
      </c>
      <c r="B131">
        <v>1</v>
      </c>
      <c r="D131">
        <v>146</v>
      </c>
    </row>
    <row r="132" spans="1:4" x14ac:dyDescent="0.45">
      <c r="A132" s="26" t="s">
        <v>1616</v>
      </c>
      <c r="B132">
        <v>1</v>
      </c>
      <c r="D132">
        <v>146</v>
      </c>
    </row>
    <row r="133" spans="1:4" x14ac:dyDescent="0.45">
      <c r="A133" s="27">
        <v>879000</v>
      </c>
      <c r="B133">
        <v>1</v>
      </c>
      <c r="D133">
        <v>146</v>
      </c>
    </row>
    <row r="134" spans="1:4" x14ac:dyDescent="0.45">
      <c r="A134" s="23" t="s">
        <v>1641</v>
      </c>
      <c r="B134">
        <v>1</v>
      </c>
      <c r="D134">
        <v>147</v>
      </c>
    </row>
    <row r="135" spans="1:4" x14ac:dyDescent="0.45">
      <c r="A135" s="24">
        <v>42241500</v>
      </c>
      <c r="B135">
        <v>1</v>
      </c>
      <c r="D135">
        <v>147</v>
      </c>
    </row>
    <row r="136" spans="1:4" x14ac:dyDescent="0.45">
      <c r="A136" s="25" t="s">
        <v>1615</v>
      </c>
      <c r="B136">
        <v>1</v>
      </c>
      <c r="D136">
        <v>147</v>
      </c>
    </row>
    <row r="137" spans="1:4" x14ac:dyDescent="0.45">
      <c r="A137" s="26" t="s">
        <v>1616</v>
      </c>
      <c r="B137">
        <v>1</v>
      </c>
      <c r="D137">
        <v>147</v>
      </c>
    </row>
    <row r="138" spans="1:4" x14ac:dyDescent="0.45">
      <c r="A138" s="27">
        <v>717360</v>
      </c>
      <c r="B138">
        <v>1</v>
      </c>
      <c r="D138">
        <v>147</v>
      </c>
    </row>
    <row r="139" spans="1:4" x14ac:dyDescent="0.45">
      <c r="A139" s="23" t="s">
        <v>1642</v>
      </c>
      <c r="B139">
        <v>1</v>
      </c>
      <c r="D139">
        <v>148</v>
      </c>
    </row>
    <row r="140" spans="1:4" x14ac:dyDescent="0.45">
      <c r="A140" s="24">
        <v>42241500</v>
      </c>
      <c r="B140">
        <v>1</v>
      </c>
      <c r="D140">
        <v>148</v>
      </c>
    </row>
    <row r="141" spans="1:4" x14ac:dyDescent="0.45">
      <c r="A141" s="25" t="s">
        <v>1615</v>
      </c>
      <c r="B141">
        <v>1</v>
      </c>
      <c r="D141">
        <v>148</v>
      </c>
    </row>
    <row r="142" spans="1:4" x14ac:dyDescent="0.45">
      <c r="A142" s="26" t="s">
        <v>1616</v>
      </c>
      <c r="B142">
        <v>1</v>
      </c>
      <c r="D142">
        <v>148</v>
      </c>
    </row>
    <row r="143" spans="1:4" x14ac:dyDescent="0.45">
      <c r="A143" s="27">
        <v>133541</v>
      </c>
      <c r="B143">
        <v>1</v>
      </c>
      <c r="D143">
        <v>148</v>
      </c>
    </row>
    <row r="144" spans="1:4" x14ac:dyDescent="0.45">
      <c r="A144" s="23" t="s">
        <v>1643</v>
      </c>
      <c r="B144">
        <v>1</v>
      </c>
      <c r="D144">
        <v>149</v>
      </c>
    </row>
    <row r="145" spans="1:4" x14ac:dyDescent="0.45">
      <c r="A145" s="24">
        <v>42241500</v>
      </c>
      <c r="B145">
        <v>1</v>
      </c>
      <c r="D145">
        <v>149</v>
      </c>
    </row>
    <row r="146" spans="1:4" x14ac:dyDescent="0.45">
      <c r="A146" s="25" t="s">
        <v>1615</v>
      </c>
      <c r="B146">
        <v>1</v>
      </c>
      <c r="D146">
        <v>149</v>
      </c>
    </row>
    <row r="147" spans="1:4" x14ac:dyDescent="0.45">
      <c r="A147" s="26" t="s">
        <v>1616</v>
      </c>
      <c r="B147">
        <v>1</v>
      </c>
      <c r="D147">
        <v>149</v>
      </c>
    </row>
    <row r="148" spans="1:4" x14ac:dyDescent="0.45">
      <c r="A148" s="27">
        <v>414147</v>
      </c>
      <c r="B148">
        <v>1</v>
      </c>
      <c r="D148">
        <v>149</v>
      </c>
    </row>
    <row r="149" spans="1:4" x14ac:dyDescent="0.45">
      <c r="A149" s="23" t="s">
        <v>1644</v>
      </c>
      <c r="B149">
        <v>1</v>
      </c>
      <c r="D149">
        <v>150</v>
      </c>
    </row>
    <row r="150" spans="1:4" x14ac:dyDescent="0.45">
      <c r="A150" s="24">
        <v>42241500</v>
      </c>
      <c r="B150">
        <v>1</v>
      </c>
      <c r="D150">
        <v>150</v>
      </c>
    </row>
    <row r="151" spans="1:4" x14ac:dyDescent="0.45">
      <c r="A151" s="25" t="s">
        <v>1615</v>
      </c>
      <c r="B151">
        <v>1</v>
      </c>
      <c r="D151">
        <v>150</v>
      </c>
    </row>
    <row r="152" spans="1:4" x14ac:dyDescent="0.45">
      <c r="A152" s="26" t="s">
        <v>1616</v>
      </c>
      <c r="B152">
        <v>1</v>
      </c>
      <c r="D152">
        <v>150</v>
      </c>
    </row>
    <row r="153" spans="1:4" x14ac:dyDescent="0.45">
      <c r="A153" s="27">
        <v>395238</v>
      </c>
      <c r="B153">
        <v>1</v>
      </c>
      <c r="D153">
        <v>150</v>
      </c>
    </row>
    <row r="154" spans="1:4" x14ac:dyDescent="0.45">
      <c r="A154" s="23" t="s">
        <v>1645</v>
      </c>
      <c r="B154">
        <v>1</v>
      </c>
      <c r="D154">
        <v>151</v>
      </c>
    </row>
    <row r="155" spans="1:4" x14ac:dyDescent="0.45">
      <c r="A155" s="24">
        <v>42241500</v>
      </c>
      <c r="B155">
        <v>1</v>
      </c>
      <c r="D155">
        <v>151</v>
      </c>
    </row>
    <row r="156" spans="1:4" x14ac:dyDescent="0.45">
      <c r="A156" s="25" t="s">
        <v>1615</v>
      </c>
      <c r="B156">
        <v>1</v>
      </c>
      <c r="D156">
        <v>151</v>
      </c>
    </row>
    <row r="157" spans="1:4" x14ac:dyDescent="0.45">
      <c r="A157" s="26" t="s">
        <v>1616</v>
      </c>
      <c r="B157">
        <v>1</v>
      </c>
      <c r="D157">
        <v>151</v>
      </c>
    </row>
    <row r="158" spans="1:4" x14ac:dyDescent="0.45">
      <c r="A158" s="27">
        <v>437593</v>
      </c>
      <c r="B158">
        <v>1</v>
      </c>
      <c r="D158">
        <v>151</v>
      </c>
    </row>
    <row r="159" spans="1:4" x14ac:dyDescent="0.45">
      <c r="A159" s="23" t="s">
        <v>1646</v>
      </c>
      <c r="B159">
        <v>1</v>
      </c>
      <c r="D159">
        <v>152</v>
      </c>
    </row>
    <row r="160" spans="1:4" x14ac:dyDescent="0.45">
      <c r="A160" s="24">
        <v>42241500</v>
      </c>
      <c r="B160">
        <v>1</v>
      </c>
      <c r="D160">
        <v>152</v>
      </c>
    </row>
    <row r="161" spans="1:4" x14ac:dyDescent="0.45">
      <c r="A161" s="25" t="s">
        <v>1615</v>
      </c>
      <c r="B161">
        <v>1</v>
      </c>
      <c r="D161">
        <v>152</v>
      </c>
    </row>
    <row r="162" spans="1:4" x14ac:dyDescent="0.45">
      <c r="A162" s="26" t="s">
        <v>1616</v>
      </c>
      <c r="B162">
        <v>1</v>
      </c>
      <c r="D162">
        <v>152</v>
      </c>
    </row>
    <row r="163" spans="1:4" x14ac:dyDescent="0.45">
      <c r="A163" s="27">
        <v>4309200</v>
      </c>
      <c r="B163">
        <v>1</v>
      </c>
      <c r="D163">
        <v>152</v>
      </c>
    </row>
    <row r="164" spans="1:4" x14ac:dyDescent="0.45">
      <c r="A164" s="23" t="s">
        <v>1647</v>
      </c>
      <c r="B164">
        <v>1</v>
      </c>
      <c r="D164">
        <v>153</v>
      </c>
    </row>
    <row r="165" spans="1:4" x14ac:dyDescent="0.45">
      <c r="A165" s="24">
        <v>42241500</v>
      </c>
      <c r="B165">
        <v>1</v>
      </c>
      <c r="D165">
        <v>153</v>
      </c>
    </row>
    <row r="166" spans="1:4" x14ac:dyDescent="0.45">
      <c r="A166" s="25" t="s">
        <v>1615</v>
      </c>
      <c r="B166">
        <v>1</v>
      </c>
      <c r="D166">
        <v>153</v>
      </c>
    </row>
    <row r="167" spans="1:4" x14ac:dyDescent="0.45">
      <c r="A167" s="26" t="s">
        <v>1616</v>
      </c>
      <c r="B167">
        <v>1</v>
      </c>
      <c r="D167">
        <v>153</v>
      </c>
    </row>
    <row r="168" spans="1:4" x14ac:dyDescent="0.45">
      <c r="A168" s="27">
        <v>237720</v>
      </c>
      <c r="B168">
        <v>1</v>
      </c>
      <c r="D168">
        <v>153</v>
      </c>
    </row>
    <row r="169" spans="1:4" x14ac:dyDescent="0.45">
      <c r="A169" s="23" t="s">
        <v>1648</v>
      </c>
      <c r="B169">
        <v>1</v>
      </c>
      <c r="D169">
        <v>154</v>
      </c>
    </row>
    <row r="170" spans="1:4" x14ac:dyDescent="0.45">
      <c r="A170" s="24">
        <v>42241500</v>
      </c>
      <c r="B170">
        <v>1</v>
      </c>
      <c r="D170">
        <v>154</v>
      </c>
    </row>
    <row r="171" spans="1:4" x14ac:dyDescent="0.45">
      <c r="A171" s="25" t="s">
        <v>1615</v>
      </c>
      <c r="B171">
        <v>1</v>
      </c>
      <c r="D171">
        <v>154</v>
      </c>
    </row>
    <row r="172" spans="1:4" x14ac:dyDescent="0.45">
      <c r="A172" s="26" t="s">
        <v>1616</v>
      </c>
      <c r="B172">
        <v>1</v>
      </c>
      <c r="D172">
        <v>154</v>
      </c>
    </row>
    <row r="173" spans="1:4" x14ac:dyDescent="0.45">
      <c r="A173" s="27">
        <v>692797</v>
      </c>
      <c r="B173">
        <v>1</v>
      </c>
      <c r="D173">
        <v>154</v>
      </c>
    </row>
    <row r="174" spans="1:4" x14ac:dyDescent="0.45">
      <c r="A174" s="23" t="s">
        <v>1649</v>
      </c>
      <c r="B174">
        <v>1</v>
      </c>
      <c r="D174">
        <v>155</v>
      </c>
    </row>
    <row r="175" spans="1:4" x14ac:dyDescent="0.45">
      <c r="A175" s="24">
        <v>42241500</v>
      </c>
      <c r="B175">
        <v>1</v>
      </c>
      <c r="D175">
        <v>155</v>
      </c>
    </row>
    <row r="176" spans="1:4" x14ac:dyDescent="0.45">
      <c r="A176" s="25" t="s">
        <v>1615</v>
      </c>
      <c r="B176">
        <v>1</v>
      </c>
      <c r="D176">
        <v>155</v>
      </c>
    </row>
    <row r="177" spans="1:4" x14ac:dyDescent="0.45">
      <c r="A177" s="26" t="s">
        <v>1616</v>
      </c>
      <c r="B177">
        <v>1</v>
      </c>
      <c r="D177">
        <v>155</v>
      </c>
    </row>
    <row r="178" spans="1:4" x14ac:dyDescent="0.45">
      <c r="A178" s="27">
        <v>759268</v>
      </c>
      <c r="B178">
        <v>1</v>
      </c>
      <c r="D178">
        <v>155</v>
      </c>
    </row>
    <row r="179" spans="1:4" x14ac:dyDescent="0.45">
      <c r="A179" s="23" t="s">
        <v>1650</v>
      </c>
      <c r="B179">
        <v>1</v>
      </c>
      <c r="D179">
        <v>156</v>
      </c>
    </row>
    <row r="180" spans="1:4" x14ac:dyDescent="0.45">
      <c r="A180" s="24">
        <v>42241500</v>
      </c>
      <c r="B180">
        <v>1</v>
      </c>
      <c r="D180">
        <v>156</v>
      </c>
    </row>
    <row r="181" spans="1:4" x14ac:dyDescent="0.45">
      <c r="A181" s="25" t="s">
        <v>1615</v>
      </c>
      <c r="B181">
        <v>1</v>
      </c>
      <c r="D181">
        <v>156</v>
      </c>
    </row>
    <row r="182" spans="1:4" x14ac:dyDescent="0.45">
      <c r="A182" s="26" t="s">
        <v>1616</v>
      </c>
      <c r="B182">
        <v>1</v>
      </c>
      <c r="D182">
        <v>156</v>
      </c>
    </row>
    <row r="183" spans="1:4" x14ac:dyDescent="0.45">
      <c r="A183" s="27">
        <v>158095</v>
      </c>
      <c r="B183">
        <v>1</v>
      </c>
      <c r="D183">
        <v>156</v>
      </c>
    </row>
    <row r="184" spans="1:4" x14ac:dyDescent="0.45">
      <c r="A184" s="23" t="s">
        <v>1651</v>
      </c>
      <c r="B184">
        <v>1</v>
      </c>
      <c r="D184">
        <v>157</v>
      </c>
    </row>
    <row r="185" spans="1:4" x14ac:dyDescent="0.45">
      <c r="A185" s="24">
        <v>42241500</v>
      </c>
      <c r="B185">
        <v>1</v>
      </c>
      <c r="D185">
        <v>157</v>
      </c>
    </row>
    <row r="186" spans="1:4" x14ac:dyDescent="0.45">
      <c r="A186" s="25" t="s">
        <v>1615</v>
      </c>
      <c r="B186">
        <v>1</v>
      </c>
      <c r="D186">
        <v>157</v>
      </c>
    </row>
    <row r="187" spans="1:4" x14ac:dyDescent="0.45">
      <c r="A187" s="26" t="s">
        <v>1616</v>
      </c>
      <c r="B187">
        <v>1</v>
      </c>
      <c r="D187">
        <v>157</v>
      </c>
    </row>
    <row r="188" spans="1:4" x14ac:dyDescent="0.45">
      <c r="A188" s="27">
        <v>443857</v>
      </c>
      <c r="B188">
        <v>1</v>
      </c>
      <c r="D188">
        <v>157</v>
      </c>
    </row>
    <row r="189" spans="1:4" x14ac:dyDescent="0.45">
      <c r="A189" s="23" t="s">
        <v>1652</v>
      </c>
      <c r="B189">
        <v>1</v>
      </c>
      <c r="D189">
        <v>158</v>
      </c>
    </row>
    <row r="190" spans="1:4" x14ac:dyDescent="0.45">
      <c r="A190" s="24">
        <v>42241500</v>
      </c>
      <c r="B190">
        <v>1</v>
      </c>
      <c r="D190">
        <v>158</v>
      </c>
    </row>
    <row r="191" spans="1:4" x14ac:dyDescent="0.45">
      <c r="A191" s="25" t="s">
        <v>1615</v>
      </c>
      <c r="B191">
        <v>1</v>
      </c>
      <c r="D191">
        <v>158</v>
      </c>
    </row>
    <row r="192" spans="1:4" x14ac:dyDescent="0.45">
      <c r="A192" s="26" t="s">
        <v>1616</v>
      </c>
      <c r="B192">
        <v>1</v>
      </c>
      <c r="D192">
        <v>158</v>
      </c>
    </row>
    <row r="193" spans="1:4" x14ac:dyDescent="0.45">
      <c r="A193" s="27">
        <v>136703</v>
      </c>
      <c r="B193">
        <v>1</v>
      </c>
      <c r="D193">
        <v>158</v>
      </c>
    </row>
    <row r="194" spans="1:4" x14ac:dyDescent="0.45">
      <c r="A194" s="23" t="s">
        <v>1653</v>
      </c>
      <c r="B194">
        <v>1</v>
      </c>
      <c r="D194">
        <v>159</v>
      </c>
    </row>
    <row r="195" spans="1:4" x14ac:dyDescent="0.45">
      <c r="A195" s="24">
        <v>42241500</v>
      </c>
      <c r="B195">
        <v>1</v>
      </c>
      <c r="D195">
        <v>159</v>
      </c>
    </row>
    <row r="196" spans="1:4" x14ac:dyDescent="0.45">
      <c r="A196" s="25" t="s">
        <v>1615</v>
      </c>
      <c r="B196">
        <v>1</v>
      </c>
      <c r="D196">
        <v>159</v>
      </c>
    </row>
    <row r="197" spans="1:4" x14ac:dyDescent="0.45">
      <c r="A197" s="26" t="s">
        <v>1616</v>
      </c>
      <c r="B197">
        <v>1</v>
      </c>
      <c r="D197">
        <v>159</v>
      </c>
    </row>
    <row r="198" spans="1:4" x14ac:dyDescent="0.45">
      <c r="A198" s="27">
        <v>217013</v>
      </c>
      <c r="B198">
        <v>1</v>
      </c>
      <c r="D198">
        <v>159</v>
      </c>
    </row>
    <row r="199" spans="1:4" x14ac:dyDescent="0.45">
      <c r="A199" s="23" t="s">
        <v>1654</v>
      </c>
      <c r="B199">
        <v>1</v>
      </c>
      <c r="D199">
        <v>160</v>
      </c>
    </row>
    <row r="200" spans="1:4" x14ac:dyDescent="0.45">
      <c r="A200" s="24">
        <v>42241500</v>
      </c>
      <c r="B200">
        <v>1</v>
      </c>
      <c r="D200">
        <v>160</v>
      </c>
    </row>
    <row r="201" spans="1:4" x14ac:dyDescent="0.45">
      <c r="A201" s="25" t="s">
        <v>1615</v>
      </c>
      <c r="B201">
        <v>1</v>
      </c>
      <c r="D201">
        <v>160</v>
      </c>
    </row>
    <row r="202" spans="1:4" x14ac:dyDescent="0.45">
      <c r="A202" s="26" t="s">
        <v>1616</v>
      </c>
      <c r="B202">
        <v>1</v>
      </c>
      <c r="D202">
        <v>160</v>
      </c>
    </row>
    <row r="203" spans="1:4" x14ac:dyDescent="0.45">
      <c r="A203" s="27">
        <v>137563</v>
      </c>
      <c r="B203">
        <v>1</v>
      </c>
      <c r="D203">
        <v>160</v>
      </c>
    </row>
    <row r="204" spans="1:4" x14ac:dyDescent="0.45">
      <c r="A204" s="23" t="s">
        <v>1655</v>
      </c>
      <c r="B204">
        <v>1</v>
      </c>
      <c r="D204">
        <v>161</v>
      </c>
    </row>
    <row r="205" spans="1:4" x14ac:dyDescent="0.45">
      <c r="A205" s="24">
        <v>42241500</v>
      </c>
      <c r="B205">
        <v>1</v>
      </c>
      <c r="D205">
        <v>161</v>
      </c>
    </row>
    <row r="206" spans="1:4" x14ac:dyDescent="0.45">
      <c r="A206" s="25" t="s">
        <v>1615</v>
      </c>
      <c r="B206">
        <v>1</v>
      </c>
      <c r="D206">
        <v>161</v>
      </c>
    </row>
    <row r="207" spans="1:4" x14ac:dyDescent="0.45">
      <c r="A207" s="26" t="s">
        <v>1616</v>
      </c>
      <c r="B207">
        <v>1</v>
      </c>
      <c r="D207">
        <v>161</v>
      </c>
    </row>
    <row r="208" spans="1:4" x14ac:dyDescent="0.45">
      <c r="A208" s="27">
        <v>42350</v>
      </c>
      <c r="B208">
        <v>1</v>
      </c>
      <c r="D208">
        <v>161</v>
      </c>
    </row>
    <row r="209" spans="1:4" x14ac:dyDescent="0.45">
      <c r="A209" s="23" t="s">
        <v>1656</v>
      </c>
      <c r="B209">
        <v>1</v>
      </c>
      <c r="D209">
        <v>162</v>
      </c>
    </row>
    <row r="210" spans="1:4" x14ac:dyDescent="0.45">
      <c r="A210" s="24">
        <v>42241500</v>
      </c>
      <c r="B210">
        <v>1</v>
      </c>
      <c r="D210">
        <v>162</v>
      </c>
    </row>
    <row r="211" spans="1:4" x14ac:dyDescent="0.45">
      <c r="A211" s="25" t="s">
        <v>1615</v>
      </c>
      <c r="B211">
        <v>1</v>
      </c>
      <c r="D211">
        <v>162</v>
      </c>
    </row>
    <row r="212" spans="1:4" x14ac:dyDescent="0.45">
      <c r="A212" s="26" t="s">
        <v>1616</v>
      </c>
      <c r="B212">
        <v>1</v>
      </c>
      <c r="D212">
        <v>162</v>
      </c>
    </row>
    <row r="213" spans="1:4" x14ac:dyDescent="0.45">
      <c r="A213" s="27">
        <v>102942</v>
      </c>
      <c r="B213">
        <v>1</v>
      </c>
      <c r="D213">
        <v>162</v>
      </c>
    </row>
    <row r="214" spans="1:4" x14ac:dyDescent="0.45">
      <c r="A214" s="23" t="s">
        <v>1657</v>
      </c>
      <c r="B214">
        <v>1</v>
      </c>
      <c r="D214">
        <v>163</v>
      </c>
    </row>
    <row r="215" spans="1:4" x14ac:dyDescent="0.45">
      <c r="A215" s="24">
        <v>42241500</v>
      </c>
      <c r="B215">
        <v>1</v>
      </c>
      <c r="D215">
        <v>163</v>
      </c>
    </row>
    <row r="216" spans="1:4" x14ac:dyDescent="0.45">
      <c r="A216" s="25" t="s">
        <v>1615</v>
      </c>
      <c r="B216">
        <v>1</v>
      </c>
      <c r="D216">
        <v>163</v>
      </c>
    </row>
    <row r="217" spans="1:4" x14ac:dyDescent="0.45">
      <c r="A217" s="26" t="s">
        <v>1616</v>
      </c>
      <c r="B217">
        <v>1</v>
      </c>
      <c r="D217">
        <v>163</v>
      </c>
    </row>
    <row r="218" spans="1:4" x14ac:dyDescent="0.45">
      <c r="A218" s="27">
        <v>114598</v>
      </c>
      <c r="B218">
        <v>1</v>
      </c>
      <c r="D218">
        <v>163</v>
      </c>
    </row>
    <row r="219" spans="1:4" x14ac:dyDescent="0.45">
      <c r="A219" s="23" t="s">
        <v>1658</v>
      </c>
      <c r="B219">
        <v>1</v>
      </c>
      <c r="D219">
        <v>164</v>
      </c>
    </row>
    <row r="220" spans="1:4" x14ac:dyDescent="0.45">
      <c r="A220" s="24">
        <v>42241500</v>
      </c>
      <c r="B220">
        <v>1</v>
      </c>
      <c r="D220">
        <v>164</v>
      </c>
    </row>
    <row r="221" spans="1:4" x14ac:dyDescent="0.45">
      <c r="A221" s="25" t="s">
        <v>1615</v>
      </c>
      <c r="B221">
        <v>1</v>
      </c>
      <c r="D221">
        <v>164</v>
      </c>
    </row>
    <row r="222" spans="1:4" x14ac:dyDescent="0.45">
      <c r="A222" s="26" t="s">
        <v>1616</v>
      </c>
      <c r="B222">
        <v>1</v>
      </c>
      <c r="D222">
        <v>164</v>
      </c>
    </row>
    <row r="223" spans="1:4" x14ac:dyDescent="0.45">
      <c r="A223" s="27">
        <v>1991200</v>
      </c>
      <c r="B223">
        <v>1</v>
      </c>
      <c r="D223">
        <v>164</v>
      </c>
    </row>
    <row r="224" spans="1:4" x14ac:dyDescent="0.45">
      <c r="A224" s="23" t="s">
        <v>1659</v>
      </c>
      <c r="B224">
        <v>1</v>
      </c>
      <c r="D224">
        <v>165</v>
      </c>
    </row>
    <row r="225" spans="1:4" x14ac:dyDescent="0.45">
      <c r="A225" s="24">
        <v>42241500</v>
      </c>
      <c r="B225">
        <v>1</v>
      </c>
      <c r="D225">
        <v>165</v>
      </c>
    </row>
    <row r="226" spans="1:4" x14ac:dyDescent="0.45">
      <c r="A226" s="25" t="s">
        <v>1615</v>
      </c>
      <c r="B226">
        <v>1</v>
      </c>
      <c r="D226">
        <v>165</v>
      </c>
    </row>
    <row r="227" spans="1:4" x14ac:dyDescent="0.45">
      <c r="A227" s="26" t="s">
        <v>1616</v>
      </c>
      <c r="B227">
        <v>1</v>
      </c>
      <c r="D227">
        <v>165</v>
      </c>
    </row>
    <row r="228" spans="1:4" x14ac:dyDescent="0.45">
      <c r="A228" s="27">
        <v>713613</v>
      </c>
      <c r="B228">
        <v>1</v>
      </c>
      <c r="D228">
        <v>165</v>
      </c>
    </row>
    <row r="229" spans="1:4" x14ac:dyDescent="0.45">
      <c r="A229" s="23" t="s">
        <v>1660</v>
      </c>
      <c r="B229">
        <v>1</v>
      </c>
      <c r="D229">
        <v>166</v>
      </c>
    </row>
    <row r="230" spans="1:4" x14ac:dyDescent="0.45">
      <c r="A230" s="24">
        <v>42241500</v>
      </c>
      <c r="B230">
        <v>1</v>
      </c>
      <c r="D230">
        <v>166</v>
      </c>
    </row>
    <row r="231" spans="1:4" x14ac:dyDescent="0.45">
      <c r="A231" s="25" t="s">
        <v>1615</v>
      </c>
      <c r="B231">
        <v>1</v>
      </c>
      <c r="D231">
        <v>166</v>
      </c>
    </row>
    <row r="232" spans="1:4" x14ac:dyDescent="0.45">
      <c r="A232" s="26" t="s">
        <v>1616</v>
      </c>
      <c r="B232">
        <v>1</v>
      </c>
      <c r="D232">
        <v>166</v>
      </c>
    </row>
    <row r="233" spans="1:4" x14ac:dyDescent="0.45">
      <c r="A233" s="27">
        <v>2250850</v>
      </c>
      <c r="B233">
        <v>1</v>
      </c>
      <c r="D233">
        <v>166</v>
      </c>
    </row>
    <row r="234" spans="1:4" x14ac:dyDescent="0.45">
      <c r="A234" s="23" t="s">
        <v>1661</v>
      </c>
      <c r="B234">
        <v>1</v>
      </c>
      <c r="D234">
        <v>167</v>
      </c>
    </row>
    <row r="235" spans="1:4" x14ac:dyDescent="0.45">
      <c r="A235" s="24">
        <v>42241500</v>
      </c>
      <c r="B235">
        <v>1</v>
      </c>
      <c r="D235">
        <v>167</v>
      </c>
    </row>
    <row r="236" spans="1:4" x14ac:dyDescent="0.45">
      <c r="A236" s="25" t="s">
        <v>1615</v>
      </c>
      <c r="B236">
        <v>1</v>
      </c>
      <c r="D236">
        <v>167</v>
      </c>
    </row>
    <row r="237" spans="1:4" x14ac:dyDescent="0.45">
      <c r="A237" s="26" t="s">
        <v>1616</v>
      </c>
      <c r="B237">
        <v>1</v>
      </c>
      <c r="D237">
        <v>167</v>
      </c>
    </row>
    <row r="238" spans="1:4" x14ac:dyDescent="0.45">
      <c r="A238" s="27">
        <v>5782590</v>
      </c>
      <c r="B238">
        <v>1</v>
      </c>
      <c r="D238">
        <v>167</v>
      </c>
    </row>
    <row r="239" spans="1:4" x14ac:dyDescent="0.45">
      <c r="A239" s="23" t="s">
        <v>1662</v>
      </c>
      <c r="B239">
        <v>1</v>
      </c>
      <c r="D239">
        <v>168</v>
      </c>
    </row>
    <row r="240" spans="1:4" x14ac:dyDescent="0.45">
      <c r="A240" s="24">
        <v>42241500</v>
      </c>
      <c r="B240">
        <v>1</v>
      </c>
      <c r="D240">
        <v>168</v>
      </c>
    </row>
    <row r="241" spans="1:4" x14ac:dyDescent="0.45">
      <c r="A241" s="25" t="s">
        <v>1615</v>
      </c>
      <c r="B241">
        <v>1</v>
      </c>
      <c r="D241">
        <v>168</v>
      </c>
    </row>
    <row r="242" spans="1:4" x14ac:dyDescent="0.45">
      <c r="A242" s="26" t="s">
        <v>1616</v>
      </c>
      <c r="B242">
        <v>1</v>
      </c>
      <c r="D242">
        <v>168</v>
      </c>
    </row>
    <row r="243" spans="1:4" x14ac:dyDescent="0.45">
      <c r="A243" s="27">
        <v>2942700</v>
      </c>
      <c r="B243">
        <v>1</v>
      </c>
      <c r="D243">
        <v>168</v>
      </c>
    </row>
    <row r="244" spans="1:4" x14ac:dyDescent="0.45">
      <c r="A244" s="23" t="s">
        <v>1663</v>
      </c>
      <c r="B244">
        <v>1</v>
      </c>
      <c r="D244">
        <v>169</v>
      </c>
    </row>
    <row r="245" spans="1:4" x14ac:dyDescent="0.45">
      <c r="A245" s="24">
        <v>42241500</v>
      </c>
      <c r="B245">
        <v>1</v>
      </c>
      <c r="D245">
        <v>169</v>
      </c>
    </row>
    <row r="246" spans="1:4" x14ac:dyDescent="0.45">
      <c r="A246" s="25" t="s">
        <v>1615</v>
      </c>
      <c r="B246">
        <v>1</v>
      </c>
      <c r="D246">
        <v>169</v>
      </c>
    </row>
    <row r="247" spans="1:4" x14ac:dyDescent="0.45">
      <c r="A247" s="26" t="s">
        <v>1616</v>
      </c>
      <c r="B247">
        <v>1</v>
      </c>
      <c r="D247">
        <v>169</v>
      </c>
    </row>
    <row r="248" spans="1:4" x14ac:dyDescent="0.45">
      <c r="A248" s="27">
        <v>3392900</v>
      </c>
      <c r="B248">
        <v>1</v>
      </c>
      <c r="D248">
        <v>169</v>
      </c>
    </row>
    <row r="249" spans="1:4" x14ac:dyDescent="0.45">
      <c r="A249" s="23" t="s">
        <v>1664</v>
      </c>
      <c r="B249">
        <v>1</v>
      </c>
      <c r="D249">
        <v>170</v>
      </c>
    </row>
    <row r="250" spans="1:4" x14ac:dyDescent="0.45">
      <c r="A250" s="24">
        <v>42241500</v>
      </c>
      <c r="B250">
        <v>1</v>
      </c>
      <c r="D250">
        <v>170</v>
      </c>
    </row>
    <row r="251" spans="1:4" x14ac:dyDescent="0.45">
      <c r="A251" s="25" t="s">
        <v>1615</v>
      </c>
      <c r="B251">
        <v>1</v>
      </c>
      <c r="D251">
        <v>170</v>
      </c>
    </row>
    <row r="252" spans="1:4" x14ac:dyDescent="0.45">
      <c r="A252" s="26" t="s">
        <v>1616</v>
      </c>
      <c r="B252">
        <v>1</v>
      </c>
      <c r="D252">
        <v>170</v>
      </c>
    </row>
    <row r="253" spans="1:4" x14ac:dyDescent="0.45">
      <c r="A253" s="27">
        <v>3117800</v>
      </c>
      <c r="B253">
        <v>1</v>
      </c>
      <c r="D253">
        <v>170</v>
      </c>
    </row>
    <row r="254" spans="1:4" x14ac:dyDescent="0.45">
      <c r="A254" s="23" t="s">
        <v>1665</v>
      </c>
      <c r="B254">
        <v>1</v>
      </c>
      <c r="D254">
        <v>171</v>
      </c>
    </row>
    <row r="255" spans="1:4" x14ac:dyDescent="0.45">
      <c r="A255" s="24">
        <v>42241500</v>
      </c>
      <c r="B255">
        <v>1</v>
      </c>
      <c r="D255">
        <v>171</v>
      </c>
    </row>
    <row r="256" spans="1:4" x14ac:dyDescent="0.45">
      <c r="A256" s="25" t="s">
        <v>1615</v>
      </c>
      <c r="B256">
        <v>1</v>
      </c>
      <c r="D256">
        <v>171</v>
      </c>
    </row>
    <row r="257" spans="1:4" x14ac:dyDescent="0.45">
      <c r="A257" s="26" t="s">
        <v>1616</v>
      </c>
      <c r="B257">
        <v>1</v>
      </c>
      <c r="D257">
        <v>171</v>
      </c>
    </row>
    <row r="258" spans="1:4" x14ac:dyDescent="0.45">
      <c r="A258" s="27">
        <v>3466260</v>
      </c>
      <c r="B258">
        <v>1</v>
      </c>
      <c r="D258">
        <v>171</v>
      </c>
    </row>
    <row r="259" spans="1:4" x14ac:dyDescent="0.45">
      <c r="A259" s="23" t="s">
        <v>1666</v>
      </c>
      <c r="B259">
        <v>1</v>
      </c>
      <c r="D259">
        <v>172</v>
      </c>
    </row>
    <row r="260" spans="1:4" x14ac:dyDescent="0.45">
      <c r="A260" s="24">
        <v>42241500</v>
      </c>
      <c r="B260">
        <v>1</v>
      </c>
      <c r="D260">
        <v>172</v>
      </c>
    </row>
    <row r="261" spans="1:4" x14ac:dyDescent="0.45">
      <c r="A261" s="25" t="s">
        <v>1615</v>
      </c>
      <c r="B261">
        <v>1</v>
      </c>
      <c r="D261">
        <v>172</v>
      </c>
    </row>
    <row r="262" spans="1:4" x14ac:dyDescent="0.45">
      <c r="A262" s="26" t="s">
        <v>1616</v>
      </c>
      <c r="B262">
        <v>1</v>
      </c>
      <c r="D262">
        <v>172</v>
      </c>
    </row>
    <row r="263" spans="1:4" x14ac:dyDescent="0.45">
      <c r="A263" s="27">
        <v>3466260</v>
      </c>
      <c r="B263">
        <v>1</v>
      </c>
      <c r="D263">
        <v>172</v>
      </c>
    </row>
    <row r="264" spans="1:4" x14ac:dyDescent="0.45">
      <c r="A264" s="23" t="s">
        <v>1667</v>
      </c>
      <c r="B264">
        <v>1</v>
      </c>
      <c r="D264">
        <v>173</v>
      </c>
    </row>
    <row r="265" spans="1:4" x14ac:dyDescent="0.45">
      <c r="A265" s="24">
        <v>42241500</v>
      </c>
      <c r="B265">
        <v>1</v>
      </c>
      <c r="D265">
        <v>173</v>
      </c>
    </row>
    <row r="266" spans="1:4" x14ac:dyDescent="0.45">
      <c r="A266" s="25" t="s">
        <v>1615</v>
      </c>
      <c r="B266">
        <v>1</v>
      </c>
      <c r="D266">
        <v>173</v>
      </c>
    </row>
    <row r="267" spans="1:4" x14ac:dyDescent="0.45">
      <c r="A267" s="26" t="s">
        <v>1616</v>
      </c>
      <c r="B267">
        <v>1</v>
      </c>
      <c r="D267">
        <v>173</v>
      </c>
    </row>
    <row r="268" spans="1:4" x14ac:dyDescent="0.45">
      <c r="A268" s="27">
        <v>2767600</v>
      </c>
      <c r="B268">
        <v>1</v>
      </c>
      <c r="D268">
        <v>173</v>
      </c>
    </row>
    <row r="269" spans="1:4" x14ac:dyDescent="0.45">
      <c r="A269" s="23" t="s">
        <v>1668</v>
      </c>
      <c r="B269">
        <v>1</v>
      </c>
      <c r="D269">
        <v>174</v>
      </c>
    </row>
    <row r="270" spans="1:4" x14ac:dyDescent="0.45">
      <c r="A270" s="24">
        <v>42241500</v>
      </c>
      <c r="B270">
        <v>1</v>
      </c>
      <c r="D270">
        <v>174</v>
      </c>
    </row>
    <row r="271" spans="1:4" x14ac:dyDescent="0.45">
      <c r="A271" s="25" t="s">
        <v>1615</v>
      </c>
      <c r="B271">
        <v>1</v>
      </c>
      <c r="D271">
        <v>174</v>
      </c>
    </row>
    <row r="272" spans="1:4" x14ac:dyDescent="0.45">
      <c r="A272" s="26" t="s">
        <v>1616</v>
      </c>
      <c r="B272">
        <v>1</v>
      </c>
      <c r="D272">
        <v>174</v>
      </c>
    </row>
    <row r="273" spans="1:4" x14ac:dyDescent="0.45">
      <c r="A273" s="27">
        <v>393650</v>
      </c>
      <c r="B273">
        <v>1</v>
      </c>
      <c r="D273">
        <v>174</v>
      </c>
    </row>
    <row r="274" spans="1:4" x14ac:dyDescent="0.45">
      <c r="A274" s="23" t="s">
        <v>1669</v>
      </c>
      <c r="B274">
        <v>1</v>
      </c>
      <c r="D274">
        <v>175</v>
      </c>
    </row>
    <row r="275" spans="1:4" x14ac:dyDescent="0.45">
      <c r="A275" s="24">
        <v>42241500</v>
      </c>
      <c r="B275">
        <v>1</v>
      </c>
      <c r="D275">
        <v>175</v>
      </c>
    </row>
    <row r="276" spans="1:4" x14ac:dyDescent="0.45">
      <c r="A276" s="25" t="s">
        <v>1615</v>
      </c>
      <c r="B276">
        <v>1</v>
      </c>
      <c r="D276">
        <v>175</v>
      </c>
    </row>
    <row r="277" spans="1:4" x14ac:dyDescent="0.45">
      <c r="A277" s="26" t="s">
        <v>1616</v>
      </c>
      <c r="B277">
        <v>1</v>
      </c>
      <c r="D277">
        <v>175</v>
      </c>
    </row>
    <row r="278" spans="1:4" x14ac:dyDescent="0.45">
      <c r="A278" s="27">
        <v>1644390</v>
      </c>
      <c r="B278">
        <v>1</v>
      </c>
      <c r="D278">
        <v>175</v>
      </c>
    </row>
    <row r="279" spans="1:4" x14ac:dyDescent="0.45">
      <c r="A279" s="23" t="s">
        <v>1670</v>
      </c>
      <c r="B279">
        <v>1</v>
      </c>
      <c r="D279">
        <v>176</v>
      </c>
    </row>
    <row r="280" spans="1:4" x14ac:dyDescent="0.45">
      <c r="A280" s="24">
        <v>42241500</v>
      </c>
      <c r="B280">
        <v>1</v>
      </c>
      <c r="D280">
        <v>176</v>
      </c>
    </row>
    <row r="281" spans="1:4" x14ac:dyDescent="0.45">
      <c r="A281" s="25" t="s">
        <v>1615</v>
      </c>
      <c r="B281">
        <v>1</v>
      </c>
      <c r="D281">
        <v>176</v>
      </c>
    </row>
    <row r="282" spans="1:4" x14ac:dyDescent="0.45">
      <c r="A282" s="26" t="s">
        <v>1616</v>
      </c>
      <c r="B282">
        <v>1</v>
      </c>
      <c r="D282">
        <v>176</v>
      </c>
    </row>
    <row r="283" spans="1:4" x14ac:dyDescent="0.45">
      <c r="A283" s="27">
        <v>1650000</v>
      </c>
      <c r="B283">
        <v>1</v>
      </c>
      <c r="D283">
        <v>176</v>
      </c>
    </row>
    <row r="284" spans="1:4" x14ac:dyDescent="0.45">
      <c r="A284" s="23" t="s">
        <v>1671</v>
      </c>
      <c r="B284">
        <v>1</v>
      </c>
      <c r="D284">
        <v>177</v>
      </c>
    </row>
    <row r="285" spans="1:4" x14ac:dyDescent="0.45">
      <c r="A285" s="24">
        <v>42241500</v>
      </c>
      <c r="B285">
        <v>1</v>
      </c>
      <c r="D285">
        <v>177</v>
      </c>
    </row>
    <row r="286" spans="1:4" x14ac:dyDescent="0.45">
      <c r="A286" s="25" t="s">
        <v>1615</v>
      </c>
      <c r="B286">
        <v>1</v>
      </c>
      <c r="D286">
        <v>177</v>
      </c>
    </row>
    <row r="287" spans="1:4" x14ac:dyDescent="0.45">
      <c r="A287" s="26" t="s">
        <v>1616</v>
      </c>
      <c r="B287">
        <v>1</v>
      </c>
      <c r="D287">
        <v>177</v>
      </c>
    </row>
    <row r="288" spans="1:4" x14ac:dyDescent="0.45">
      <c r="A288" s="27">
        <v>3437100</v>
      </c>
      <c r="B288">
        <v>1</v>
      </c>
      <c r="D288">
        <v>177</v>
      </c>
    </row>
    <row r="289" spans="1:4" x14ac:dyDescent="0.45">
      <c r="A289" s="23" t="s">
        <v>1672</v>
      </c>
      <c r="B289">
        <v>1</v>
      </c>
      <c r="D289">
        <v>178</v>
      </c>
    </row>
    <row r="290" spans="1:4" x14ac:dyDescent="0.45">
      <c r="A290" s="24">
        <v>42241500</v>
      </c>
      <c r="B290">
        <v>1</v>
      </c>
      <c r="D290">
        <v>178</v>
      </c>
    </row>
    <row r="291" spans="1:4" x14ac:dyDescent="0.45">
      <c r="A291" s="25" t="s">
        <v>1615</v>
      </c>
      <c r="B291">
        <v>1</v>
      </c>
      <c r="D291">
        <v>178</v>
      </c>
    </row>
    <row r="292" spans="1:4" x14ac:dyDescent="0.45">
      <c r="A292" s="26" t="s">
        <v>1616</v>
      </c>
      <c r="B292">
        <v>1</v>
      </c>
      <c r="D292">
        <v>178</v>
      </c>
    </row>
    <row r="293" spans="1:4" x14ac:dyDescent="0.45">
      <c r="A293" s="27">
        <v>628200</v>
      </c>
      <c r="B293">
        <v>1</v>
      </c>
      <c r="D293">
        <v>178</v>
      </c>
    </row>
    <row r="294" spans="1:4" x14ac:dyDescent="0.45">
      <c r="A294" s="11" t="s">
        <v>277</v>
      </c>
      <c r="B294">
        <v>28</v>
      </c>
      <c r="D294">
        <v>5390</v>
      </c>
    </row>
    <row r="295" spans="1:4" x14ac:dyDescent="0.45">
      <c r="A295" s="22" t="s">
        <v>35</v>
      </c>
      <c r="B295">
        <v>28</v>
      </c>
      <c r="D295">
        <v>5390</v>
      </c>
    </row>
    <row r="296" spans="1:4" x14ac:dyDescent="0.45">
      <c r="A296" s="23" t="s">
        <v>278</v>
      </c>
      <c r="B296">
        <v>1</v>
      </c>
      <c r="D296">
        <v>179</v>
      </c>
    </row>
    <row r="297" spans="1:4" x14ac:dyDescent="0.45">
      <c r="A297" s="24">
        <v>51102700</v>
      </c>
      <c r="B297">
        <v>1</v>
      </c>
      <c r="D297">
        <v>179</v>
      </c>
    </row>
    <row r="298" spans="1:4" x14ac:dyDescent="0.45">
      <c r="A298" s="25" t="s">
        <v>1673</v>
      </c>
      <c r="B298">
        <v>1</v>
      </c>
      <c r="D298">
        <v>179</v>
      </c>
    </row>
    <row r="299" spans="1:4" x14ac:dyDescent="0.45">
      <c r="A299" s="26" t="s">
        <v>1616</v>
      </c>
      <c r="B299">
        <v>1</v>
      </c>
      <c r="D299">
        <v>179</v>
      </c>
    </row>
    <row r="300" spans="1:4" x14ac:dyDescent="0.45">
      <c r="A300" s="27">
        <v>58900</v>
      </c>
      <c r="B300">
        <v>1</v>
      </c>
      <c r="D300">
        <v>179</v>
      </c>
    </row>
    <row r="301" spans="1:4" x14ac:dyDescent="0.45">
      <c r="A301" s="23" t="s">
        <v>280</v>
      </c>
      <c r="B301">
        <v>1</v>
      </c>
      <c r="D301">
        <v>180</v>
      </c>
    </row>
    <row r="302" spans="1:4" x14ac:dyDescent="0.45">
      <c r="A302" s="24">
        <v>40141742</v>
      </c>
      <c r="B302">
        <v>1</v>
      </c>
      <c r="D302">
        <v>180</v>
      </c>
    </row>
    <row r="303" spans="1:4" x14ac:dyDescent="0.45">
      <c r="A303" s="25" t="s">
        <v>1674</v>
      </c>
      <c r="B303">
        <v>1</v>
      </c>
      <c r="D303">
        <v>180</v>
      </c>
    </row>
    <row r="304" spans="1:4" x14ac:dyDescent="0.45">
      <c r="A304" s="26" t="s">
        <v>1616</v>
      </c>
      <c r="B304">
        <v>1</v>
      </c>
      <c r="D304">
        <v>180</v>
      </c>
    </row>
    <row r="305" spans="1:4" x14ac:dyDescent="0.45">
      <c r="A305" s="27">
        <v>2415</v>
      </c>
      <c r="B305">
        <v>1</v>
      </c>
      <c r="D305">
        <v>180</v>
      </c>
    </row>
    <row r="306" spans="1:4" x14ac:dyDescent="0.45">
      <c r="A306" s="23" t="s">
        <v>282</v>
      </c>
      <c r="B306">
        <v>1</v>
      </c>
      <c r="D306">
        <v>181</v>
      </c>
    </row>
    <row r="307" spans="1:4" x14ac:dyDescent="0.45">
      <c r="A307" s="24">
        <v>90101603</v>
      </c>
      <c r="B307">
        <v>1</v>
      </c>
      <c r="D307">
        <v>181</v>
      </c>
    </row>
    <row r="308" spans="1:4" x14ac:dyDescent="0.45">
      <c r="A308" s="25" t="s">
        <v>1675</v>
      </c>
      <c r="B308">
        <v>1</v>
      </c>
      <c r="D308">
        <v>181</v>
      </c>
    </row>
    <row r="309" spans="1:4" x14ac:dyDescent="0.45">
      <c r="A309" s="26" t="s">
        <v>1616</v>
      </c>
      <c r="B309">
        <v>1</v>
      </c>
      <c r="D309">
        <v>181</v>
      </c>
    </row>
    <row r="310" spans="1:4" x14ac:dyDescent="0.45">
      <c r="A310" s="27">
        <v>125900</v>
      </c>
      <c r="B310">
        <v>1</v>
      </c>
      <c r="D310">
        <v>181</v>
      </c>
    </row>
    <row r="311" spans="1:4" x14ac:dyDescent="0.45">
      <c r="A311" s="23" t="s">
        <v>284</v>
      </c>
      <c r="B311">
        <v>1</v>
      </c>
      <c r="D311">
        <v>182</v>
      </c>
    </row>
    <row r="312" spans="1:4" x14ac:dyDescent="0.45">
      <c r="A312" s="24">
        <v>90101603</v>
      </c>
      <c r="B312">
        <v>1</v>
      </c>
      <c r="D312">
        <v>182</v>
      </c>
    </row>
    <row r="313" spans="1:4" x14ac:dyDescent="0.45">
      <c r="A313" s="25" t="s">
        <v>1674</v>
      </c>
      <c r="B313">
        <v>1</v>
      </c>
      <c r="D313">
        <v>182</v>
      </c>
    </row>
    <row r="314" spans="1:4" x14ac:dyDescent="0.45">
      <c r="A314" s="26" t="s">
        <v>1616</v>
      </c>
      <c r="B314">
        <v>1</v>
      </c>
      <c r="D314">
        <v>182</v>
      </c>
    </row>
    <row r="315" spans="1:4" x14ac:dyDescent="0.45">
      <c r="A315" s="27">
        <v>100000</v>
      </c>
      <c r="B315">
        <v>1</v>
      </c>
      <c r="D315">
        <v>182</v>
      </c>
    </row>
    <row r="316" spans="1:4" x14ac:dyDescent="0.45">
      <c r="A316" s="23" t="s">
        <v>286</v>
      </c>
      <c r="B316">
        <v>1</v>
      </c>
      <c r="D316">
        <v>183</v>
      </c>
    </row>
    <row r="317" spans="1:4" x14ac:dyDescent="0.45">
      <c r="A317" s="24" t="s">
        <v>287</v>
      </c>
      <c r="B317">
        <v>1</v>
      </c>
      <c r="D317">
        <v>183</v>
      </c>
    </row>
    <row r="318" spans="1:4" x14ac:dyDescent="0.45">
      <c r="A318" s="25" t="s">
        <v>1674</v>
      </c>
      <c r="B318">
        <v>1</v>
      </c>
      <c r="D318">
        <v>183</v>
      </c>
    </row>
    <row r="319" spans="1:4" x14ac:dyDescent="0.45">
      <c r="A319" s="26" t="s">
        <v>1616</v>
      </c>
      <c r="B319">
        <v>1</v>
      </c>
      <c r="D319">
        <v>183</v>
      </c>
    </row>
    <row r="320" spans="1:4" x14ac:dyDescent="0.45">
      <c r="A320" s="27">
        <v>114000</v>
      </c>
      <c r="B320">
        <v>1</v>
      </c>
      <c r="D320">
        <v>183</v>
      </c>
    </row>
    <row r="321" spans="1:4" x14ac:dyDescent="0.45">
      <c r="A321" s="23" t="s">
        <v>289</v>
      </c>
      <c r="B321">
        <v>1</v>
      </c>
      <c r="D321">
        <v>184</v>
      </c>
    </row>
    <row r="322" spans="1:4" x14ac:dyDescent="0.45">
      <c r="A322" s="24">
        <v>42172000</v>
      </c>
      <c r="B322">
        <v>1</v>
      </c>
      <c r="D322">
        <v>184</v>
      </c>
    </row>
    <row r="323" spans="1:4" x14ac:dyDescent="0.45">
      <c r="A323" s="25" t="s">
        <v>1674</v>
      </c>
      <c r="B323">
        <v>1</v>
      </c>
      <c r="D323">
        <v>184</v>
      </c>
    </row>
    <row r="324" spans="1:4" x14ac:dyDescent="0.45">
      <c r="A324" s="26" t="s">
        <v>1616</v>
      </c>
      <c r="B324">
        <v>1</v>
      </c>
      <c r="D324">
        <v>184</v>
      </c>
    </row>
    <row r="325" spans="1:4" x14ac:dyDescent="0.45">
      <c r="A325" s="27">
        <v>387900</v>
      </c>
      <c r="B325">
        <v>1</v>
      </c>
      <c r="D325">
        <v>184</v>
      </c>
    </row>
    <row r="326" spans="1:4" x14ac:dyDescent="0.45">
      <c r="A326" s="23" t="s">
        <v>291</v>
      </c>
      <c r="B326">
        <v>1</v>
      </c>
      <c r="D326">
        <v>185</v>
      </c>
    </row>
    <row r="327" spans="1:4" x14ac:dyDescent="0.45">
      <c r="A327" s="24">
        <v>90101603</v>
      </c>
      <c r="B327">
        <v>1</v>
      </c>
      <c r="D327">
        <v>185</v>
      </c>
    </row>
    <row r="328" spans="1:4" x14ac:dyDescent="0.45">
      <c r="A328" s="25" t="s">
        <v>1674</v>
      </c>
      <c r="B328">
        <v>1</v>
      </c>
      <c r="D328">
        <v>185</v>
      </c>
    </row>
    <row r="329" spans="1:4" x14ac:dyDescent="0.45">
      <c r="A329" s="26" t="s">
        <v>1616</v>
      </c>
      <c r="B329">
        <v>1</v>
      </c>
      <c r="D329">
        <v>185</v>
      </c>
    </row>
    <row r="330" spans="1:4" x14ac:dyDescent="0.45">
      <c r="A330" s="27">
        <v>3500</v>
      </c>
      <c r="B330">
        <v>1</v>
      </c>
      <c r="D330">
        <v>185</v>
      </c>
    </row>
    <row r="331" spans="1:4" x14ac:dyDescent="0.45">
      <c r="A331" s="23" t="s">
        <v>293</v>
      </c>
      <c r="B331">
        <v>1</v>
      </c>
      <c r="D331">
        <v>186</v>
      </c>
    </row>
    <row r="332" spans="1:4" x14ac:dyDescent="0.45">
      <c r="A332" s="24">
        <v>90101603</v>
      </c>
      <c r="B332">
        <v>1</v>
      </c>
      <c r="D332">
        <v>186</v>
      </c>
    </row>
    <row r="333" spans="1:4" x14ac:dyDescent="0.45">
      <c r="A333" s="25" t="s">
        <v>1674</v>
      </c>
      <c r="B333">
        <v>1</v>
      </c>
      <c r="D333">
        <v>186</v>
      </c>
    </row>
    <row r="334" spans="1:4" x14ac:dyDescent="0.45">
      <c r="A334" s="26" t="s">
        <v>1616</v>
      </c>
      <c r="B334">
        <v>1</v>
      </c>
      <c r="D334">
        <v>186</v>
      </c>
    </row>
    <row r="335" spans="1:4" x14ac:dyDescent="0.45">
      <c r="A335" s="27">
        <v>140000</v>
      </c>
      <c r="B335">
        <v>1</v>
      </c>
      <c r="D335">
        <v>186</v>
      </c>
    </row>
    <row r="336" spans="1:4" x14ac:dyDescent="0.45">
      <c r="A336" s="23" t="s">
        <v>295</v>
      </c>
      <c r="B336">
        <v>1</v>
      </c>
      <c r="D336">
        <v>187</v>
      </c>
    </row>
    <row r="337" spans="1:4" x14ac:dyDescent="0.45">
      <c r="A337" s="24">
        <v>90101603</v>
      </c>
      <c r="B337">
        <v>1</v>
      </c>
      <c r="D337">
        <v>187</v>
      </c>
    </row>
    <row r="338" spans="1:4" x14ac:dyDescent="0.45">
      <c r="A338" s="25" t="s">
        <v>1674</v>
      </c>
      <c r="B338">
        <v>1</v>
      </c>
      <c r="D338">
        <v>187</v>
      </c>
    </row>
    <row r="339" spans="1:4" x14ac:dyDescent="0.45">
      <c r="A339" s="26" t="s">
        <v>1616</v>
      </c>
      <c r="B339">
        <v>1</v>
      </c>
      <c r="D339">
        <v>187</v>
      </c>
    </row>
    <row r="340" spans="1:4" x14ac:dyDescent="0.45">
      <c r="A340" s="27">
        <v>42900</v>
      </c>
      <c r="B340">
        <v>1</v>
      </c>
      <c r="D340">
        <v>187</v>
      </c>
    </row>
    <row r="341" spans="1:4" x14ac:dyDescent="0.45">
      <c r="A341" s="23" t="s">
        <v>297</v>
      </c>
      <c r="B341">
        <v>1</v>
      </c>
      <c r="D341">
        <v>188</v>
      </c>
    </row>
    <row r="342" spans="1:4" x14ac:dyDescent="0.45">
      <c r="A342" s="24">
        <v>90101603</v>
      </c>
      <c r="B342">
        <v>1</v>
      </c>
      <c r="D342">
        <v>188</v>
      </c>
    </row>
    <row r="343" spans="1:4" x14ac:dyDescent="0.45">
      <c r="A343" s="25" t="s">
        <v>1674</v>
      </c>
      <c r="B343">
        <v>1</v>
      </c>
      <c r="D343">
        <v>188</v>
      </c>
    </row>
    <row r="344" spans="1:4" x14ac:dyDescent="0.45">
      <c r="A344" s="26" t="s">
        <v>1616</v>
      </c>
      <c r="B344">
        <v>1</v>
      </c>
      <c r="D344">
        <v>188</v>
      </c>
    </row>
    <row r="345" spans="1:4" x14ac:dyDescent="0.45">
      <c r="A345" s="27">
        <v>38250</v>
      </c>
      <c r="B345">
        <v>1</v>
      </c>
      <c r="D345">
        <v>188</v>
      </c>
    </row>
    <row r="346" spans="1:4" x14ac:dyDescent="0.45">
      <c r="A346" s="23" t="s">
        <v>299</v>
      </c>
      <c r="B346">
        <v>1</v>
      </c>
      <c r="D346">
        <v>189</v>
      </c>
    </row>
    <row r="347" spans="1:4" x14ac:dyDescent="0.45">
      <c r="A347" s="24">
        <v>90101603</v>
      </c>
      <c r="B347">
        <v>1</v>
      </c>
      <c r="D347">
        <v>189</v>
      </c>
    </row>
    <row r="348" spans="1:4" x14ac:dyDescent="0.45">
      <c r="A348" s="25" t="s">
        <v>1674</v>
      </c>
      <c r="B348">
        <v>1</v>
      </c>
      <c r="D348">
        <v>189</v>
      </c>
    </row>
    <row r="349" spans="1:4" x14ac:dyDescent="0.45">
      <c r="A349" s="26" t="s">
        <v>1616</v>
      </c>
      <c r="B349">
        <v>1</v>
      </c>
      <c r="D349">
        <v>189</v>
      </c>
    </row>
    <row r="350" spans="1:4" x14ac:dyDescent="0.45">
      <c r="A350" s="27">
        <v>14900</v>
      </c>
      <c r="B350">
        <v>1</v>
      </c>
      <c r="D350">
        <v>189</v>
      </c>
    </row>
    <row r="351" spans="1:4" x14ac:dyDescent="0.45">
      <c r="A351" s="23" t="s">
        <v>301</v>
      </c>
      <c r="B351">
        <v>1</v>
      </c>
      <c r="D351">
        <v>190</v>
      </c>
    </row>
    <row r="352" spans="1:4" x14ac:dyDescent="0.45">
      <c r="A352" s="24">
        <v>46181501</v>
      </c>
      <c r="B352">
        <v>1</v>
      </c>
      <c r="D352">
        <v>190</v>
      </c>
    </row>
    <row r="353" spans="1:4" x14ac:dyDescent="0.45">
      <c r="A353" s="25" t="s">
        <v>1674</v>
      </c>
      <c r="B353">
        <v>1</v>
      </c>
      <c r="D353">
        <v>190</v>
      </c>
    </row>
    <row r="354" spans="1:4" x14ac:dyDescent="0.45">
      <c r="A354" s="26" t="s">
        <v>1616</v>
      </c>
      <c r="B354">
        <v>1</v>
      </c>
      <c r="D354">
        <v>190</v>
      </c>
    </row>
    <row r="355" spans="1:4" x14ac:dyDescent="0.45">
      <c r="A355" s="27">
        <v>25900</v>
      </c>
      <c r="B355">
        <v>1</v>
      </c>
      <c r="D355">
        <v>190</v>
      </c>
    </row>
    <row r="356" spans="1:4" x14ac:dyDescent="0.45">
      <c r="A356" s="23" t="s">
        <v>303</v>
      </c>
      <c r="B356">
        <v>1</v>
      </c>
      <c r="D356">
        <v>191</v>
      </c>
    </row>
    <row r="357" spans="1:4" x14ac:dyDescent="0.45">
      <c r="A357" s="24">
        <v>90101603</v>
      </c>
      <c r="B357">
        <v>1</v>
      </c>
      <c r="D357">
        <v>191</v>
      </c>
    </row>
    <row r="358" spans="1:4" x14ac:dyDescent="0.45">
      <c r="A358" s="25" t="s">
        <v>1674</v>
      </c>
      <c r="B358">
        <v>1</v>
      </c>
      <c r="D358">
        <v>191</v>
      </c>
    </row>
    <row r="359" spans="1:4" x14ac:dyDescent="0.45">
      <c r="A359" s="26" t="s">
        <v>1616</v>
      </c>
      <c r="B359">
        <v>1</v>
      </c>
      <c r="D359">
        <v>191</v>
      </c>
    </row>
    <row r="360" spans="1:4" x14ac:dyDescent="0.45">
      <c r="A360" s="27">
        <v>62950</v>
      </c>
      <c r="B360">
        <v>1</v>
      </c>
      <c r="D360">
        <v>191</v>
      </c>
    </row>
    <row r="361" spans="1:4" x14ac:dyDescent="0.45">
      <c r="A361" s="23" t="s">
        <v>305</v>
      </c>
      <c r="B361">
        <v>1</v>
      </c>
      <c r="D361">
        <v>192</v>
      </c>
    </row>
    <row r="362" spans="1:4" x14ac:dyDescent="0.45">
      <c r="A362" s="24">
        <v>46181804</v>
      </c>
      <c r="B362">
        <v>1</v>
      </c>
      <c r="D362">
        <v>192</v>
      </c>
    </row>
    <row r="363" spans="1:4" x14ac:dyDescent="0.45">
      <c r="A363" s="25" t="s">
        <v>1674</v>
      </c>
      <c r="B363">
        <v>1</v>
      </c>
      <c r="D363">
        <v>192</v>
      </c>
    </row>
    <row r="364" spans="1:4" x14ac:dyDescent="0.45">
      <c r="A364" s="26" t="s">
        <v>1616</v>
      </c>
      <c r="B364">
        <v>1</v>
      </c>
      <c r="D364">
        <v>192</v>
      </c>
    </row>
    <row r="365" spans="1:4" x14ac:dyDescent="0.45">
      <c r="A365" s="27">
        <v>14900</v>
      </c>
      <c r="B365">
        <v>1</v>
      </c>
      <c r="D365">
        <v>192</v>
      </c>
    </row>
    <row r="366" spans="1:4" x14ac:dyDescent="0.45">
      <c r="A366" s="23" t="s">
        <v>307</v>
      </c>
      <c r="B366">
        <v>1</v>
      </c>
      <c r="D366">
        <v>193</v>
      </c>
    </row>
    <row r="367" spans="1:4" x14ac:dyDescent="0.45">
      <c r="A367" s="24">
        <v>46181504</v>
      </c>
      <c r="B367">
        <v>1</v>
      </c>
      <c r="D367">
        <v>193</v>
      </c>
    </row>
    <row r="368" spans="1:4" x14ac:dyDescent="0.45">
      <c r="A368" s="25" t="s">
        <v>1676</v>
      </c>
      <c r="B368">
        <v>1</v>
      </c>
      <c r="D368">
        <v>193</v>
      </c>
    </row>
    <row r="369" spans="1:4" x14ac:dyDescent="0.45">
      <c r="A369" s="26" t="s">
        <v>1616</v>
      </c>
      <c r="B369">
        <v>1</v>
      </c>
      <c r="D369">
        <v>193</v>
      </c>
    </row>
    <row r="370" spans="1:4" x14ac:dyDescent="0.45">
      <c r="A370" s="27">
        <v>33900</v>
      </c>
      <c r="B370">
        <v>1</v>
      </c>
      <c r="D370">
        <v>193</v>
      </c>
    </row>
    <row r="371" spans="1:4" x14ac:dyDescent="0.45">
      <c r="A371" s="23" t="s">
        <v>310</v>
      </c>
      <c r="B371">
        <v>1</v>
      </c>
      <c r="D371">
        <v>194</v>
      </c>
    </row>
    <row r="372" spans="1:4" x14ac:dyDescent="0.45">
      <c r="A372" s="24">
        <v>53131608</v>
      </c>
      <c r="B372">
        <v>1</v>
      </c>
      <c r="D372">
        <v>194</v>
      </c>
    </row>
    <row r="373" spans="1:4" x14ac:dyDescent="0.45">
      <c r="A373" s="25" t="s">
        <v>1677</v>
      </c>
      <c r="B373">
        <v>1</v>
      </c>
      <c r="D373">
        <v>194</v>
      </c>
    </row>
    <row r="374" spans="1:4" x14ac:dyDescent="0.45">
      <c r="A374" s="26" t="s">
        <v>1616</v>
      </c>
      <c r="B374">
        <v>1</v>
      </c>
      <c r="D374">
        <v>194</v>
      </c>
    </row>
    <row r="375" spans="1:4" x14ac:dyDescent="0.45">
      <c r="A375" s="27">
        <v>132000</v>
      </c>
      <c r="B375">
        <v>1</v>
      </c>
      <c r="D375">
        <v>194</v>
      </c>
    </row>
    <row r="376" spans="1:4" x14ac:dyDescent="0.45">
      <c r="A376" s="23" t="s">
        <v>312</v>
      </c>
      <c r="B376">
        <v>1</v>
      </c>
      <c r="D376">
        <v>195</v>
      </c>
    </row>
    <row r="377" spans="1:4" x14ac:dyDescent="0.45">
      <c r="A377" s="24">
        <v>90101603</v>
      </c>
      <c r="B377">
        <v>1</v>
      </c>
      <c r="D377">
        <v>195</v>
      </c>
    </row>
    <row r="378" spans="1:4" x14ac:dyDescent="0.45">
      <c r="A378" s="25" t="s">
        <v>1674</v>
      </c>
      <c r="B378">
        <v>1</v>
      </c>
      <c r="D378">
        <v>195</v>
      </c>
    </row>
    <row r="379" spans="1:4" x14ac:dyDescent="0.45">
      <c r="A379" s="26" t="s">
        <v>1616</v>
      </c>
      <c r="B379">
        <v>1</v>
      </c>
      <c r="D379">
        <v>195</v>
      </c>
    </row>
    <row r="380" spans="1:4" x14ac:dyDescent="0.45">
      <c r="A380" s="27">
        <v>34500</v>
      </c>
      <c r="B380">
        <v>1</v>
      </c>
      <c r="D380">
        <v>195</v>
      </c>
    </row>
    <row r="381" spans="1:4" x14ac:dyDescent="0.45">
      <c r="A381" s="23" t="s">
        <v>314</v>
      </c>
      <c r="B381">
        <v>1</v>
      </c>
      <c r="D381">
        <v>196</v>
      </c>
    </row>
    <row r="382" spans="1:4" x14ac:dyDescent="0.45">
      <c r="A382" s="24">
        <v>90101603</v>
      </c>
      <c r="B382">
        <v>1</v>
      </c>
      <c r="D382">
        <v>196</v>
      </c>
    </row>
    <row r="383" spans="1:4" x14ac:dyDescent="0.45">
      <c r="A383" s="25" t="s">
        <v>1674</v>
      </c>
      <c r="B383">
        <v>1</v>
      </c>
      <c r="D383">
        <v>196</v>
      </c>
    </row>
    <row r="384" spans="1:4" x14ac:dyDescent="0.45">
      <c r="A384" s="26" t="s">
        <v>1616</v>
      </c>
      <c r="B384">
        <v>1</v>
      </c>
      <c r="D384">
        <v>196</v>
      </c>
    </row>
    <row r="385" spans="1:4" x14ac:dyDescent="0.45">
      <c r="A385" s="27">
        <v>12900</v>
      </c>
      <c r="B385">
        <v>1</v>
      </c>
      <c r="D385">
        <v>196</v>
      </c>
    </row>
    <row r="386" spans="1:4" x14ac:dyDescent="0.45">
      <c r="A386" s="23" t="s">
        <v>316</v>
      </c>
      <c r="B386">
        <v>1</v>
      </c>
      <c r="D386">
        <v>197</v>
      </c>
    </row>
    <row r="387" spans="1:4" x14ac:dyDescent="0.45">
      <c r="A387" s="24">
        <v>90101603</v>
      </c>
      <c r="B387">
        <v>1</v>
      </c>
      <c r="D387">
        <v>197</v>
      </c>
    </row>
    <row r="388" spans="1:4" x14ac:dyDescent="0.45">
      <c r="A388" s="25" t="s">
        <v>1674</v>
      </c>
      <c r="B388">
        <v>1</v>
      </c>
      <c r="D388">
        <v>197</v>
      </c>
    </row>
    <row r="389" spans="1:4" x14ac:dyDescent="0.45">
      <c r="A389" s="26" t="s">
        <v>1616</v>
      </c>
      <c r="B389">
        <v>1</v>
      </c>
      <c r="D389">
        <v>197</v>
      </c>
    </row>
    <row r="390" spans="1:4" x14ac:dyDescent="0.45">
      <c r="A390" s="27">
        <v>5169000</v>
      </c>
      <c r="B390">
        <v>1</v>
      </c>
      <c r="D390">
        <v>197</v>
      </c>
    </row>
    <row r="391" spans="1:4" x14ac:dyDescent="0.45">
      <c r="A391" s="23" t="s">
        <v>318</v>
      </c>
      <c r="B391">
        <v>1</v>
      </c>
      <c r="D391">
        <v>198</v>
      </c>
    </row>
    <row r="392" spans="1:4" x14ac:dyDescent="0.45">
      <c r="A392" s="24">
        <v>90101603</v>
      </c>
      <c r="B392">
        <v>1</v>
      </c>
      <c r="D392">
        <v>198</v>
      </c>
    </row>
    <row r="393" spans="1:4" x14ac:dyDescent="0.45">
      <c r="A393" s="25" t="s">
        <v>1674</v>
      </c>
      <c r="B393">
        <v>1</v>
      </c>
      <c r="D393">
        <v>198</v>
      </c>
    </row>
    <row r="394" spans="1:4" x14ac:dyDescent="0.45">
      <c r="A394" s="26" t="s">
        <v>1616</v>
      </c>
      <c r="B394">
        <v>1</v>
      </c>
      <c r="D394">
        <v>198</v>
      </c>
    </row>
    <row r="395" spans="1:4" x14ac:dyDescent="0.45">
      <c r="A395" s="27">
        <v>851650</v>
      </c>
      <c r="B395">
        <v>1</v>
      </c>
      <c r="D395">
        <v>198</v>
      </c>
    </row>
    <row r="396" spans="1:4" x14ac:dyDescent="0.45">
      <c r="A396" s="23" t="s">
        <v>320</v>
      </c>
      <c r="B396">
        <v>1</v>
      </c>
      <c r="D396">
        <v>199</v>
      </c>
    </row>
    <row r="397" spans="1:4" x14ac:dyDescent="0.45">
      <c r="A397" s="24">
        <v>90101603</v>
      </c>
      <c r="B397">
        <v>1</v>
      </c>
      <c r="D397">
        <v>199</v>
      </c>
    </row>
    <row r="398" spans="1:4" x14ac:dyDescent="0.45">
      <c r="A398" s="25" t="s">
        <v>1674</v>
      </c>
      <c r="B398">
        <v>1</v>
      </c>
      <c r="D398">
        <v>199</v>
      </c>
    </row>
    <row r="399" spans="1:4" x14ac:dyDescent="0.45">
      <c r="A399" s="26" t="s">
        <v>1616</v>
      </c>
      <c r="B399">
        <v>1</v>
      </c>
      <c r="D399">
        <v>199</v>
      </c>
    </row>
    <row r="400" spans="1:4" x14ac:dyDescent="0.45">
      <c r="A400" s="27">
        <v>62605</v>
      </c>
      <c r="B400">
        <v>1</v>
      </c>
      <c r="D400">
        <v>199</v>
      </c>
    </row>
    <row r="401" spans="1:4" x14ac:dyDescent="0.45">
      <c r="A401" s="23" t="s">
        <v>322</v>
      </c>
      <c r="B401">
        <v>1</v>
      </c>
      <c r="D401">
        <v>200</v>
      </c>
    </row>
    <row r="402" spans="1:4" x14ac:dyDescent="0.45">
      <c r="A402" s="24">
        <v>90101603</v>
      </c>
      <c r="B402">
        <v>1</v>
      </c>
      <c r="D402">
        <v>200</v>
      </c>
    </row>
    <row r="403" spans="1:4" x14ac:dyDescent="0.45">
      <c r="A403" s="25" t="s">
        <v>1674</v>
      </c>
      <c r="B403">
        <v>1</v>
      </c>
      <c r="D403">
        <v>200</v>
      </c>
    </row>
    <row r="404" spans="1:4" x14ac:dyDescent="0.45">
      <c r="A404" s="26" t="s">
        <v>1616</v>
      </c>
      <c r="B404">
        <v>1</v>
      </c>
      <c r="D404">
        <v>200</v>
      </c>
    </row>
    <row r="405" spans="1:4" x14ac:dyDescent="0.45">
      <c r="A405" s="27">
        <v>85000</v>
      </c>
      <c r="B405">
        <v>1</v>
      </c>
      <c r="D405">
        <v>200</v>
      </c>
    </row>
    <row r="406" spans="1:4" x14ac:dyDescent="0.45">
      <c r="A406" s="23" t="s">
        <v>324</v>
      </c>
      <c r="B406">
        <v>1</v>
      </c>
      <c r="D406">
        <v>201</v>
      </c>
    </row>
    <row r="407" spans="1:4" x14ac:dyDescent="0.45">
      <c r="A407" s="24">
        <v>90101603</v>
      </c>
      <c r="B407">
        <v>1</v>
      </c>
      <c r="D407">
        <v>201</v>
      </c>
    </row>
    <row r="408" spans="1:4" x14ac:dyDescent="0.45">
      <c r="A408" s="25" t="s">
        <v>1674</v>
      </c>
      <c r="B408">
        <v>1</v>
      </c>
      <c r="D408">
        <v>201</v>
      </c>
    </row>
    <row r="409" spans="1:4" x14ac:dyDescent="0.45">
      <c r="A409" s="26" t="s">
        <v>1616</v>
      </c>
      <c r="B409">
        <v>1</v>
      </c>
      <c r="D409">
        <v>201</v>
      </c>
    </row>
    <row r="410" spans="1:4" x14ac:dyDescent="0.45">
      <c r="A410" s="27">
        <v>69900</v>
      </c>
      <c r="B410">
        <v>1</v>
      </c>
      <c r="D410">
        <v>201</v>
      </c>
    </row>
    <row r="411" spans="1:4" x14ac:dyDescent="0.45">
      <c r="A411" s="23" t="s">
        <v>326</v>
      </c>
      <c r="B411">
        <v>1</v>
      </c>
      <c r="D411">
        <v>202</v>
      </c>
    </row>
    <row r="412" spans="1:4" x14ac:dyDescent="0.45">
      <c r="A412" s="24">
        <v>90101603</v>
      </c>
      <c r="B412">
        <v>1</v>
      </c>
      <c r="D412">
        <v>202</v>
      </c>
    </row>
    <row r="413" spans="1:4" x14ac:dyDescent="0.45">
      <c r="A413" s="25" t="s">
        <v>1674</v>
      </c>
      <c r="B413">
        <v>1</v>
      </c>
      <c r="D413">
        <v>202</v>
      </c>
    </row>
    <row r="414" spans="1:4" x14ac:dyDescent="0.45">
      <c r="A414" s="26" t="s">
        <v>1616</v>
      </c>
      <c r="B414">
        <v>1</v>
      </c>
      <c r="D414">
        <v>202</v>
      </c>
    </row>
    <row r="415" spans="1:4" x14ac:dyDescent="0.45">
      <c r="A415" s="27">
        <v>33000</v>
      </c>
      <c r="B415">
        <v>1</v>
      </c>
      <c r="D415">
        <v>202</v>
      </c>
    </row>
    <row r="416" spans="1:4" x14ac:dyDescent="0.45">
      <c r="A416" s="23" t="s">
        <v>328</v>
      </c>
      <c r="B416">
        <v>1</v>
      </c>
      <c r="D416">
        <v>203</v>
      </c>
    </row>
    <row r="417" spans="1:4" x14ac:dyDescent="0.45">
      <c r="A417" s="24">
        <v>90101603</v>
      </c>
      <c r="B417">
        <v>1</v>
      </c>
      <c r="D417">
        <v>203</v>
      </c>
    </row>
    <row r="418" spans="1:4" x14ac:dyDescent="0.45">
      <c r="A418" s="25" t="s">
        <v>1674</v>
      </c>
      <c r="B418">
        <v>1</v>
      </c>
      <c r="D418">
        <v>203</v>
      </c>
    </row>
    <row r="419" spans="1:4" x14ac:dyDescent="0.45">
      <c r="A419" s="26" t="s">
        <v>1616</v>
      </c>
      <c r="B419">
        <v>1</v>
      </c>
      <c r="D419">
        <v>203</v>
      </c>
    </row>
    <row r="420" spans="1:4" x14ac:dyDescent="0.45">
      <c r="A420" s="27">
        <v>2176</v>
      </c>
      <c r="B420">
        <v>1</v>
      </c>
      <c r="D420">
        <v>203</v>
      </c>
    </row>
    <row r="421" spans="1:4" x14ac:dyDescent="0.45">
      <c r="A421" s="23" t="s">
        <v>330</v>
      </c>
      <c r="B421">
        <v>1</v>
      </c>
      <c r="D421">
        <v>204</v>
      </c>
    </row>
    <row r="422" spans="1:4" x14ac:dyDescent="0.45">
      <c r="A422" s="24">
        <v>90101603</v>
      </c>
      <c r="B422">
        <v>1</v>
      </c>
      <c r="D422">
        <v>204</v>
      </c>
    </row>
    <row r="423" spans="1:4" x14ac:dyDescent="0.45">
      <c r="A423" s="25" t="s">
        <v>1674</v>
      </c>
      <c r="B423">
        <v>1</v>
      </c>
      <c r="D423">
        <v>204</v>
      </c>
    </row>
    <row r="424" spans="1:4" x14ac:dyDescent="0.45">
      <c r="A424" s="26" t="s">
        <v>1616</v>
      </c>
      <c r="B424">
        <v>1</v>
      </c>
      <c r="D424">
        <v>204</v>
      </c>
    </row>
    <row r="425" spans="1:4" x14ac:dyDescent="0.45">
      <c r="A425" s="27">
        <v>1340520</v>
      </c>
      <c r="B425">
        <v>1</v>
      </c>
      <c r="D425">
        <v>204</v>
      </c>
    </row>
    <row r="426" spans="1:4" x14ac:dyDescent="0.45">
      <c r="A426" s="23" t="s">
        <v>332</v>
      </c>
      <c r="B426">
        <v>1</v>
      </c>
      <c r="D426">
        <v>205</v>
      </c>
    </row>
    <row r="427" spans="1:4" x14ac:dyDescent="0.45">
      <c r="A427" s="24">
        <v>90101603</v>
      </c>
      <c r="B427">
        <v>1</v>
      </c>
      <c r="D427">
        <v>205</v>
      </c>
    </row>
    <row r="428" spans="1:4" x14ac:dyDescent="0.45">
      <c r="A428" s="25" t="s">
        <v>1674</v>
      </c>
      <c r="B428">
        <v>1</v>
      </c>
      <c r="D428">
        <v>205</v>
      </c>
    </row>
    <row r="429" spans="1:4" x14ac:dyDescent="0.45">
      <c r="A429" s="26" t="s">
        <v>1616</v>
      </c>
      <c r="B429">
        <v>1</v>
      </c>
      <c r="D429">
        <v>205</v>
      </c>
    </row>
    <row r="430" spans="1:4" x14ac:dyDescent="0.45">
      <c r="A430" s="27">
        <v>591250</v>
      </c>
      <c r="B430">
        <v>1</v>
      </c>
      <c r="D430">
        <v>205</v>
      </c>
    </row>
    <row r="431" spans="1:4" x14ac:dyDescent="0.45">
      <c r="A431" s="23" t="s">
        <v>334</v>
      </c>
      <c r="B431">
        <v>1</v>
      </c>
      <c r="D431">
        <v>206</v>
      </c>
    </row>
    <row r="432" spans="1:4" x14ac:dyDescent="0.45">
      <c r="A432" s="24">
        <v>46182010</v>
      </c>
      <c r="B432">
        <v>1</v>
      </c>
      <c r="D432">
        <v>206</v>
      </c>
    </row>
    <row r="433" spans="1:4" x14ac:dyDescent="0.45">
      <c r="A433" s="25" t="s">
        <v>1676</v>
      </c>
      <c r="B433">
        <v>1</v>
      </c>
      <c r="D433">
        <v>206</v>
      </c>
    </row>
    <row r="434" spans="1:4" x14ac:dyDescent="0.45">
      <c r="A434" s="26" t="s">
        <v>1616</v>
      </c>
      <c r="B434">
        <v>1</v>
      </c>
      <c r="D434">
        <v>206</v>
      </c>
    </row>
    <row r="435" spans="1:4" x14ac:dyDescent="0.45">
      <c r="A435" s="27">
        <v>15000</v>
      </c>
      <c r="B435">
        <v>1</v>
      </c>
      <c r="D435">
        <v>206</v>
      </c>
    </row>
    <row r="436" spans="1:4" x14ac:dyDescent="0.45">
      <c r="A436" s="11" t="s">
        <v>337</v>
      </c>
      <c r="B436">
        <v>28</v>
      </c>
      <c r="D436">
        <v>6174</v>
      </c>
    </row>
    <row r="437" spans="1:4" x14ac:dyDescent="0.45">
      <c r="A437" s="22" t="s">
        <v>35</v>
      </c>
      <c r="B437">
        <v>28</v>
      </c>
      <c r="D437">
        <v>6174</v>
      </c>
    </row>
    <row r="438" spans="1:4" x14ac:dyDescent="0.45">
      <c r="A438" s="23" t="s">
        <v>338</v>
      </c>
      <c r="B438">
        <v>1</v>
      </c>
      <c r="D438">
        <v>207</v>
      </c>
    </row>
    <row r="439" spans="1:4" x14ac:dyDescent="0.45">
      <c r="A439" s="24">
        <v>60131500</v>
      </c>
      <c r="B439">
        <v>1</v>
      </c>
      <c r="D439">
        <v>207</v>
      </c>
    </row>
    <row r="440" spans="1:4" x14ac:dyDescent="0.45">
      <c r="A440" s="25" t="s">
        <v>1674</v>
      </c>
      <c r="B440">
        <v>1</v>
      </c>
      <c r="D440">
        <v>207</v>
      </c>
    </row>
    <row r="441" spans="1:4" x14ac:dyDescent="0.45">
      <c r="A441" s="26" t="s">
        <v>1616</v>
      </c>
      <c r="B441">
        <v>1</v>
      </c>
      <c r="D441">
        <v>207</v>
      </c>
    </row>
    <row r="442" spans="1:4" x14ac:dyDescent="0.45">
      <c r="A442" s="27">
        <v>208625</v>
      </c>
      <c r="B442">
        <v>1</v>
      </c>
      <c r="D442">
        <v>207</v>
      </c>
    </row>
    <row r="443" spans="1:4" x14ac:dyDescent="0.45">
      <c r="A443" s="23" t="s">
        <v>1678</v>
      </c>
      <c r="B443">
        <v>1</v>
      </c>
      <c r="D443">
        <v>208</v>
      </c>
    </row>
    <row r="444" spans="1:4" x14ac:dyDescent="0.45">
      <c r="A444" s="24">
        <v>60131500</v>
      </c>
      <c r="B444">
        <v>1</v>
      </c>
      <c r="D444">
        <v>208</v>
      </c>
    </row>
    <row r="445" spans="1:4" x14ac:dyDescent="0.45">
      <c r="A445" s="25" t="s">
        <v>1674</v>
      </c>
      <c r="B445">
        <v>1</v>
      </c>
      <c r="D445">
        <v>208</v>
      </c>
    </row>
    <row r="446" spans="1:4" x14ac:dyDescent="0.45">
      <c r="A446" s="26" t="s">
        <v>1616</v>
      </c>
      <c r="B446">
        <v>1</v>
      </c>
      <c r="D446">
        <v>208</v>
      </c>
    </row>
    <row r="447" spans="1:4" x14ac:dyDescent="0.45">
      <c r="A447" s="27">
        <v>2974000</v>
      </c>
      <c r="B447">
        <v>1</v>
      </c>
      <c r="D447">
        <v>208</v>
      </c>
    </row>
    <row r="448" spans="1:4" x14ac:dyDescent="0.45">
      <c r="A448" s="23" t="s">
        <v>342</v>
      </c>
      <c r="B448">
        <v>1</v>
      </c>
      <c r="D448">
        <v>209</v>
      </c>
    </row>
    <row r="449" spans="1:4" x14ac:dyDescent="0.45">
      <c r="A449" s="24">
        <v>60131500</v>
      </c>
      <c r="B449">
        <v>1</v>
      </c>
      <c r="D449">
        <v>209</v>
      </c>
    </row>
    <row r="450" spans="1:4" x14ac:dyDescent="0.45">
      <c r="A450" s="25" t="s">
        <v>1674</v>
      </c>
      <c r="B450">
        <v>1</v>
      </c>
      <c r="D450">
        <v>209</v>
      </c>
    </row>
    <row r="451" spans="1:4" x14ac:dyDescent="0.45">
      <c r="A451" s="26" t="s">
        <v>1616</v>
      </c>
      <c r="B451">
        <v>1</v>
      </c>
      <c r="D451">
        <v>209</v>
      </c>
    </row>
    <row r="452" spans="1:4" x14ac:dyDescent="0.45">
      <c r="A452" s="27">
        <v>1415015</v>
      </c>
      <c r="B452">
        <v>1</v>
      </c>
      <c r="D452">
        <v>209</v>
      </c>
    </row>
    <row r="453" spans="1:4" x14ac:dyDescent="0.45">
      <c r="A453" s="23" t="s">
        <v>344</v>
      </c>
      <c r="B453">
        <v>1</v>
      </c>
      <c r="D453">
        <v>210</v>
      </c>
    </row>
    <row r="454" spans="1:4" x14ac:dyDescent="0.45">
      <c r="A454" s="24">
        <v>60131500</v>
      </c>
      <c r="B454">
        <v>1</v>
      </c>
      <c r="D454">
        <v>210</v>
      </c>
    </row>
    <row r="455" spans="1:4" x14ac:dyDescent="0.45">
      <c r="A455" s="25" t="s">
        <v>1674</v>
      </c>
      <c r="B455">
        <v>1</v>
      </c>
      <c r="D455">
        <v>210</v>
      </c>
    </row>
    <row r="456" spans="1:4" x14ac:dyDescent="0.45">
      <c r="A456" s="26" t="s">
        <v>1616</v>
      </c>
      <c r="B456">
        <v>1</v>
      </c>
      <c r="D456">
        <v>210</v>
      </c>
    </row>
    <row r="457" spans="1:4" x14ac:dyDescent="0.45">
      <c r="A457" s="27">
        <v>859400</v>
      </c>
      <c r="B457">
        <v>1</v>
      </c>
      <c r="D457">
        <v>210</v>
      </c>
    </row>
    <row r="458" spans="1:4" x14ac:dyDescent="0.45">
      <c r="A458" s="23" t="s">
        <v>346</v>
      </c>
      <c r="B458">
        <v>1</v>
      </c>
      <c r="D458">
        <v>211</v>
      </c>
    </row>
    <row r="459" spans="1:4" x14ac:dyDescent="0.45">
      <c r="A459" s="24">
        <v>60131500</v>
      </c>
      <c r="B459">
        <v>1</v>
      </c>
      <c r="D459">
        <v>211</v>
      </c>
    </row>
    <row r="460" spans="1:4" x14ac:dyDescent="0.45">
      <c r="A460" s="25" t="s">
        <v>1674</v>
      </c>
      <c r="B460">
        <v>1</v>
      </c>
      <c r="D460">
        <v>211</v>
      </c>
    </row>
    <row r="461" spans="1:4" x14ac:dyDescent="0.45">
      <c r="A461" s="26" t="s">
        <v>1616</v>
      </c>
      <c r="B461">
        <v>1</v>
      </c>
      <c r="D461">
        <v>211</v>
      </c>
    </row>
    <row r="462" spans="1:4" x14ac:dyDescent="0.45">
      <c r="A462" s="27">
        <v>1899000</v>
      </c>
      <c r="B462">
        <v>1</v>
      </c>
      <c r="D462">
        <v>211</v>
      </c>
    </row>
    <row r="463" spans="1:4" x14ac:dyDescent="0.45">
      <c r="A463" s="23" t="s">
        <v>348</v>
      </c>
      <c r="B463">
        <v>1</v>
      </c>
      <c r="D463">
        <v>212</v>
      </c>
    </row>
    <row r="464" spans="1:4" x14ac:dyDescent="0.45">
      <c r="A464" s="24">
        <v>60131500</v>
      </c>
      <c r="B464">
        <v>1</v>
      </c>
      <c r="D464">
        <v>212</v>
      </c>
    </row>
    <row r="465" spans="1:4" x14ac:dyDescent="0.45">
      <c r="A465" s="25" t="s">
        <v>1674</v>
      </c>
      <c r="B465">
        <v>1</v>
      </c>
      <c r="D465">
        <v>212</v>
      </c>
    </row>
    <row r="466" spans="1:4" x14ac:dyDescent="0.45">
      <c r="A466" s="26" t="s">
        <v>1616</v>
      </c>
      <c r="B466">
        <v>1</v>
      </c>
      <c r="D466">
        <v>212</v>
      </c>
    </row>
    <row r="467" spans="1:4" x14ac:dyDescent="0.45">
      <c r="A467" s="27">
        <v>239900</v>
      </c>
      <c r="B467">
        <v>1</v>
      </c>
      <c r="D467">
        <v>212</v>
      </c>
    </row>
    <row r="468" spans="1:4" x14ac:dyDescent="0.45">
      <c r="A468" s="23" t="s">
        <v>1679</v>
      </c>
      <c r="B468">
        <v>1</v>
      </c>
      <c r="D468">
        <v>213</v>
      </c>
    </row>
    <row r="469" spans="1:4" x14ac:dyDescent="0.45">
      <c r="A469" s="24">
        <v>60131500</v>
      </c>
      <c r="B469">
        <v>1</v>
      </c>
      <c r="D469">
        <v>213</v>
      </c>
    </row>
    <row r="470" spans="1:4" x14ac:dyDescent="0.45">
      <c r="A470" s="25" t="s">
        <v>1674</v>
      </c>
      <c r="B470">
        <v>1</v>
      </c>
      <c r="D470">
        <v>213</v>
      </c>
    </row>
    <row r="471" spans="1:4" x14ac:dyDescent="0.45">
      <c r="A471" s="26" t="s">
        <v>1616</v>
      </c>
      <c r="B471">
        <v>1</v>
      </c>
      <c r="D471">
        <v>213</v>
      </c>
    </row>
    <row r="472" spans="1:4" x14ac:dyDescent="0.45">
      <c r="A472" s="27">
        <v>842555</v>
      </c>
      <c r="B472">
        <v>1</v>
      </c>
      <c r="D472">
        <v>213</v>
      </c>
    </row>
    <row r="473" spans="1:4" x14ac:dyDescent="0.45">
      <c r="A473" s="23" t="s">
        <v>352</v>
      </c>
      <c r="B473">
        <v>1</v>
      </c>
      <c r="D473">
        <v>214</v>
      </c>
    </row>
    <row r="474" spans="1:4" x14ac:dyDescent="0.45">
      <c r="A474" s="24">
        <v>60131500</v>
      </c>
      <c r="B474">
        <v>1</v>
      </c>
      <c r="D474">
        <v>214</v>
      </c>
    </row>
    <row r="475" spans="1:4" x14ac:dyDescent="0.45">
      <c r="A475" s="25" t="s">
        <v>1674</v>
      </c>
      <c r="B475">
        <v>1</v>
      </c>
      <c r="D475">
        <v>214</v>
      </c>
    </row>
    <row r="476" spans="1:4" x14ac:dyDescent="0.45">
      <c r="A476" s="26" t="s">
        <v>1616</v>
      </c>
      <c r="B476">
        <v>1</v>
      </c>
      <c r="D476">
        <v>214</v>
      </c>
    </row>
    <row r="477" spans="1:4" x14ac:dyDescent="0.45">
      <c r="A477" s="27">
        <v>94000</v>
      </c>
      <c r="B477">
        <v>1</v>
      </c>
      <c r="D477">
        <v>214</v>
      </c>
    </row>
    <row r="478" spans="1:4" x14ac:dyDescent="0.45">
      <c r="A478" s="23" t="s">
        <v>354</v>
      </c>
      <c r="B478">
        <v>1</v>
      </c>
      <c r="D478">
        <v>215</v>
      </c>
    </row>
    <row r="479" spans="1:4" x14ac:dyDescent="0.45">
      <c r="A479" s="24">
        <v>60131500</v>
      </c>
      <c r="B479">
        <v>1</v>
      </c>
      <c r="D479">
        <v>215</v>
      </c>
    </row>
    <row r="480" spans="1:4" x14ac:dyDescent="0.45">
      <c r="A480" s="25" t="s">
        <v>1674</v>
      </c>
      <c r="B480">
        <v>1</v>
      </c>
      <c r="D480">
        <v>215</v>
      </c>
    </row>
    <row r="481" spans="1:4" x14ac:dyDescent="0.45">
      <c r="A481" s="26" t="s">
        <v>1616</v>
      </c>
      <c r="B481">
        <v>1</v>
      </c>
      <c r="D481">
        <v>215</v>
      </c>
    </row>
    <row r="482" spans="1:4" x14ac:dyDescent="0.45">
      <c r="A482" s="27">
        <v>525000</v>
      </c>
      <c r="B482">
        <v>1</v>
      </c>
      <c r="D482">
        <v>215</v>
      </c>
    </row>
    <row r="483" spans="1:4" x14ac:dyDescent="0.45">
      <c r="A483" s="23" t="s">
        <v>356</v>
      </c>
      <c r="B483">
        <v>1</v>
      </c>
      <c r="D483">
        <v>216</v>
      </c>
    </row>
    <row r="484" spans="1:4" x14ac:dyDescent="0.45">
      <c r="A484" s="24">
        <v>60131500</v>
      </c>
      <c r="B484">
        <v>1</v>
      </c>
      <c r="D484">
        <v>216</v>
      </c>
    </row>
    <row r="485" spans="1:4" x14ac:dyDescent="0.45">
      <c r="A485" s="25" t="s">
        <v>1674</v>
      </c>
      <c r="B485">
        <v>1</v>
      </c>
      <c r="D485">
        <v>216</v>
      </c>
    </row>
    <row r="486" spans="1:4" x14ac:dyDescent="0.45">
      <c r="A486" s="26" t="s">
        <v>1616</v>
      </c>
      <c r="B486">
        <v>1</v>
      </c>
      <c r="D486">
        <v>216</v>
      </c>
    </row>
    <row r="487" spans="1:4" x14ac:dyDescent="0.45">
      <c r="A487" s="27">
        <v>200000</v>
      </c>
      <c r="B487">
        <v>1</v>
      </c>
      <c r="D487">
        <v>216</v>
      </c>
    </row>
    <row r="488" spans="1:4" x14ac:dyDescent="0.45">
      <c r="A488" s="23" t="s">
        <v>358</v>
      </c>
      <c r="B488">
        <v>1</v>
      </c>
      <c r="D488">
        <v>217</v>
      </c>
    </row>
    <row r="489" spans="1:4" x14ac:dyDescent="0.45">
      <c r="A489" s="24">
        <v>60131500</v>
      </c>
      <c r="B489">
        <v>1</v>
      </c>
      <c r="D489">
        <v>217</v>
      </c>
    </row>
    <row r="490" spans="1:4" x14ac:dyDescent="0.45">
      <c r="A490" s="25" t="s">
        <v>1674</v>
      </c>
      <c r="B490">
        <v>1</v>
      </c>
      <c r="D490">
        <v>217</v>
      </c>
    </row>
    <row r="491" spans="1:4" x14ac:dyDescent="0.45">
      <c r="A491" s="26" t="s">
        <v>1616</v>
      </c>
      <c r="B491">
        <v>1</v>
      </c>
      <c r="D491">
        <v>217</v>
      </c>
    </row>
    <row r="492" spans="1:4" x14ac:dyDescent="0.45">
      <c r="A492" s="27">
        <v>500000</v>
      </c>
      <c r="B492">
        <v>1</v>
      </c>
      <c r="D492">
        <v>217</v>
      </c>
    </row>
    <row r="493" spans="1:4" x14ac:dyDescent="0.45">
      <c r="A493" s="23" t="s">
        <v>1680</v>
      </c>
      <c r="B493">
        <v>1</v>
      </c>
      <c r="D493">
        <v>218</v>
      </c>
    </row>
    <row r="494" spans="1:4" x14ac:dyDescent="0.45">
      <c r="A494" s="24">
        <v>60131500</v>
      </c>
      <c r="B494">
        <v>1</v>
      </c>
      <c r="D494">
        <v>218</v>
      </c>
    </row>
    <row r="495" spans="1:4" x14ac:dyDescent="0.45">
      <c r="A495" s="25" t="s">
        <v>1674</v>
      </c>
      <c r="B495">
        <v>1</v>
      </c>
      <c r="D495">
        <v>218</v>
      </c>
    </row>
    <row r="496" spans="1:4" x14ac:dyDescent="0.45">
      <c r="A496" s="26" t="s">
        <v>1616</v>
      </c>
      <c r="B496">
        <v>1</v>
      </c>
      <c r="D496">
        <v>218</v>
      </c>
    </row>
    <row r="497" spans="1:4" x14ac:dyDescent="0.45">
      <c r="A497" s="27">
        <v>373450</v>
      </c>
      <c r="B497">
        <v>1</v>
      </c>
      <c r="D497">
        <v>218</v>
      </c>
    </row>
    <row r="498" spans="1:4" x14ac:dyDescent="0.45">
      <c r="A498" s="23" t="s">
        <v>366</v>
      </c>
      <c r="B498">
        <v>1</v>
      </c>
      <c r="D498">
        <v>219</v>
      </c>
    </row>
    <row r="499" spans="1:4" x14ac:dyDescent="0.45">
      <c r="A499" s="24">
        <v>60131500</v>
      </c>
      <c r="B499">
        <v>1</v>
      </c>
      <c r="D499">
        <v>219</v>
      </c>
    </row>
    <row r="500" spans="1:4" x14ac:dyDescent="0.45">
      <c r="A500" s="25" t="s">
        <v>1674</v>
      </c>
      <c r="B500">
        <v>1</v>
      </c>
      <c r="D500">
        <v>219</v>
      </c>
    </row>
    <row r="501" spans="1:4" x14ac:dyDescent="0.45">
      <c r="A501" s="26" t="s">
        <v>1616</v>
      </c>
      <c r="B501">
        <v>1</v>
      </c>
      <c r="D501">
        <v>219</v>
      </c>
    </row>
    <row r="502" spans="1:4" x14ac:dyDescent="0.45">
      <c r="A502" s="27">
        <v>123900</v>
      </c>
      <c r="B502">
        <v>1</v>
      </c>
      <c r="D502">
        <v>219</v>
      </c>
    </row>
    <row r="503" spans="1:4" x14ac:dyDescent="0.45">
      <c r="A503" s="23" t="s">
        <v>370</v>
      </c>
      <c r="B503">
        <v>1</v>
      </c>
      <c r="D503">
        <v>220</v>
      </c>
    </row>
    <row r="504" spans="1:4" x14ac:dyDescent="0.45">
      <c r="A504" s="24">
        <v>60131500</v>
      </c>
      <c r="B504">
        <v>1</v>
      </c>
      <c r="D504">
        <v>220</v>
      </c>
    </row>
    <row r="505" spans="1:4" x14ac:dyDescent="0.45">
      <c r="A505" s="25" t="s">
        <v>1674</v>
      </c>
      <c r="B505">
        <v>1</v>
      </c>
      <c r="D505">
        <v>220</v>
      </c>
    </row>
    <row r="506" spans="1:4" x14ac:dyDescent="0.45">
      <c r="A506" s="26" t="s">
        <v>1616</v>
      </c>
      <c r="B506">
        <v>1</v>
      </c>
      <c r="D506">
        <v>220</v>
      </c>
    </row>
    <row r="507" spans="1:4" x14ac:dyDescent="0.45">
      <c r="A507" s="27">
        <v>381000</v>
      </c>
      <c r="B507">
        <v>1</v>
      </c>
      <c r="D507">
        <v>220</v>
      </c>
    </row>
    <row r="508" spans="1:4" x14ac:dyDescent="0.45">
      <c r="A508" s="23" t="s">
        <v>1681</v>
      </c>
      <c r="B508">
        <v>1</v>
      </c>
      <c r="D508">
        <v>221</v>
      </c>
    </row>
    <row r="509" spans="1:4" x14ac:dyDescent="0.45">
      <c r="A509" s="24">
        <v>60131500</v>
      </c>
      <c r="B509">
        <v>1</v>
      </c>
      <c r="D509">
        <v>221</v>
      </c>
    </row>
    <row r="510" spans="1:4" x14ac:dyDescent="0.45">
      <c r="A510" s="25" t="s">
        <v>1674</v>
      </c>
      <c r="B510">
        <v>1</v>
      </c>
      <c r="D510">
        <v>221</v>
      </c>
    </row>
    <row r="511" spans="1:4" x14ac:dyDescent="0.45">
      <c r="A511" s="26" t="s">
        <v>1616</v>
      </c>
      <c r="B511">
        <v>1</v>
      </c>
      <c r="D511">
        <v>221</v>
      </c>
    </row>
    <row r="512" spans="1:4" x14ac:dyDescent="0.45">
      <c r="A512" s="27">
        <v>1427150</v>
      </c>
      <c r="B512">
        <v>1</v>
      </c>
      <c r="D512">
        <v>221</v>
      </c>
    </row>
    <row r="513" spans="1:4" x14ac:dyDescent="0.45">
      <c r="A513" s="23" t="s">
        <v>1682</v>
      </c>
      <c r="B513">
        <v>1</v>
      </c>
      <c r="D513">
        <v>222</v>
      </c>
    </row>
    <row r="514" spans="1:4" x14ac:dyDescent="0.45">
      <c r="A514" s="24">
        <v>60131500</v>
      </c>
      <c r="B514">
        <v>1</v>
      </c>
      <c r="D514">
        <v>222</v>
      </c>
    </row>
    <row r="515" spans="1:4" x14ac:dyDescent="0.45">
      <c r="A515" s="25" t="s">
        <v>1674</v>
      </c>
      <c r="B515">
        <v>1</v>
      </c>
      <c r="D515">
        <v>222</v>
      </c>
    </row>
    <row r="516" spans="1:4" x14ac:dyDescent="0.45">
      <c r="A516" s="26" t="s">
        <v>1616</v>
      </c>
      <c r="B516">
        <v>1</v>
      </c>
      <c r="D516">
        <v>222</v>
      </c>
    </row>
    <row r="517" spans="1:4" x14ac:dyDescent="0.45">
      <c r="A517" s="27" t="s">
        <v>1683</v>
      </c>
      <c r="B517">
        <v>1</v>
      </c>
      <c r="D517">
        <v>222</v>
      </c>
    </row>
    <row r="518" spans="1:4" x14ac:dyDescent="0.45">
      <c r="A518" s="23" t="s">
        <v>378</v>
      </c>
      <c r="B518">
        <v>1</v>
      </c>
      <c r="D518">
        <v>223</v>
      </c>
    </row>
    <row r="519" spans="1:4" x14ac:dyDescent="0.45">
      <c r="A519" s="24">
        <v>60131500</v>
      </c>
      <c r="B519">
        <v>1</v>
      </c>
      <c r="D519">
        <v>223</v>
      </c>
    </row>
    <row r="520" spans="1:4" x14ac:dyDescent="0.45">
      <c r="A520" s="25" t="s">
        <v>1674</v>
      </c>
      <c r="B520">
        <v>1</v>
      </c>
      <c r="D520">
        <v>223</v>
      </c>
    </row>
    <row r="521" spans="1:4" x14ac:dyDescent="0.45">
      <c r="A521" s="26" t="s">
        <v>1616</v>
      </c>
      <c r="B521">
        <v>1</v>
      </c>
      <c r="D521">
        <v>223</v>
      </c>
    </row>
    <row r="522" spans="1:4" x14ac:dyDescent="0.45">
      <c r="A522" s="27">
        <v>185000</v>
      </c>
      <c r="B522">
        <v>1</v>
      </c>
      <c r="D522">
        <v>223</v>
      </c>
    </row>
    <row r="523" spans="1:4" x14ac:dyDescent="0.45">
      <c r="A523" s="23" t="s">
        <v>380</v>
      </c>
      <c r="B523">
        <v>1</v>
      </c>
      <c r="D523">
        <v>224</v>
      </c>
    </row>
    <row r="524" spans="1:4" x14ac:dyDescent="0.45">
      <c r="A524" s="24">
        <v>60131500</v>
      </c>
      <c r="B524">
        <v>1</v>
      </c>
      <c r="D524">
        <v>224</v>
      </c>
    </row>
    <row r="525" spans="1:4" x14ac:dyDescent="0.45">
      <c r="A525" s="25" t="s">
        <v>1674</v>
      </c>
      <c r="B525">
        <v>1</v>
      </c>
      <c r="D525">
        <v>224</v>
      </c>
    </row>
    <row r="526" spans="1:4" x14ac:dyDescent="0.45">
      <c r="A526" s="26" t="s">
        <v>1616</v>
      </c>
      <c r="B526">
        <v>1</v>
      </c>
      <c r="D526">
        <v>224</v>
      </c>
    </row>
    <row r="527" spans="1:4" x14ac:dyDescent="0.45">
      <c r="A527" s="27">
        <v>259000</v>
      </c>
      <c r="B527">
        <v>1</v>
      </c>
      <c r="D527">
        <v>224</v>
      </c>
    </row>
    <row r="528" spans="1:4" x14ac:dyDescent="0.45">
      <c r="A528" s="23" t="s">
        <v>382</v>
      </c>
      <c r="B528">
        <v>1</v>
      </c>
      <c r="D528">
        <v>225</v>
      </c>
    </row>
    <row r="529" spans="1:4" x14ac:dyDescent="0.45">
      <c r="A529" s="24">
        <v>60131500</v>
      </c>
      <c r="B529">
        <v>1</v>
      </c>
      <c r="D529">
        <v>225</v>
      </c>
    </row>
    <row r="530" spans="1:4" x14ac:dyDescent="0.45">
      <c r="A530" s="25" t="s">
        <v>1674</v>
      </c>
      <c r="B530">
        <v>1</v>
      </c>
      <c r="D530">
        <v>225</v>
      </c>
    </row>
    <row r="531" spans="1:4" x14ac:dyDescent="0.45">
      <c r="A531" s="26" t="s">
        <v>1616</v>
      </c>
      <c r="B531">
        <v>1</v>
      </c>
      <c r="D531">
        <v>225</v>
      </c>
    </row>
    <row r="532" spans="1:4" x14ac:dyDescent="0.45">
      <c r="A532" s="27">
        <v>495000</v>
      </c>
      <c r="B532">
        <v>1</v>
      </c>
      <c r="D532">
        <v>225</v>
      </c>
    </row>
    <row r="533" spans="1:4" x14ac:dyDescent="0.45">
      <c r="A533" s="23" t="s">
        <v>384</v>
      </c>
      <c r="B533">
        <v>1</v>
      </c>
      <c r="D533">
        <v>226</v>
      </c>
    </row>
    <row r="534" spans="1:4" x14ac:dyDescent="0.45">
      <c r="A534" s="24">
        <v>60131500</v>
      </c>
      <c r="B534">
        <v>1</v>
      </c>
      <c r="D534">
        <v>226</v>
      </c>
    </row>
    <row r="535" spans="1:4" x14ac:dyDescent="0.45">
      <c r="A535" s="25" t="s">
        <v>1674</v>
      </c>
      <c r="B535">
        <v>1</v>
      </c>
      <c r="D535">
        <v>226</v>
      </c>
    </row>
    <row r="536" spans="1:4" x14ac:dyDescent="0.45">
      <c r="A536" s="26" t="s">
        <v>1616</v>
      </c>
      <c r="B536">
        <v>1</v>
      </c>
      <c r="D536">
        <v>226</v>
      </c>
    </row>
    <row r="537" spans="1:4" x14ac:dyDescent="0.45">
      <c r="A537" s="27">
        <v>495000</v>
      </c>
      <c r="B537">
        <v>1</v>
      </c>
      <c r="D537">
        <v>226</v>
      </c>
    </row>
    <row r="538" spans="1:4" x14ac:dyDescent="0.45">
      <c r="A538" s="23" t="s">
        <v>386</v>
      </c>
      <c r="B538">
        <v>1</v>
      </c>
      <c r="D538">
        <v>227</v>
      </c>
    </row>
    <row r="539" spans="1:4" x14ac:dyDescent="0.45">
      <c r="A539" s="24">
        <v>60131500</v>
      </c>
      <c r="B539">
        <v>1</v>
      </c>
      <c r="D539">
        <v>227</v>
      </c>
    </row>
    <row r="540" spans="1:4" x14ac:dyDescent="0.45">
      <c r="A540" s="25" t="s">
        <v>1674</v>
      </c>
      <c r="B540">
        <v>1</v>
      </c>
      <c r="D540">
        <v>227</v>
      </c>
    </row>
    <row r="541" spans="1:4" x14ac:dyDescent="0.45">
      <c r="A541" s="26" t="s">
        <v>1616</v>
      </c>
      <c r="B541">
        <v>1</v>
      </c>
      <c r="D541">
        <v>227</v>
      </c>
    </row>
    <row r="542" spans="1:4" x14ac:dyDescent="0.45">
      <c r="A542" s="27">
        <v>294000</v>
      </c>
      <c r="B542">
        <v>1</v>
      </c>
      <c r="D542">
        <v>227</v>
      </c>
    </row>
    <row r="543" spans="1:4" x14ac:dyDescent="0.45">
      <c r="A543" s="23" t="s">
        <v>388</v>
      </c>
      <c r="B543">
        <v>1</v>
      </c>
      <c r="D543">
        <v>228</v>
      </c>
    </row>
    <row r="544" spans="1:4" x14ac:dyDescent="0.45">
      <c r="A544" s="24">
        <v>60131500</v>
      </c>
      <c r="B544">
        <v>1</v>
      </c>
      <c r="D544">
        <v>228</v>
      </c>
    </row>
    <row r="545" spans="1:4" x14ac:dyDescent="0.45">
      <c r="A545" s="25" t="s">
        <v>1674</v>
      </c>
      <c r="B545">
        <v>1</v>
      </c>
      <c r="D545">
        <v>228</v>
      </c>
    </row>
    <row r="546" spans="1:4" x14ac:dyDescent="0.45">
      <c r="A546" s="26" t="s">
        <v>1616</v>
      </c>
      <c r="B546">
        <v>1</v>
      </c>
      <c r="D546">
        <v>228</v>
      </c>
    </row>
    <row r="547" spans="1:4" x14ac:dyDescent="0.45">
      <c r="A547" s="27">
        <v>659000</v>
      </c>
      <c r="B547">
        <v>1</v>
      </c>
      <c r="D547">
        <v>228</v>
      </c>
    </row>
    <row r="548" spans="1:4" x14ac:dyDescent="0.45">
      <c r="A548" s="23" t="s">
        <v>390</v>
      </c>
      <c r="B548">
        <v>1</v>
      </c>
      <c r="D548">
        <v>229</v>
      </c>
    </row>
    <row r="549" spans="1:4" x14ac:dyDescent="0.45">
      <c r="A549" s="24">
        <v>60131500</v>
      </c>
      <c r="B549">
        <v>1</v>
      </c>
      <c r="D549">
        <v>229</v>
      </c>
    </row>
    <row r="550" spans="1:4" x14ac:dyDescent="0.45">
      <c r="A550" s="25" t="s">
        <v>1674</v>
      </c>
      <c r="B550">
        <v>1</v>
      </c>
      <c r="D550">
        <v>229</v>
      </c>
    </row>
    <row r="551" spans="1:4" x14ac:dyDescent="0.45">
      <c r="A551" s="26" t="s">
        <v>1616</v>
      </c>
      <c r="B551">
        <v>1</v>
      </c>
      <c r="D551">
        <v>229</v>
      </c>
    </row>
    <row r="552" spans="1:4" x14ac:dyDescent="0.45">
      <c r="A552" s="27">
        <v>637600</v>
      </c>
      <c r="B552">
        <v>1</v>
      </c>
      <c r="D552">
        <v>229</v>
      </c>
    </row>
    <row r="553" spans="1:4" x14ac:dyDescent="0.45">
      <c r="A553" s="23" t="s">
        <v>392</v>
      </c>
      <c r="B553">
        <v>1</v>
      </c>
      <c r="D553">
        <v>230</v>
      </c>
    </row>
    <row r="554" spans="1:4" x14ac:dyDescent="0.45">
      <c r="A554" s="24">
        <v>60131500</v>
      </c>
      <c r="B554">
        <v>1</v>
      </c>
      <c r="D554">
        <v>230</v>
      </c>
    </row>
    <row r="555" spans="1:4" x14ac:dyDescent="0.45">
      <c r="A555" s="25" t="s">
        <v>1674</v>
      </c>
      <c r="B555">
        <v>1</v>
      </c>
      <c r="D555">
        <v>230</v>
      </c>
    </row>
    <row r="556" spans="1:4" x14ac:dyDescent="0.45">
      <c r="A556" s="26" t="s">
        <v>1616</v>
      </c>
      <c r="B556">
        <v>1</v>
      </c>
      <c r="D556">
        <v>230</v>
      </c>
    </row>
    <row r="557" spans="1:4" x14ac:dyDescent="0.45">
      <c r="A557" s="27">
        <v>140000</v>
      </c>
      <c r="B557">
        <v>1</v>
      </c>
      <c r="D557">
        <v>230</v>
      </c>
    </row>
    <row r="558" spans="1:4" x14ac:dyDescent="0.45">
      <c r="A558" s="23" t="s">
        <v>394</v>
      </c>
      <c r="B558">
        <v>1</v>
      </c>
      <c r="D558">
        <v>231</v>
      </c>
    </row>
    <row r="559" spans="1:4" x14ac:dyDescent="0.45">
      <c r="A559" s="24">
        <v>60131500</v>
      </c>
      <c r="B559">
        <v>1</v>
      </c>
      <c r="D559">
        <v>231</v>
      </c>
    </row>
    <row r="560" spans="1:4" x14ac:dyDescent="0.45">
      <c r="A560" s="25" t="s">
        <v>1674</v>
      </c>
      <c r="B560">
        <v>1</v>
      </c>
      <c r="D560">
        <v>231</v>
      </c>
    </row>
    <row r="561" spans="1:4" x14ac:dyDescent="0.45">
      <c r="A561" s="26" t="s">
        <v>1616</v>
      </c>
      <c r="B561">
        <v>1</v>
      </c>
      <c r="D561">
        <v>231</v>
      </c>
    </row>
    <row r="562" spans="1:4" x14ac:dyDescent="0.45">
      <c r="A562" s="27">
        <v>130000</v>
      </c>
      <c r="B562">
        <v>1</v>
      </c>
      <c r="D562">
        <v>231</v>
      </c>
    </row>
    <row r="563" spans="1:4" x14ac:dyDescent="0.45">
      <c r="A563" s="23" t="s">
        <v>396</v>
      </c>
      <c r="B563">
        <v>1</v>
      </c>
      <c r="D563">
        <v>232</v>
      </c>
    </row>
    <row r="564" spans="1:4" x14ac:dyDescent="0.45">
      <c r="A564" s="24">
        <v>60131500</v>
      </c>
      <c r="B564">
        <v>1</v>
      </c>
      <c r="D564">
        <v>232</v>
      </c>
    </row>
    <row r="565" spans="1:4" x14ac:dyDescent="0.45">
      <c r="A565" s="25" t="s">
        <v>1674</v>
      </c>
      <c r="B565">
        <v>1</v>
      </c>
      <c r="D565">
        <v>232</v>
      </c>
    </row>
    <row r="566" spans="1:4" x14ac:dyDescent="0.45">
      <c r="A566" s="26" t="s">
        <v>1616</v>
      </c>
      <c r="B566">
        <v>1</v>
      </c>
      <c r="D566">
        <v>232</v>
      </c>
    </row>
    <row r="567" spans="1:4" x14ac:dyDescent="0.45">
      <c r="A567" s="27">
        <v>180000</v>
      </c>
      <c r="B567">
        <v>1</v>
      </c>
      <c r="D567">
        <v>232</v>
      </c>
    </row>
    <row r="568" spans="1:4" x14ac:dyDescent="0.45">
      <c r="A568" s="23" t="s">
        <v>398</v>
      </c>
      <c r="B568">
        <v>1</v>
      </c>
      <c r="D568">
        <v>233</v>
      </c>
    </row>
    <row r="569" spans="1:4" x14ac:dyDescent="0.45">
      <c r="A569" s="24">
        <v>60131500</v>
      </c>
      <c r="B569">
        <v>1</v>
      </c>
      <c r="D569">
        <v>233</v>
      </c>
    </row>
    <row r="570" spans="1:4" x14ac:dyDescent="0.45">
      <c r="A570" s="25" t="s">
        <v>1674</v>
      </c>
      <c r="B570">
        <v>1</v>
      </c>
      <c r="D570">
        <v>233</v>
      </c>
    </row>
    <row r="571" spans="1:4" x14ac:dyDescent="0.45">
      <c r="A571" s="26" t="s">
        <v>1616</v>
      </c>
      <c r="B571">
        <v>1</v>
      </c>
      <c r="D571">
        <v>233</v>
      </c>
    </row>
    <row r="572" spans="1:4" x14ac:dyDescent="0.45">
      <c r="A572" s="27">
        <v>160000</v>
      </c>
      <c r="B572">
        <v>1</v>
      </c>
      <c r="D572">
        <v>233</v>
      </c>
    </row>
    <row r="573" spans="1:4" x14ac:dyDescent="0.45">
      <c r="A573" s="23" t="s">
        <v>400</v>
      </c>
      <c r="B573">
        <v>1</v>
      </c>
      <c r="D573">
        <v>234</v>
      </c>
    </row>
    <row r="574" spans="1:4" x14ac:dyDescent="0.45">
      <c r="A574" s="24">
        <v>60131500</v>
      </c>
      <c r="B574">
        <v>1</v>
      </c>
      <c r="D574">
        <v>234</v>
      </c>
    </row>
    <row r="575" spans="1:4" x14ac:dyDescent="0.45">
      <c r="A575" s="25" t="s">
        <v>1674</v>
      </c>
      <c r="B575">
        <v>1</v>
      </c>
      <c r="D575">
        <v>234</v>
      </c>
    </row>
    <row r="576" spans="1:4" x14ac:dyDescent="0.45">
      <c r="A576" s="26" t="s">
        <v>1616</v>
      </c>
      <c r="B576">
        <v>1</v>
      </c>
      <c r="D576">
        <v>234</v>
      </c>
    </row>
    <row r="577" spans="1:4" x14ac:dyDescent="0.45">
      <c r="A577" s="27">
        <v>150000</v>
      </c>
      <c r="B577">
        <v>1</v>
      </c>
      <c r="D577">
        <v>234</v>
      </c>
    </row>
    <row r="578" spans="1:4" x14ac:dyDescent="0.45">
      <c r="A578" s="11" t="s">
        <v>402</v>
      </c>
      <c r="B578">
        <v>196</v>
      </c>
      <c r="D578">
        <v>65170</v>
      </c>
    </row>
    <row r="579" spans="1:4" x14ac:dyDescent="0.45">
      <c r="A579" s="22" t="s">
        <v>35</v>
      </c>
      <c r="B579">
        <v>196</v>
      </c>
      <c r="D579">
        <v>65170</v>
      </c>
    </row>
    <row r="580" spans="1:4" x14ac:dyDescent="0.45">
      <c r="A580" s="23" t="s">
        <v>408</v>
      </c>
      <c r="B580">
        <v>1</v>
      </c>
      <c r="D580">
        <v>235</v>
      </c>
    </row>
    <row r="581" spans="1:4" x14ac:dyDescent="0.45">
      <c r="A581" s="24">
        <v>492215</v>
      </c>
      <c r="B581">
        <v>1</v>
      </c>
      <c r="D581">
        <v>235</v>
      </c>
    </row>
    <row r="582" spans="1:4" x14ac:dyDescent="0.45">
      <c r="A582" s="25" t="s">
        <v>1674</v>
      </c>
      <c r="B582">
        <v>1</v>
      </c>
      <c r="D582">
        <v>235</v>
      </c>
    </row>
    <row r="583" spans="1:4" x14ac:dyDescent="0.45">
      <c r="A583" s="26" t="s">
        <v>1616</v>
      </c>
      <c r="B583">
        <v>1</v>
      </c>
      <c r="D583">
        <v>235</v>
      </c>
    </row>
    <row r="584" spans="1:4" x14ac:dyDescent="0.45">
      <c r="A584" s="27">
        <v>145700</v>
      </c>
      <c r="B584">
        <v>1</v>
      </c>
      <c r="D584">
        <v>235</v>
      </c>
    </row>
    <row r="585" spans="1:4" x14ac:dyDescent="0.45">
      <c r="A585" s="23" t="s">
        <v>410</v>
      </c>
      <c r="B585">
        <v>1</v>
      </c>
      <c r="D585">
        <v>236</v>
      </c>
    </row>
    <row r="586" spans="1:4" x14ac:dyDescent="0.45">
      <c r="A586" s="24">
        <v>492215</v>
      </c>
      <c r="B586">
        <v>1</v>
      </c>
      <c r="D586">
        <v>236</v>
      </c>
    </row>
    <row r="587" spans="1:4" x14ac:dyDescent="0.45">
      <c r="A587" s="25" t="s">
        <v>1674</v>
      </c>
      <c r="B587">
        <v>1</v>
      </c>
      <c r="D587">
        <v>236</v>
      </c>
    </row>
    <row r="588" spans="1:4" x14ac:dyDescent="0.45">
      <c r="A588" s="26" t="s">
        <v>1616</v>
      </c>
      <c r="B588">
        <v>1</v>
      </c>
      <c r="D588">
        <v>236</v>
      </c>
    </row>
    <row r="589" spans="1:4" x14ac:dyDescent="0.45">
      <c r="A589" s="27">
        <v>450000</v>
      </c>
      <c r="B589">
        <v>1</v>
      </c>
      <c r="D589">
        <v>236</v>
      </c>
    </row>
    <row r="590" spans="1:4" x14ac:dyDescent="0.45">
      <c r="A590" s="23" t="s">
        <v>1684</v>
      </c>
      <c r="B590">
        <v>1</v>
      </c>
      <c r="D590">
        <v>237</v>
      </c>
    </row>
    <row r="591" spans="1:4" x14ac:dyDescent="0.45">
      <c r="A591" s="24">
        <v>492215</v>
      </c>
      <c r="B591">
        <v>1</v>
      </c>
      <c r="D591">
        <v>237</v>
      </c>
    </row>
    <row r="592" spans="1:4" x14ac:dyDescent="0.45">
      <c r="A592" s="25" t="s">
        <v>1674</v>
      </c>
      <c r="B592">
        <v>1</v>
      </c>
      <c r="D592">
        <v>237</v>
      </c>
    </row>
    <row r="593" spans="1:4" x14ac:dyDescent="0.45">
      <c r="A593" s="26" t="s">
        <v>1616</v>
      </c>
      <c r="B593">
        <v>1</v>
      </c>
      <c r="D593">
        <v>237</v>
      </c>
    </row>
    <row r="594" spans="1:4" x14ac:dyDescent="0.45">
      <c r="A594" s="27">
        <v>137520</v>
      </c>
      <c r="B594">
        <v>1</v>
      </c>
      <c r="D594">
        <v>237</v>
      </c>
    </row>
    <row r="595" spans="1:4" x14ac:dyDescent="0.45">
      <c r="A595" s="23" t="s">
        <v>1685</v>
      </c>
      <c r="B595">
        <v>1</v>
      </c>
      <c r="D595">
        <v>238</v>
      </c>
    </row>
    <row r="596" spans="1:4" x14ac:dyDescent="0.45">
      <c r="A596" s="24">
        <v>492215</v>
      </c>
      <c r="B596">
        <v>1</v>
      </c>
      <c r="D596">
        <v>238</v>
      </c>
    </row>
    <row r="597" spans="1:4" x14ac:dyDescent="0.45">
      <c r="A597" s="25" t="s">
        <v>1674</v>
      </c>
      <c r="B597">
        <v>1</v>
      </c>
      <c r="D597">
        <v>238</v>
      </c>
    </row>
    <row r="598" spans="1:4" x14ac:dyDescent="0.45">
      <c r="A598" s="26" t="s">
        <v>1616</v>
      </c>
      <c r="B598">
        <v>1</v>
      </c>
      <c r="D598">
        <v>238</v>
      </c>
    </row>
    <row r="599" spans="1:4" x14ac:dyDescent="0.45">
      <c r="A599" s="27">
        <v>300000</v>
      </c>
      <c r="B599">
        <v>1</v>
      </c>
      <c r="D599">
        <v>238</v>
      </c>
    </row>
    <row r="600" spans="1:4" x14ac:dyDescent="0.45">
      <c r="A600" s="23" t="s">
        <v>414</v>
      </c>
      <c r="B600">
        <v>1</v>
      </c>
      <c r="D600">
        <v>239</v>
      </c>
    </row>
    <row r="601" spans="1:4" x14ac:dyDescent="0.45">
      <c r="A601" s="24">
        <v>492215</v>
      </c>
      <c r="B601">
        <v>1</v>
      </c>
      <c r="D601">
        <v>239</v>
      </c>
    </row>
    <row r="602" spans="1:4" x14ac:dyDescent="0.45">
      <c r="A602" s="25" t="s">
        <v>1674</v>
      </c>
      <c r="B602">
        <v>1</v>
      </c>
      <c r="D602">
        <v>239</v>
      </c>
    </row>
    <row r="603" spans="1:4" x14ac:dyDescent="0.45">
      <c r="A603" s="26" t="s">
        <v>1616</v>
      </c>
      <c r="B603">
        <v>1</v>
      </c>
      <c r="D603">
        <v>239</v>
      </c>
    </row>
    <row r="604" spans="1:4" x14ac:dyDescent="0.45">
      <c r="A604" s="27">
        <v>89900</v>
      </c>
      <c r="B604">
        <v>1</v>
      </c>
      <c r="D604">
        <v>239</v>
      </c>
    </row>
    <row r="605" spans="1:4" x14ac:dyDescent="0.45">
      <c r="A605" s="23" t="s">
        <v>418</v>
      </c>
      <c r="B605">
        <v>1</v>
      </c>
      <c r="D605">
        <v>240</v>
      </c>
    </row>
    <row r="606" spans="1:4" x14ac:dyDescent="0.45">
      <c r="A606" s="24">
        <v>49221500</v>
      </c>
      <c r="B606">
        <v>1</v>
      </c>
      <c r="D606">
        <v>240</v>
      </c>
    </row>
    <row r="607" spans="1:4" x14ac:dyDescent="0.45">
      <c r="A607" s="25" t="s">
        <v>1674</v>
      </c>
      <c r="B607">
        <v>1</v>
      </c>
      <c r="D607">
        <v>240</v>
      </c>
    </row>
    <row r="608" spans="1:4" x14ac:dyDescent="0.45">
      <c r="A608" s="26" t="s">
        <v>1616</v>
      </c>
      <c r="B608">
        <v>1</v>
      </c>
      <c r="D608">
        <v>240</v>
      </c>
    </row>
    <row r="609" spans="1:4" x14ac:dyDescent="0.45">
      <c r="A609" s="27">
        <v>45000</v>
      </c>
      <c r="B609">
        <v>1</v>
      </c>
      <c r="D609">
        <v>240</v>
      </c>
    </row>
    <row r="610" spans="1:4" x14ac:dyDescent="0.45">
      <c r="A610" s="23" t="s">
        <v>420</v>
      </c>
      <c r="B610">
        <v>1</v>
      </c>
      <c r="D610">
        <v>241</v>
      </c>
    </row>
    <row r="611" spans="1:4" x14ac:dyDescent="0.45">
      <c r="A611" s="24">
        <v>492215</v>
      </c>
      <c r="B611">
        <v>1</v>
      </c>
      <c r="D611">
        <v>241</v>
      </c>
    </row>
    <row r="612" spans="1:4" x14ac:dyDescent="0.45">
      <c r="A612" s="25" t="s">
        <v>1674</v>
      </c>
      <c r="B612">
        <v>1</v>
      </c>
      <c r="D612">
        <v>241</v>
      </c>
    </row>
    <row r="613" spans="1:4" x14ac:dyDescent="0.45">
      <c r="A613" s="26" t="s">
        <v>1616</v>
      </c>
      <c r="B613">
        <v>1</v>
      </c>
      <c r="D613">
        <v>241</v>
      </c>
    </row>
    <row r="614" spans="1:4" x14ac:dyDescent="0.45">
      <c r="A614" s="27">
        <v>45000</v>
      </c>
      <c r="B614">
        <v>1</v>
      </c>
      <c r="D614">
        <v>241</v>
      </c>
    </row>
    <row r="615" spans="1:4" x14ac:dyDescent="0.45">
      <c r="A615" s="23" t="s">
        <v>422</v>
      </c>
      <c r="B615">
        <v>1</v>
      </c>
      <c r="D615">
        <v>242</v>
      </c>
    </row>
    <row r="616" spans="1:4" x14ac:dyDescent="0.45">
      <c r="A616" s="24">
        <v>492215</v>
      </c>
      <c r="B616">
        <v>1</v>
      </c>
      <c r="D616">
        <v>242</v>
      </c>
    </row>
    <row r="617" spans="1:4" x14ac:dyDescent="0.45">
      <c r="A617" s="25" t="s">
        <v>1674</v>
      </c>
      <c r="B617">
        <v>1</v>
      </c>
      <c r="D617">
        <v>242</v>
      </c>
    </row>
    <row r="618" spans="1:4" x14ac:dyDescent="0.45">
      <c r="A618" s="26" t="s">
        <v>1616</v>
      </c>
      <c r="B618">
        <v>1</v>
      </c>
      <c r="D618">
        <v>242</v>
      </c>
    </row>
    <row r="619" spans="1:4" x14ac:dyDescent="0.45">
      <c r="A619" s="27">
        <v>45000</v>
      </c>
      <c r="B619">
        <v>1</v>
      </c>
      <c r="D619">
        <v>242</v>
      </c>
    </row>
    <row r="620" spans="1:4" x14ac:dyDescent="0.45">
      <c r="A620" s="23" t="s">
        <v>424</v>
      </c>
      <c r="B620">
        <v>1</v>
      </c>
      <c r="D620">
        <v>243</v>
      </c>
    </row>
    <row r="621" spans="1:4" x14ac:dyDescent="0.45">
      <c r="A621" s="24">
        <v>492215</v>
      </c>
      <c r="B621">
        <v>1</v>
      </c>
      <c r="D621">
        <v>243</v>
      </c>
    </row>
    <row r="622" spans="1:4" x14ac:dyDescent="0.45">
      <c r="A622" s="25" t="s">
        <v>1674</v>
      </c>
      <c r="B622">
        <v>1</v>
      </c>
      <c r="D622">
        <v>243</v>
      </c>
    </row>
    <row r="623" spans="1:4" x14ac:dyDescent="0.45">
      <c r="A623" s="26" t="s">
        <v>1616</v>
      </c>
      <c r="B623">
        <v>1</v>
      </c>
      <c r="D623">
        <v>243</v>
      </c>
    </row>
    <row r="624" spans="1:4" x14ac:dyDescent="0.45">
      <c r="A624" s="27">
        <v>103482</v>
      </c>
      <c r="B624">
        <v>1</v>
      </c>
      <c r="D624">
        <v>243</v>
      </c>
    </row>
    <row r="625" spans="1:4" x14ac:dyDescent="0.45">
      <c r="A625" s="23" t="s">
        <v>426</v>
      </c>
      <c r="B625">
        <v>1</v>
      </c>
      <c r="D625">
        <v>244</v>
      </c>
    </row>
    <row r="626" spans="1:4" x14ac:dyDescent="0.45">
      <c r="A626" s="24">
        <v>492215</v>
      </c>
      <c r="B626">
        <v>1</v>
      </c>
      <c r="D626">
        <v>244</v>
      </c>
    </row>
    <row r="627" spans="1:4" x14ac:dyDescent="0.45">
      <c r="A627" s="25" t="s">
        <v>1674</v>
      </c>
      <c r="B627">
        <v>1</v>
      </c>
      <c r="D627">
        <v>244</v>
      </c>
    </row>
    <row r="628" spans="1:4" x14ac:dyDescent="0.45">
      <c r="A628" s="26" t="s">
        <v>1616</v>
      </c>
      <c r="B628">
        <v>1</v>
      </c>
      <c r="D628">
        <v>244</v>
      </c>
    </row>
    <row r="629" spans="1:4" x14ac:dyDescent="0.45">
      <c r="A629" s="27">
        <v>107716</v>
      </c>
      <c r="B629">
        <v>1</v>
      </c>
      <c r="D629">
        <v>244</v>
      </c>
    </row>
    <row r="630" spans="1:4" x14ac:dyDescent="0.45">
      <c r="A630" s="23" t="s">
        <v>428</v>
      </c>
      <c r="B630">
        <v>1</v>
      </c>
      <c r="D630">
        <v>245</v>
      </c>
    </row>
    <row r="631" spans="1:4" x14ac:dyDescent="0.45">
      <c r="A631" s="24">
        <v>492215</v>
      </c>
      <c r="B631">
        <v>1</v>
      </c>
      <c r="D631">
        <v>245</v>
      </c>
    </row>
    <row r="632" spans="1:4" x14ac:dyDescent="0.45">
      <c r="A632" s="25" t="s">
        <v>1674</v>
      </c>
      <c r="B632">
        <v>1</v>
      </c>
      <c r="D632">
        <v>245</v>
      </c>
    </row>
    <row r="633" spans="1:4" x14ac:dyDescent="0.45">
      <c r="A633" s="26" t="s">
        <v>1616</v>
      </c>
      <c r="B633">
        <v>1</v>
      </c>
      <c r="D633">
        <v>245</v>
      </c>
    </row>
    <row r="634" spans="1:4" x14ac:dyDescent="0.45">
      <c r="A634" s="27">
        <v>121900</v>
      </c>
      <c r="B634">
        <v>1</v>
      </c>
      <c r="D634">
        <v>245</v>
      </c>
    </row>
    <row r="635" spans="1:4" x14ac:dyDescent="0.45">
      <c r="A635" s="23" t="s">
        <v>430</v>
      </c>
      <c r="B635">
        <v>1</v>
      </c>
      <c r="D635">
        <v>246</v>
      </c>
    </row>
    <row r="636" spans="1:4" x14ac:dyDescent="0.45">
      <c r="A636" s="24">
        <v>492215</v>
      </c>
      <c r="B636">
        <v>1</v>
      </c>
      <c r="D636">
        <v>246</v>
      </c>
    </row>
    <row r="637" spans="1:4" x14ac:dyDescent="0.45">
      <c r="A637" s="25" t="s">
        <v>1674</v>
      </c>
      <c r="B637">
        <v>1</v>
      </c>
      <c r="D637">
        <v>246</v>
      </c>
    </row>
    <row r="638" spans="1:4" x14ac:dyDescent="0.45">
      <c r="A638" s="26" t="s">
        <v>1616</v>
      </c>
      <c r="B638">
        <v>1</v>
      </c>
      <c r="D638">
        <v>246</v>
      </c>
    </row>
    <row r="639" spans="1:4" x14ac:dyDescent="0.45">
      <c r="A639" s="27">
        <v>95900</v>
      </c>
      <c r="B639">
        <v>1</v>
      </c>
      <c r="D639">
        <v>246</v>
      </c>
    </row>
    <row r="640" spans="1:4" x14ac:dyDescent="0.45">
      <c r="A640" s="23" t="s">
        <v>432</v>
      </c>
      <c r="B640">
        <v>1</v>
      </c>
      <c r="D640">
        <v>247</v>
      </c>
    </row>
    <row r="641" spans="1:4" x14ac:dyDescent="0.45">
      <c r="A641" s="24">
        <v>492215</v>
      </c>
      <c r="B641">
        <v>1</v>
      </c>
      <c r="D641">
        <v>247</v>
      </c>
    </row>
    <row r="642" spans="1:4" x14ac:dyDescent="0.45">
      <c r="A642" s="25" t="s">
        <v>1674</v>
      </c>
      <c r="B642">
        <v>1</v>
      </c>
      <c r="D642">
        <v>247</v>
      </c>
    </row>
    <row r="643" spans="1:4" x14ac:dyDescent="0.45">
      <c r="A643" s="26" t="s">
        <v>1616</v>
      </c>
      <c r="B643">
        <v>1</v>
      </c>
      <c r="D643">
        <v>247</v>
      </c>
    </row>
    <row r="644" spans="1:4" x14ac:dyDescent="0.45">
      <c r="A644" s="27">
        <v>450000</v>
      </c>
      <c r="B644">
        <v>1</v>
      </c>
      <c r="D644">
        <v>247</v>
      </c>
    </row>
    <row r="645" spans="1:4" x14ac:dyDescent="0.45">
      <c r="A645" s="23" t="s">
        <v>434</v>
      </c>
      <c r="B645">
        <v>1</v>
      </c>
      <c r="D645">
        <v>248</v>
      </c>
    </row>
    <row r="646" spans="1:4" x14ac:dyDescent="0.45">
      <c r="A646" s="24">
        <v>492215</v>
      </c>
      <c r="B646">
        <v>1</v>
      </c>
      <c r="D646">
        <v>248</v>
      </c>
    </row>
    <row r="647" spans="1:4" x14ac:dyDescent="0.45">
      <c r="A647" s="25" t="s">
        <v>1674</v>
      </c>
      <c r="B647">
        <v>1</v>
      </c>
      <c r="D647">
        <v>248</v>
      </c>
    </row>
    <row r="648" spans="1:4" x14ac:dyDescent="0.45">
      <c r="A648" s="26" t="s">
        <v>1616</v>
      </c>
      <c r="B648">
        <v>1</v>
      </c>
      <c r="D648">
        <v>248</v>
      </c>
    </row>
    <row r="649" spans="1:4" x14ac:dyDescent="0.45">
      <c r="A649" s="27">
        <v>102350</v>
      </c>
      <c r="B649">
        <v>1</v>
      </c>
      <c r="D649">
        <v>248</v>
      </c>
    </row>
    <row r="650" spans="1:4" x14ac:dyDescent="0.45">
      <c r="A650" s="23" t="s">
        <v>1686</v>
      </c>
      <c r="B650">
        <v>1</v>
      </c>
      <c r="D650">
        <v>249</v>
      </c>
    </row>
    <row r="651" spans="1:4" x14ac:dyDescent="0.45">
      <c r="A651" s="24">
        <v>49221500</v>
      </c>
      <c r="B651">
        <v>1</v>
      </c>
      <c r="D651">
        <v>249</v>
      </c>
    </row>
    <row r="652" spans="1:4" x14ac:dyDescent="0.45">
      <c r="A652" s="25" t="s">
        <v>1674</v>
      </c>
      <c r="B652">
        <v>1</v>
      </c>
      <c r="D652">
        <v>249</v>
      </c>
    </row>
    <row r="653" spans="1:4" x14ac:dyDescent="0.45">
      <c r="A653" s="26" t="s">
        <v>1616</v>
      </c>
      <c r="B653">
        <v>1</v>
      </c>
      <c r="D653">
        <v>249</v>
      </c>
    </row>
    <row r="654" spans="1:4" x14ac:dyDescent="0.45">
      <c r="A654" s="27">
        <v>109990</v>
      </c>
      <c r="B654">
        <v>1</v>
      </c>
      <c r="D654">
        <v>249</v>
      </c>
    </row>
    <row r="655" spans="1:4" x14ac:dyDescent="0.45">
      <c r="A655" s="23" t="s">
        <v>436</v>
      </c>
      <c r="B655">
        <v>1</v>
      </c>
      <c r="D655">
        <v>250</v>
      </c>
    </row>
    <row r="656" spans="1:4" x14ac:dyDescent="0.45">
      <c r="A656" s="24">
        <v>49221500</v>
      </c>
      <c r="B656">
        <v>1</v>
      </c>
      <c r="D656">
        <v>250</v>
      </c>
    </row>
    <row r="657" spans="1:4" x14ac:dyDescent="0.45">
      <c r="A657" s="25" t="s">
        <v>1674</v>
      </c>
      <c r="B657">
        <v>1</v>
      </c>
      <c r="D657">
        <v>250</v>
      </c>
    </row>
    <row r="658" spans="1:4" x14ac:dyDescent="0.45">
      <c r="A658" s="26" t="s">
        <v>1616</v>
      </c>
      <c r="B658">
        <v>1</v>
      </c>
      <c r="D658">
        <v>250</v>
      </c>
    </row>
    <row r="659" spans="1:4" x14ac:dyDescent="0.45">
      <c r="A659" s="27">
        <v>109665</v>
      </c>
      <c r="B659">
        <v>1</v>
      </c>
      <c r="D659">
        <v>250</v>
      </c>
    </row>
    <row r="660" spans="1:4" x14ac:dyDescent="0.45">
      <c r="A660" s="23" t="s">
        <v>438</v>
      </c>
      <c r="B660">
        <v>1</v>
      </c>
      <c r="D660">
        <v>251</v>
      </c>
    </row>
    <row r="661" spans="1:4" x14ac:dyDescent="0.45">
      <c r="A661" s="24">
        <v>492215</v>
      </c>
      <c r="B661">
        <v>1</v>
      </c>
      <c r="D661">
        <v>251</v>
      </c>
    </row>
    <row r="662" spans="1:4" x14ac:dyDescent="0.45">
      <c r="A662" s="25" t="s">
        <v>1674</v>
      </c>
      <c r="B662">
        <v>1</v>
      </c>
      <c r="D662">
        <v>251</v>
      </c>
    </row>
    <row r="663" spans="1:4" x14ac:dyDescent="0.45">
      <c r="A663" s="26" t="s">
        <v>1616</v>
      </c>
      <c r="B663">
        <v>1</v>
      </c>
      <c r="D663">
        <v>251</v>
      </c>
    </row>
    <row r="664" spans="1:4" x14ac:dyDescent="0.45">
      <c r="A664" s="27">
        <v>79719</v>
      </c>
      <c r="B664">
        <v>1</v>
      </c>
      <c r="D664">
        <v>251</v>
      </c>
    </row>
    <row r="665" spans="1:4" x14ac:dyDescent="0.45">
      <c r="A665" s="23" t="s">
        <v>440</v>
      </c>
      <c r="B665">
        <v>1</v>
      </c>
      <c r="D665">
        <v>252</v>
      </c>
    </row>
    <row r="666" spans="1:4" x14ac:dyDescent="0.45">
      <c r="A666" s="24">
        <v>492215</v>
      </c>
      <c r="B666">
        <v>1</v>
      </c>
      <c r="D666">
        <v>252</v>
      </c>
    </row>
    <row r="667" spans="1:4" x14ac:dyDescent="0.45">
      <c r="A667" s="25" t="s">
        <v>1674</v>
      </c>
      <c r="B667">
        <v>1</v>
      </c>
      <c r="D667">
        <v>252</v>
      </c>
    </row>
    <row r="668" spans="1:4" x14ac:dyDescent="0.45">
      <c r="A668" s="26" t="s">
        <v>1616</v>
      </c>
      <c r="B668">
        <v>1</v>
      </c>
      <c r="D668">
        <v>252</v>
      </c>
    </row>
    <row r="669" spans="1:4" x14ac:dyDescent="0.45">
      <c r="A669" s="27">
        <v>161300</v>
      </c>
      <c r="B669">
        <v>1</v>
      </c>
      <c r="D669">
        <v>252</v>
      </c>
    </row>
    <row r="670" spans="1:4" x14ac:dyDescent="0.45">
      <c r="A670" s="23" t="s">
        <v>441</v>
      </c>
      <c r="B670">
        <v>1</v>
      </c>
      <c r="D670">
        <v>253</v>
      </c>
    </row>
    <row r="671" spans="1:4" x14ac:dyDescent="0.45">
      <c r="A671" s="24">
        <v>492215</v>
      </c>
      <c r="B671">
        <v>1</v>
      </c>
      <c r="D671">
        <v>253</v>
      </c>
    </row>
    <row r="672" spans="1:4" x14ac:dyDescent="0.45">
      <c r="A672" s="25" t="s">
        <v>1674</v>
      </c>
      <c r="B672">
        <v>1</v>
      </c>
      <c r="D672">
        <v>253</v>
      </c>
    </row>
    <row r="673" spans="1:4" x14ac:dyDescent="0.45">
      <c r="A673" s="26" t="s">
        <v>1616</v>
      </c>
      <c r="B673">
        <v>1</v>
      </c>
      <c r="D673">
        <v>253</v>
      </c>
    </row>
    <row r="674" spans="1:4" x14ac:dyDescent="0.45">
      <c r="A674" s="27">
        <v>80000</v>
      </c>
      <c r="B674">
        <v>1</v>
      </c>
      <c r="D674">
        <v>253</v>
      </c>
    </row>
    <row r="675" spans="1:4" x14ac:dyDescent="0.45">
      <c r="A675" s="23" t="s">
        <v>443</v>
      </c>
      <c r="B675">
        <v>1</v>
      </c>
      <c r="D675">
        <v>254</v>
      </c>
    </row>
    <row r="676" spans="1:4" x14ac:dyDescent="0.45">
      <c r="A676" s="24">
        <v>492215</v>
      </c>
      <c r="B676">
        <v>1</v>
      </c>
      <c r="D676">
        <v>254</v>
      </c>
    </row>
    <row r="677" spans="1:4" x14ac:dyDescent="0.45">
      <c r="A677" s="25" t="s">
        <v>1674</v>
      </c>
      <c r="B677">
        <v>1</v>
      </c>
      <c r="D677">
        <v>254</v>
      </c>
    </row>
    <row r="678" spans="1:4" x14ac:dyDescent="0.45">
      <c r="A678" s="26" t="s">
        <v>1616</v>
      </c>
      <c r="B678">
        <v>1</v>
      </c>
      <c r="D678">
        <v>254</v>
      </c>
    </row>
    <row r="679" spans="1:4" x14ac:dyDescent="0.45">
      <c r="A679" s="27">
        <v>69900</v>
      </c>
      <c r="B679">
        <v>1</v>
      </c>
      <c r="D679">
        <v>254</v>
      </c>
    </row>
    <row r="680" spans="1:4" x14ac:dyDescent="0.45">
      <c r="A680" s="23" t="s">
        <v>445</v>
      </c>
      <c r="B680">
        <v>1</v>
      </c>
      <c r="D680">
        <v>255</v>
      </c>
    </row>
    <row r="681" spans="1:4" x14ac:dyDescent="0.45">
      <c r="A681" s="24">
        <v>492215</v>
      </c>
      <c r="B681">
        <v>1</v>
      </c>
      <c r="D681">
        <v>255</v>
      </c>
    </row>
    <row r="682" spans="1:4" x14ac:dyDescent="0.45">
      <c r="A682" s="25" t="s">
        <v>1674</v>
      </c>
      <c r="B682">
        <v>1</v>
      </c>
      <c r="D682">
        <v>255</v>
      </c>
    </row>
    <row r="683" spans="1:4" x14ac:dyDescent="0.45">
      <c r="A683" s="26" t="s">
        <v>1616</v>
      </c>
      <c r="B683">
        <v>1</v>
      </c>
      <c r="D683">
        <v>255</v>
      </c>
    </row>
    <row r="684" spans="1:4" x14ac:dyDescent="0.45">
      <c r="A684" s="27">
        <v>200000</v>
      </c>
      <c r="B684">
        <v>1</v>
      </c>
      <c r="D684">
        <v>255</v>
      </c>
    </row>
    <row r="685" spans="1:4" x14ac:dyDescent="0.45">
      <c r="A685" s="23" t="s">
        <v>447</v>
      </c>
      <c r="B685">
        <v>1</v>
      </c>
      <c r="D685">
        <v>256</v>
      </c>
    </row>
    <row r="686" spans="1:4" x14ac:dyDescent="0.45">
      <c r="A686" s="24">
        <v>492215</v>
      </c>
      <c r="B686">
        <v>1</v>
      </c>
      <c r="D686">
        <v>256</v>
      </c>
    </row>
    <row r="687" spans="1:4" x14ac:dyDescent="0.45">
      <c r="A687" s="25" t="s">
        <v>1674</v>
      </c>
      <c r="B687">
        <v>1</v>
      </c>
      <c r="D687">
        <v>256</v>
      </c>
    </row>
    <row r="688" spans="1:4" x14ac:dyDescent="0.45">
      <c r="A688" s="26" t="s">
        <v>1616</v>
      </c>
      <c r="B688">
        <v>1</v>
      </c>
      <c r="D688">
        <v>256</v>
      </c>
    </row>
    <row r="689" spans="1:4" x14ac:dyDescent="0.45">
      <c r="A689" s="27">
        <v>185000</v>
      </c>
      <c r="B689">
        <v>1</v>
      </c>
      <c r="D689">
        <v>256</v>
      </c>
    </row>
    <row r="690" spans="1:4" x14ac:dyDescent="0.45">
      <c r="A690" s="23" t="s">
        <v>449</v>
      </c>
      <c r="B690">
        <v>1</v>
      </c>
      <c r="D690">
        <v>257</v>
      </c>
    </row>
    <row r="691" spans="1:4" x14ac:dyDescent="0.45">
      <c r="A691" s="24">
        <v>492215</v>
      </c>
      <c r="B691">
        <v>1</v>
      </c>
      <c r="D691">
        <v>257</v>
      </c>
    </row>
    <row r="692" spans="1:4" x14ac:dyDescent="0.45">
      <c r="A692" s="25" t="s">
        <v>1674</v>
      </c>
      <c r="B692">
        <v>1</v>
      </c>
      <c r="D692">
        <v>257</v>
      </c>
    </row>
    <row r="693" spans="1:4" x14ac:dyDescent="0.45">
      <c r="A693" s="26" t="s">
        <v>1616</v>
      </c>
      <c r="B693">
        <v>1</v>
      </c>
      <c r="D693">
        <v>257</v>
      </c>
    </row>
    <row r="694" spans="1:4" x14ac:dyDescent="0.45">
      <c r="A694" s="27">
        <v>120000</v>
      </c>
      <c r="B694">
        <v>1</v>
      </c>
      <c r="D694">
        <v>257</v>
      </c>
    </row>
    <row r="695" spans="1:4" x14ac:dyDescent="0.45">
      <c r="A695" s="23" t="s">
        <v>451</v>
      </c>
      <c r="B695">
        <v>1</v>
      </c>
      <c r="D695">
        <v>258</v>
      </c>
    </row>
    <row r="696" spans="1:4" x14ac:dyDescent="0.45">
      <c r="A696" s="24">
        <v>492215</v>
      </c>
      <c r="B696">
        <v>1</v>
      </c>
      <c r="D696">
        <v>258</v>
      </c>
    </row>
    <row r="697" spans="1:4" x14ac:dyDescent="0.45">
      <c r="A697" s="25" t="s">
        <v>1674</v>
      </c>
      <c r="B697">
        <v>1</v>
      </c>
      <c r="D697">
        <v>258</v>
      </c>
    </row>
    <row r="698" spans="1:4" x14ac:dyDescent="0.45">
      <c r="A698" s="26" t="s">
        <v>1616</v>
      </c>
      <c r="B698">
        <v>1</v>
      </c>
      <c r="D698">
        <v>258</v>
      </c>
    </row>
    <row r="699" spans="1:4" x14ac:dyDescent="0.45">
      <c r="A699" s="27">
        <v>55000</v>
      </c>
      <c r="B699">
        <v>1</v>
      </c>
      <c r="D699">
        <v>258</v>
      </c>
    </row>
    <row r="700" spans="1:4" x14ac:dyDescent="0.45">
      <c r="A700" s="23" t="s">
        <v>453</v>
      </c>
      <c r="B700">
        <v>1</v>
      </c>
      <c r="D700">
        <v>259</v>
      </c>
    </row>
    <row r="701" spans="1:4" x14ac:dyDescent="0.45">
      <c r="A701" s="24">
        <v>492215</v>
      </c>
      <c r="B701">
        <v>1</v>
      </c>
      <c r="D701">
        <v>259</v>
      </c>
    </row>
    <row r="702" spans="1:4" x14ac:dyDescent="0.45">
      <c r="A702" s="25" t="s">
        <v>1674</v>
      </c>
      <c r="B702">
        <v>1</v>
      </c>
      <c r="D702">
        <v>259</v>
      </c>
    </row>
    <row r="703" spans="1:4" x14ac:dyDescent="0.45">
      <c r="A703" s="26" t="s">
        <v>1616</v>
      </c>
      <c r="B703">
        <v>1</v>
      </c>
      <c r="D703">
        <v>259</v>
      </c>
    </row>
    <row r="704" spans="1:4" x14ac:dyDescent="0.45">
      <c r="A704" s="27">
        <v>382600</v>
      </c>
      <c r="B704">
        <v>1</v>
      </c>
      <c r="D704">
        <v>259</v>
      </c>
    </row>
    <row r="705" spans="1:4" x14ac:dyDescent="0.45">
      <c r="A705" s="23" t="s">
        <v>455</v>
      </c>
      <c r="B705">
        <v>1</v>
      </c>
      <c r="D705">
        <v>260</v>
      </c>
    </row>
    <row r="706" spans="1:4" x14ac:dyDescent="0.45">
      <c r="A706" s="24">
        <v>492215</v>
      </c>
      <c r="B706">
        <v>1</v>
      </c>
      <c r="D706">
        <v>260</v>
      </c>
    </row>
    <row r="707" spans="1:4" x14ac:dyDescent="0.45">
      <c r="A707" s="25" t="s">
        <v>1674</v>
      </c>
      <c r="B707">
        <v>1</v>
      </c>
      <c r="D707">
        <v>260</v>
      </c>
    </row>
    <row r="708" spans="1:4" x14ac:dyDescent="0.45">
      <c r="A708" s="26" t="s">
        <v>1616</v>
      </c>
      <c r="B708">
        <v>1</v>
      </c>
      <c r="D708">
        <v>260</v>
      </c>
    </row>
    <row r="709" spans="1:4" x14ac:dyDescent="0.45">
      <c r="A709" s="27">
        <v>450000</v>
      </c>
      <c r="B709">
        <v>1</v>
      </c>
      <c r="D709">
        <v>260</v>
      </c>
    </row>
    <row r="710" spans="1:4" x14ac:dyDescent="0.45">
      <c r="A710" s="23" t="s">
        <v>457</v>
      </c>
      <c r="B710">
        <v>1</v>
      </c>
      <c r="D710">
        <v>261</v>
      </c>
    </row>
    <row r="711" spans="1:4" x14ac:dyDescent="0.45">
      <c r="A711" s="24">
        <v>492215</v>
      </c>
      <c r="B711">
        <v>1</v>
      </c>
      <c r="D711">
        <v>261</v>
      </c>
    </row>
    <row r="712" spans="1:4" x14ac:dyDescent="0.45">
      <c r="A712" s="25" t="s">
        <v>1687</v>
      </c>
      <c r="B712">
        <v>1</v>
      </c>
      <c r="D712">
        <v>261</v>
      </c>
    </row>
    <row r="713" spans="1:4" x14ac:dyDescent="0.45">
      <c r="A713" s="26" t="s">
        <v>1616</v>
      </c>
      <c r="B713">
        <v>1</v>
      </c>
      <c r="D713">
        <v>261</v>
      </c>
    </row>
    <row r="714" spans="1:4" x14ac:dyDescent="0.45">
      <c r="A714" s="27">
        <v>367000</v>
      </c>
      <c r="B714">
        <v>1</v>
      </c>
      <c r="D714">
        <v>261</v>
      </c>
    </row>
    <row r="715" spans="1:4" x14ac:dyDescent="0.45">
      <c r="A715" s="23" t="s">
        <v>459</v>
      </c>
      <c r="B715">
        <v>1</v>
      </c>
      <c r="D715">
        <v>262</v>
      </c>
    </row>
    <row r="716" spans="1:4" x14ac:dyDescent="0.45">
      <c r="A716" s="24">
        <v>492215</v>
      </c>
      <c r="B716">
        <v>1</v>
      </c>
      <c r="D716">
        <v>262</v>
      </c>
    </row>
    <row r="717" spans="1:4" x14ac:dyDescent="0.45">
      <c r="A717" s="25" t="s">
        <v>1674</v>
      </c>
      <c r="B717">
        <v>1</v>
      </c>
      <c r="D717">
        <v>262</v>
      </c>
    </row>
    <row r="718" spans="1:4" x14ac:dyDescent="0.45">
      <c r="A718" s="26" t="s">
        <v>1616</v>
      </c>
      <c r="B718">
        <v>1</v>
      </c>
      <c r="D718">
        <v>262</v>
      </c>
    </row>
    <row r="719" spans="1:4" x14ac:dyDescent="0.45">
      <c r="A719" s="27">
        <v>21600</v>
      </c>
      <c r="B719">
        <v>1</v>
      </c>
      <c r="D719">
        <v>262</v>
      </c>
    </row>
    <row r="720" spans="1:4" x14ac:dyDescent="0.45">
      <c r="A720" s="23" t="s">
        <v>463</v>
      </c>
      <c r="B720">
        <v>1</v>
      </c>
      <c r="D720">
        <v>263</v>
      </c>
    </row>
    <row r="721" spans="1:4" x14ac:dyDescent="0.45">
      <c r="A721" s="24">
        <v>492215</v>
      </c>
      <c r="B721">
        <v>1</v>
      </c>
      <c r="D721">
        <v>263</v>
      </c>
    </row>
    <row r="722" spans="1:4" x14ac:dyDescent="0.45">
      <c r="A722" s="25" t="s">
        <v>1674</v>
      </c>
      <c r="B722">
        <v>1</v>
      </c>
      <c r="D722">
        <v>263</v>
      </c>
    </row>
    <row r="723" spans="1:4" x14ac:dyDescent="0.45">
      <c r="A723" s="26" t="s">
        <v>1616</v>
      </c>
      <c r="B723">
        <v>1</v>
      </c>
      <c r="D723">
        <v>263</v>
      </c>
    </row>
    <row r="724" spans="1:4" x14ac:dyDescent="0.45">
      <c r="A724" s="27">
        <v>39050</v>
      </c>
      <c r="B724">
        <v>1</v>
      </c>
      <c r="D724">
        <v>263</v>
      </c>
    </row>
    <row r="725" spans="1:4" x14ac:dyDescent="0.45">
      <c r="A725" s="23" t="s">
        <v>465</v>
      </c>
      <c r="B725">
        <v>1</v>
      </c>
      <c r="D725">
        <v>264</v>
      </c>
    </row>
    <row r="726" spans="1:4" x14ac:dyDescent="0.45">
      <c r="A726" s="24">
        <v>492215</v>
      </c>
      <c r="B726">
        <v>1</v>
      </c>
      <c r="D726">
        <v>264</v>
      </c>
    </row>
    <row r="727" spans="1:4" x14ac:dyDescent="0.45">
      <c r="A727" s="25" t="s">
        <v>1674</v>
      </c>
      <c r="B727">
        <v>1</v>
      </c>
      <c r="D727">
        <v>264</v>
      </c>
    </row>
    <row r="728" spans="1:4" x14ac:dyDescent="0.45">
      <c r="A728" s="26" t="s">
        <v>1616</v>
      </c>
      <c r="B728">
        <v>1</v>
      </c>
      <c r="D728">
        <v>264</v>
      </c>
    </row>
    <row r="729" spans="1:4" x14ac:dyDescent="0.45">
      <c r="A729" s="27">
        <v>48900</v>
      </c>
      <c r="B729">
        <v>1</v>
      </c>
      <c r="D729">
        <v>264</v>
      </c>
    </row>
    <row r="730" spans="1:4" x14ac:dyDescent="0.45">
      <c r="A730" s="23" t="s">
        <v>467</v>
      </c>
      <c r="B730">
        <v>1</v>
      </c>
      <c r="D730">
        <v>265</v>
      </c>
    </row>
    <row r="731" spans="1:4" x14ac:dyDescent="0.45">
      <c r="A731" s="24">
        <v>492215</v>
      </c>
      <c r="B731">
        <v>1</v>
      </c>
      <c r="D731">
        <v>265</v>
      </c>
    </row>
    <row r="732" spans="1:4" x14ac:dyDescent="0.45">
      <c r="A732" s="25" t="s">
        <v>1674</v>
      </c>
      <c r="B732">
        <v>1</v>
      </c>
      <c r="D732">
        <v>265</v>
      </c>
    </row>
    <row r="733" spans="1:4" x14ac:dyDescent="0.45">
      <c r="A733" s="26" t="s">
        <v>1616</v>
      </c>
      <c r="B733">
        <v>1</v>
      </c>
      <c r="D733">
        <v>265</v>
      </c>
    </row>
    <row r="734" spans="1:4" x14ac:dyDescent="0.45">
      <c r="A734" s="27">
        <v>399000</v>
      </c>
      <c r="B734">
        <v>1</v>
      </c>
      <c r="D734">
        <v>265</v>
      </c>
    </row>
    <row r="735" spans="1:4" x14ac:dyDescent="0.45">
      <c r="A735" s="23" t="s">
        <v>469</v>
      </c>
      <c r="B735">
        <v>1</v>
      </c>
      <c r="D735">
        <v>266</v>
      </c>
    </row>
    <row r="736" spans="1:4" x14ac:dyDescent="0.45">
      <c r="A736" s="24">
        <v>492215</v>
      </c>
      <c r="B736">
        <v>1</v>
      </c>
      <c r="D736">
        <v>266</v>
      </c>
    </row>
    <row r="737" spans="1:4" x14ac:dyDescent="0.45">
      <c r="A737" s="25" t="s">
        <v>1674</v>
      </c>
      <c r="B737">
        <v>1</v>
      </c>
      <c r="D737">
        <v>266</v>
      </c>
    </row>
    <row r="738" spans="1:4" x14ac:dyDescent="0.45">
      <c r="A738" s="26" t="s">
        <v>1616</v>
      </c>
      <c r="B738">
        <v>1</v>
      </c>
      <c r="D738">
        <v>266</v>
      </c>
    </row>
    <row r="739" spans="1:4" x14ac:dyDescent="0.45">
      <c r="A739" s="27">
        <v>494700</v>
      </c>
      <c r="B739">
        <v>1</v>
      </c>
      <c r="D739">
        <v>266</v>
      </c>
    </row>
    <row r="740" spans="1:4" x14ac:dyDescent="0.45">
      <c r="A740" s="23" t="s">
        <v>471</v>
      </c>
      <c r="B740">
        <v>1</v>
      </c>
      <c r="D740">
        <v>267</v>
      </c>
    </row>
    <row r="741" spans="1:4" x14ac:dyDescent="0.45">
      <c r="A741" s="24">
        <v>492215</v>
      </c>
      <c r="B741">
        <v>1</v>
      </c>
      <c r="D741">
        <v>267</v>
      </c>
    </row>
    <row r="742" spans="1:4" x14ac:dyDescent="0.45">
      <c r="A742" s="25" t="s">
        <v>1674</v>
      </c>
      <c r="B742">
        <v>1</v>
      </c>
      <c r="D742">
        <v>267</v>
      </c>
    </row>
    <row r="743" spans="1:4" x14ac:dyDescent="0.45">
      <c r="A743" s="26" t="s">
        <v>1616</v>
      </c>
      <c r="B743">
        <v>1</v>
      </c>
      <c r="D743">
        <v>267</v>
      </c>
    </row>
    <row r="744" spans="1:4" x14ac:dyDescent="0.45">
      <c r="A744" s="27">
        <v>967500</v>
      </c>
      <c r="B744">
        <v>1</v>
      </c>
      <c r="D744">
        <v>267</v>
      </c>
    </row>
    <row r="745" spans="1:4" x14ac:dyDescent="0.45">
      <c r="A745" s="23" t="s">
        <v>473</v>
      </c>
      <c r="B745">
        <v>1</v>
      </c>
      <c r="D745">
        <v>268</v>
      </c>
    </row>
    <row r="746" spans="1:4" x14ac:dyDescent="0.45">
      <c r="A746" s="24">
        <v>492215</v>
      </c>
      <c r="B746">
        <v>1</v>
      </c>
      <c r="D746">
        <v>268</v>
      </c>
    </row>
    <row r="747" spans="1:4" x14ac:dyDescent="0.45">
      <c r="A747" s="25" t="s">
        <v>1674</v>
      </c>
      <c r="B747">
        <v>1</v>
      </c>
      <c r="D747">
        <v>268</v>
      </c>
    </row>
    <row r="748" spans="1:4" x14ac:dyDescent="0.45">
      <c r="A748" s="26" t="s">
        <v>1616</v>
      </c>
      <c r="B748">
        <v>1</v>
      </c>
      <c r="D748">
        <v>268</v>
      </c>
    </row>
    <row r="749" spans="1:4" x14ac:dyDescent="0.45">
      <c r="A749" s="27">
        <v>502000</v>
      </c>
      <c r="B749">
        <v>1</v>
      </c>
      <c r="D749">
        <v>268</v>
      </c>
    </row>
    <row r="750" spans="1:4" x14ac:dyDescent="0.45">
      <c r="A750" s="23" t="s">
        <v>1688</v>
      </c>
      <c r="B750">
        <v>1</v>
      </c>
      <c r="D750">
        <v>269</v>
      </c>
    </row>
    <row r="751" spans="1:4" x14ac:dyDescent="0.45">
      <c r="A751" s="24">
        <v>492215</v>
      </c>
      <c r="B751">
        <v>1</v>
      </c>
      <c r="D751">
        <v>269</v>
      </c>
    </row>
    <row r="752" spans="1:4" x14ac:dyDescent="0.45">
      <c r="A752" s="25" t="s">
        <v>1689</v>
      </c>
      <c r="B752">
        <v>1</v>
      </c>
      <c r="D752">
        <v>269</v>
      </c>
    </row>
    <row r="753" spans="1:4" x14ac:dyDescent="0.45">
      <c r="A753" s="26" t="s">
        <v>1616</v>
      </c>
      <c r="B753">
        <v>1</v>
      </c>
      <c r="D753">
        <v>269</v>
      </c>
    </row>
    <row r="754" spans="1:4" x14ac:dyDescent="0.45">
      <c r="A754" s="27">
        <v>230985</v>
      </c>
      <c r="B754">
        <v>1</v>
      </c>
      <c r="D754">
        <v>269</v>
      </c>
    </row>
    <row r="755" spans="1:4" x14ac:dyDescent="0.45">
      <c r="A755" s="23" t="s">
        <v>475</v>
      </c>
      <c r="B755">
        <v>1</v>
      </c>
      <c r="D755">
        <v>270</v>
      </c>
    </row>
    <row r="756" spans="1:4" x14ac:dyDescent="0.45">
      <c r="A756" s="24">
        <v>90101603</v>
      </c>
      <c r="B756">
        <v>1</v>
      </c>
      <c r="D756">
        <v>270</v>
      </c>
    </row>
    <row r="757" spans="1:4" x14ac:dyDescent="0.45">
      <c r="A757" s="25" t="s">
        <v>1674</v>
      </c>
      <c r="B757">
        <v>1</v>
      </c>
      <c r="D757">
        <v>270</v>
      </c>
    </row>
    <row r="758" spans="1:4" x14ac:dyDescent="0.45">
      <c r="A758" s="26" t="s">
        <v>1616</v>
      </c>
      <c r="B758">
        <v>1</v>
      </c>
      <c r="D758">
        <v>270</v>
      </c>
    </row>
    <row r="759" spans="1:4" x14ac:dyDescent="0.45">
      <c r="A759" s="27">
        <v>410000</v>
      </c>
      <c r="B759">
        <v>1</v>
      </c>
      <c r="D759">
        <v>270</v>
      </c>
    </row>
    <row r="760" spans="1:4" x14ac:dyDescent="0.45">
      <c r="A760" s="23" t="s">
        <v>479</v>
      </c>
      <c r="B760">
        <v>1</v>
      </c>
      <c r="D760">
        <v>271</v>
      </c>
    </row>
    <row r="761" spans="1:4" x14ac:dyDescent="0.45">
      <c r="A761" s="24">
        <v>49221500</v>
      </c>
      <c r="B761">
        <v>1</v>
      </c>
      <c r="D761">
        <v>271</v>
      </c>
    </row>
    <row r="762" spans="1:4" x14ac:dyDescent="0.45">
      <c r="A762" s="25" t="s">
        <v>1674</v>
      </c>
      <c r="B762">
        <v>1</v>
      </c>
      <c r="D762">
        <v>271</v>
      </c>
    </row>
    <row r="763" spans="1:4" x14ac:dyDescent="0.45">
      <c r="A763" s="26" t="s">
        <v>1616</v>
      </c>
      <c r="B763">
        <v>1</v>
      </c>
      <c r="D763">
        <v>271</v>
      </c>
    </row>
    <row r="764" spans="1:4" x14ac:dyDescent="0.45">
      <c r="A764" s="27">
        <v>150000</v>
      </c>
      <c r="B764">
        <v>1</v>
      </c>
      <c r="D764">
        <v>271</v>
      </c>
    </row>
    <row r="765" spans="1:4" x14ac:dyDescent="0.45">
      <c r="A765" s="23" t="s">
        <v>481</v>
      </c>
      <c r="B765">
        <v>1</v>
      </c>
      <c r="D765">
        <v>272</v>
      </c>
    </row>
    <row r="766" spans="1:4" x14ac:dyDescent="0.45">
      <c r="A766" s="24">
        <v>49221500</v>
      </c>
      <c r="B766">
        <v>1</v>
      </c>
      <c r="D766">
        <v>272</v>
      </c>
    </row>
    <row r="767" spans="1:4" x14ac:dyDescent="0.45">
      <c r="A767" s="25" t="s">
        <v>1674</v>
      </c>
      <c r="B767">
        <v>1</v>
      </c>
      <c r="D767">
        <v>272</v>
      </c>
    </row>
    <row r="768" spans="1:4" x14ac:dyDescent="0.45">
      <c r="A768" s="26" t="s">
        <v>1616</v>
      </c>
      <c r="B768">
        <v>1</v>
      </c>
      <c r="D768">
        <v>272</v>
      </c>
    </row>
    <row r="769" spans="1:4" x14ac:dyDescent="0.45">
      <c r="A769" s="27">
        <v>150000</v>
      </c>
      <c r="B769">
        <v>1</v>
      </c>
      <c r="D769">
        <v>272</v>
      </c>
    </row>
    <row r="770" spans="1:4" x14ac:dyDescent="0.45">
      <c r="A770" s="23" t="s">
        <v>1690</v>
      </c>
      <c r="B770">
        <v>1</v>
      </c>
      <c r="D770">
        <v>273</v>
      </c>
    </row>
    <row r="771" spans="1:4" x14ac:dyDescent="0.45">
      <c r="A771" s="24">
        <v>492215</v>
      </c>
      <c r="B771">
        <v>1</v>
      </c>
      <c r="D771">
        <v>273</v>
      </c>
    </row>
    <row r="772" spans="1:4" x14ac:dyDescent="0.45">
      <c r="A772" s="25" t="s">
        <v>1674</v>
      </c>
      <c r="B772">
        <v>1</v>
      </c>
      <c r="D772">
        <v>273</v>
      </c>
    </row>
    <row r="773" spans="1:4" x14ac:dyDescent="0.45">
      <c r="A773" s="26" t="s">
        <v>1616</v>
      </c>
      <c r="B773">
        <v>1</v>
      </c>
      <c r="D773">
        <v>273</v>
      </c>
    </row>
    <row r="774" spans="1:4" x14ac:dyDescent="0.45">
      <c r="A774" s="27">
        <v>64400</v>
      </c>
      <c r="B774">
        <v>1</v>
      </c>
      <c r="D774">
        <v>273</v>
      </c>
    </row>
    <row r="775" spans="1:4" x14ac:dyDescent="0.45">
      <c r="A775" s="23" t="s">
        <v>1691</v>
      </c>
      <c r="B775">
        <v>1</v>
      </c>
      <c r="D775">
        <v>274</v>
      </c>
    </row>
    <row r="776" spans="1:4" x14ac:dyDescent="0.45">
      <c r="A776" s="24">
        <v>492215</v>
      </c>
      <c r="B776">
        <v>1</v>
      </c>
      <c r="D776">
        <v>274</v>
      </c>
    </row>
    <row r="777" spans="1:4" x14ac:dyDescent="0.45">
      <c r="A777" s="25" t="s">
        <v>1674</v>
      </c>
      <c r="B777">
        <v>1</v>
      </c>
      <c r="D777">
        <v>274</v>
      </c>
    </row>
    <row r="778" spans="1:4" x14ac:dyDescent="0.45">
      <c r="A778" s="26" t="s">
        <v>1616</v>
      </c>
      <c r="B778">
        <v>1</v>
      </c>
      <c r="D778">
        <v>274</v>
      </c>
    </row>
    <row r="779" spans="1:4" x14ac:dyDescent="0.45">
      <c r="A779" s="27">
        <v>200277</v>
      </c>
      <c r="B779">
        <v>1</v>
      </c>
      <c r="D779">
        <v>274</v>
      </c>
    </row>
    <row r="780" spans="1:4" x14ac:dyDescent="0.45">
      <c r="A780" s="23" t="s">
        <v>485</v>
      </c>
      <c r="B780">
        <v>1</v>
      </c>
      <c r="D780">
        <v>275</v>
      </c>
    </row>
    <row r="781" spans="1:4" x14ac:dyDescent="0.45">
      <c r="A781" s="24">
        <v>492215</v>
      </c>
      <c r="B781">
        <v>1</v>
      </c>
      <c r="D781">
        <v>275</v>
      </c>
    </row>
    <row r="782" spans="1:4" x14ac:dyDescent="0.45">
      <c r="A782" s="25" t="s">
        <v>1674</v>
      </c>
      <c r="B782">
        <v>1</v>
      </c>
      <c r="D782">
        <v>275</v>
      </c>
    </row>
    <row r="783" spans="1:4" x14ac:dyDescent="0.45">
      <c r="A783" s="26" t="s">
        <v>1616</v>
      </c>
      <c r="B783">
        <v>1</v>
      </c>
      <c r="D783">
        <v>275</v>
      </c>
    </row>
    <row r="784" spans="1:4" x14ac:dyDescent="0.45">
      <c r="A784" s="27">
        <v>130000</v>
      </c>
      <c r="B784">
        <v>1</v>
      </c>
      <c r="D784">
        <v>275</v>
      </c>
    </row>
    <row r="785" spans="1:4" x14ac:dyDescent="0.45">
      <c r="A785" s="23" t="s">
        <v>487</v>
      </c>
      <c r="B785">
        <v>1</v>
      </c>
      <c r="D785">
        <v>276</v>
      </c>
    </row>
    <row r="786" spans="1:4" x14ac:dyDescent="0.45">
      <c r="A786" s="24">
        <v>492215</v>
      </c>
      <c r="B786">
        <v>1</v>
      </c>
      <c r="D786">
        <v>276</v>
      </c>
    </row>
    <row r="787" spans="1:4" x14ac:dyDescent="0.45">
      <c r="A787" s="25" t="s">
        <v>1674</v>
      </c>
      <c r="B787">
        <v>1</v>
      </c>
      <c r="D787">
        <v>276</v>
      </c>
    </row>
    <row r="788" spans="1:4" x14ac:dyDescent="0.45">
      <c r="A788" s="26" t="s">
        <v>1616</v>
      </c>
      <c r="B788">
        <v>1</v>
      </c>
      <c r="D788">
        <v>276</v>
      </c>
    </row>
    <row r="789" spans="1:4" x14ac:dyDescent="0.45">
      <c r="A789" s="27">
        <v>119990</v>
      </c>
      <c r="B789">
        <v>1</v>
      </c>
      <c r="D789">
        <v>276</v>
      </c>
    </row>
    <row r="790" spans="1:4" x14ac:dyDescent="0.45">
      <c r="A790" s="23" t="s">
        <v>489</v>
      </c>
      <c r="B790">
        <v>1</v>
      </c>
      <c r="D790">
        <v>277</v>
      </c>
    </row>
    <row r="791" spans="1:4" x14ac:dyDescent="0.45">
      <c r="A791" s="24">
        <v>90101603</v>
      </c>
      <c r="B791">
        <v>1</v>
      </c>
      <c r="D791">
        <v>277</v>
      </c>
    </row>
    <row r="792" spans="1:4" x14ac:dyDescent="0.45">
      <c r="A792" s="25" t="s">
        <v>1674</v>
      </c>
      <c r="B792">
        <v>1</v>
      </c>
      <c r="D792">
        <v>277</v>
      </c>
    </row>
    <row r="793" spans="1:4" x14ac:dyDescent="0.45">
      <c r="A793" s="26" t="s">
        <v>1616</v>
      </c>
      <c r="B793">
        <v>1</v>
      </c>
      <c r="D793">
        <v>277</v>
      </c>
    </row>
    <row r="794" spans="1:4" x14ac:dyDescent="0.45">
      <c r="A794" s="27">
        <v>599000</v>
      </c>
      <c r="B794">
        <v>1</v>
      </c>
      <c r="D794">
        <v>277</v>
      </c>
    </row>
    <row r="795" spans="1:4" x14ac:dyDescent="0.45">
      <c r="A795" s="23" t="s">
        <v>491</v>
      </c>
      <c r="B795">
        <v>1</v>
      </c>
      <c r="D795">
        <v>278</v>
      </c>
    </row>
    <row r="796" spans="1:4" x14ac:dyDescent="0.45">
      <c r="A796" s="24">
        <v>492215</v>
      </c>
      <c r="B796">
        <v>1</v>
      </c>
      <c r="D796">
        <v>278</v>
      </c>
    </row>
    <row r="797" spans="1:4" x14ac:dyDescent="0.45">
      <c r="A797" s="25" t="s">
        <v>1674</v>
      </c>
      <c r="B797">
        <v>1</v>
      </c>
      <c r="D797">
        <v>278</v>
      </c>
    </row>
    <row r="798" spans="1:4" x14ac:dyDescent="0.45">
      <c r="A798" s="26" t="s">
        <v>1616</v>
      </c>
      <c r="B798">
        <v>1</v>
      </c>
      <c r="D798">
        <v>278</v>
      </c>
    </row>
    <row r="799" spans="1:4" x14ac:dyDescent="0.45">
      <c r="A799" s="27">
        <v>707000</v>
      </c>
      <c r="B799">
        <v>1</v>
      </c>
      <c r="D799">
        <v>278</v>
      </c>
    </row>
    <row r="800" spans="1:4" x14ac:dyDescent="0.45">
      <c r="A800" s="23" t="s">
        <v>493</v>
      </c>
      <c r="B800">
        <v>1</v>
      </c>
      <c r="D800">
        <v>279</v>
      </c>
    </row>
    <row r="801" spans="1:4" x14ac:dyDescent="0.45">
      <c r="A801" s="24">
        <v>492215</v>
      </c>
      <c r="B801">
        <v>1</v>
      </c>
      <c r="D801">
        <v>279</v>
      </c>
    </row>
    <row r="802" spans="1:4" x14ac:dyDescent="0.45">
      <c r="A802" s="25" t="s">
        <v>1674</v>
      </c>
      <c r="B802">
        <v>1</v>
      </c>
      <c r="D802">
        <v>279</v>
      </c>
    </row>
    <row r="803" spans="1:4" x14ac:dyDescent="0.45">
      <c r="A803" s="26" t="s">
        <v>1616</v>
      </c>
      <c r="B803">
        <v>1</v>
      </c>
      <c r="D803">
        <v>279</v>
      </c>
    </row>
    <row r="804" spans="1:4" x14ac:dyDescent="0.45">
      <c r="A804" s="27">
        <v>30000</v>
      </c>
      <c r="B804">
        <v>1</v>
      </c>
      <c r="D804">
        <v>279</v>
      </c>
    </row>
    <row r="805" spans="1:4" x14ac:dyDescent="0.45">
      <c r="A805" s="23" t="s">
        <v>495</v>
      </c>
      <c r="B805">
        <v>1</v>
      </c>
      <c r="D805">
        <v>280</v>
      </c>
    </row>
    <row r="806" spans="1:4" x14ac:dyDescent="0.45">
      <c r="A806" s="24">
        <v>492215</v>
      </c>
      <c r="B806">
        <v>1</v>
      </c>
      <c r="D806">
        <v>280</v>
      </c>
    </row>
    <row r="807" spans="1:4" x14ac:dyDescent="0.45">
      <c r="A807" s="25" t="s">
        <v>1674</v>
      </c>
      <c r="B807">
        <v>1</v>
      </c>
      <c r="D807">
        <v>280</v>
      </c>
    </row>
    <row r="808" spans="1:4" x14ac:dyDescent="0.45">
      <c r="A808" s="26" t="s">
        <v>1616</v>
      </c>
      <c r="B808">
        <v>1</v>
      </c>
      <c r="D808">
        <v>280</v>
      </c>
    </row>
    <row r="809" spans="1:4" x14ac:dyDescent="0.45">
      <c r="A809" s="27">
        <v>45000</v>
      </c>
      <c r="B809">
        <v>1</v>
      </c>
      <c r="D809">
        <v>280</v>
      </c>
    </row>
    <row r="810" spans="1:4" x14ac:dyDescent="0.45">
      <c r="A810" s="23" t="s">
        <v>497</v>
      </c>
      <c r="B810">
        <v>1</v>
      </c>
      <c r="D810">
        <v>281</v>
      </c>
    </row>
    <row r="811" spans="1:4" x14ac:dyDescent="0.45">
      <c r="A811" s="24">
        <v>492215</v>
      </c>
      <c r="B811">
        <v>1</v>
      </c>
      <c r="D811">
        <v>281</v>
      </c>
    </row>
    <row r="812" spans="1:4" x14ac:dyDescent="0.45">
      <c r="A812" s="25" t="s">
        <v>1674</v>
      </c>
      <c r="B812">
        <v>1</v>
      </c>
      <c r="D812">
        <v>281</v>
      </c>
    </row>
    <row r="813" spans="1:4" x14ac:dyDescent="0.45">
      <c r="A813" s="26" t="s">
        <v>1616</v>
      </c>
      <c r="B813">
        <v>1</v>
      </c>
      <c r="D813">
        <v>281</v>
      </c>
    </row>
    <row r="814" spans="1:4" x14ac:dyDescent="0.45">
      <c r="A814" s="27">
        <v>80000</v>
      </c>
      <c r="B814">
        <v>1</v>
      </c>
      <c r="D814">
        <v>281</v>
      </c>
    </row>
    <row r="815" spans="1:4" x14ac:dyDescent="0.45">
      <c r="A815" s="23" t="s">
        <v>499</v>
      </c>
      <c r="B815">
        <v>1</v>
      </c>
      <c r="D815">
        <v>282</v>
      </c>
    </row>
    <row r="816" spans="1:4" x14ac:dyDescent="0.45">
      <c r="A816" s="24">
        <v>49221500</v>
      </c>
      <c r="B816">
        <v>1</v>
      </c>
      <c r="D816">
        <v>282</v>
      </c>
    </row>
    <row r="817" spans="1:4" x14ac:dyDescent="0.45">
      <c r="A817" s="25" t="s">
        <v>1674</v>
      </c>
      <c r="B817">
        <v>1</v>
      </c>
      <c r="D817">
        <v>282</v>
      </c>
    </row>
    <row r="818" spans="1:4" x14ac:dyDescent="0.45">
      <c r="A818" s="26" t="s">
        <v>1616</v>
      </c>
      <c r="B818">
        <v>1</v>
      </c>
      <c r="D818">
        <v>282</v>
      </c>
    </row>
    <row r="819" spans="1:4" x14ac:dyDescent="0.45">
      <c r="A819" s="27">
        <v>310000</v>
      </c>
      <c r="B819">
        <v>1</v>
      </c>
      <c r="D819">
        <v>282</v>
      </c>
    </row>
    <row r="820" spans="1:4" x14ac:dyDescent="0.45">
      <c r="A820" s="23" t="s">
        <v>501</v>
      </c>
      <c r="B820">
        <v>1</v>
      </c>
      <c r="D820">
        <v>283</v>
      </c>
    </row>
    <row r="821" spans="1:4" x14ac:dyDescent="0.45">
      <c r="A821" s="24">
        <v>90101603</v>
      </c>
      <c r="B821">
        <v>1</v>
      </c>
      <c r="D821">
        <v>283</v>
      </c>
    </row>
    <row r="822" spans="1:4" x14ac:dyDescent="0.45">
      <c r="A822" s="25" t="s">
        <v>1674</v>
      </c>
      <c r="B822">
        <v>1</v>
      </c>
      <c r="D822">
        <v>283</v>
      </c>
    </row>
    <row r="823" spans="1:4" x14ac:dyDescent="0.45">
      <c r="A823" s="26" t="s">
        <v>1616</v>
      </c>
      <c r="B823">
        <v>1</v>
      </c>
      <c r="D823">
        <v>283</v>
      </c>
    </row>
    <row r="824" spans="1:4" x14ac:dyDescent="0.45">
      <c r="A824" s="27">
        <v>194500</v>
      </c>
      <c r="B824">
        <v>1</v>
      </c>
      <c r="D824">
        <v>283</v>
      </c>
    </row>
    <row r="825" spans="1:4" x14ac:dyDescent="0.45">
      <c r="A825" s="23" t="s">
        <v>503</v>
      </c>
      <c r="B825">
        <v>1</v>
      </c>
      <c r="D825">
        <v>284</v>
      </c>
    </row>
    <row r="826" spans="1:4" x14ac:dyDescent="0.45">
      <c r="A826" s="24">
        <v>492215</v>
      </c>
      <c r="B826">
        <v>1</v>
      </c>
      <c r="D826">
        <v>284</v>
      </c>
    </row>
    <row r="827" spans="1:4" x14ac:dyDescent="0.45">
      <c r="A827" s="25" t="s">
        <v>1674</v>
      </c>
      <c r="B827">
        <v>1</v>
      </c>
      <c r="D827">
        <v>284</v>
      </c>
    </row>
    <row r="828" spans="1:4" x14ac:dyDescent="0.45">
      <c r="A828" s="26" t="s">
        <v>1616</v>
      </c>
      <c r="B828">
        <v>1</v>
      </c>
      <c r="D828">
        <v>284</v>
      </c>
    </row>
    <row r="829" spans="1:4" x14ac:dyDescent="0.45">
      <c r="A829" s="27">
        <v>215000</v>
      </c>
      <c r="B829">
        <v>1</v>
      </c>
      <c r="D829">
        <v>284</v>
      </c>
    </row>
    <row r="830" spans="1:4" x14ac:dyDescent="0.45">
      <c r="A830" s="23" t="s">
        <v>1692</v>
      </c>
      <c r="B830">
        <v>1</v>
      </c>
      <c r="D830">
        <v>285</v>
      </c>
    </row>
    <row r="831" spans="1:4" x14ac:dyDescent="0.45">
      <c r="A831" s="24">
        <v>492215</v>
      </c>
      <c r="B831">
        <v>1</v>
      </c>
      <c r="D831">
        <v>285</v>
      </c>
    </row>
    <row r="832" spans="1:4" x14ac:dyDescent="0.45">
      <c r="A832" s="25" t="s">
        <v>1674</v>
      </c>
      <c r="B832">
        <v>1</v>
      </c>
      <c r="D832">
        <v>285</v>
      </c>
    </row>
    <row r="833" spans="1:4" x14ac:dyDescent="0.45">
      <c r="A833" s="26" t="s">
        <v>1616</v>
      </c>
      <c r="B833">
        <v>1</v>
      </c>
      <c r="D833">
        <v>285</v>
      </c>
    </row>
    <row r="834" spans="1:4" x14ac:dyDescent="0.45">
      <c r="A834" s="27">
        <v>84000</v>
      </c>
      <c r="B834">
        <v>1</v>
      </c>
      <c r="D834">
        <v>285</v>
      </c>
    </row>
    <row r="835" spans="1:4" x14ac:dyDescent="0.45">
      <c r="A835" s="23" t="s">
        <v>505</v>
      </c>
      <c r="B835">
        <v>1</v>
      </c>
      <c r="D835">
        <v>286</v>
      </c>
    </row>
    <row r="836" spans="1:4" x14ac:dyDescent="0.45">
      <c r="A836" s="24">
        <v>492215</v>
      </c>
      <c r="B836">
        <v>1</v>
      </c>
      <c r="D836">
        <v>286</v>
      </c>
    </row>
    <row r="837" spans="1:4" x14ac:dyDescent="0.45">
      <c r="A837" s="25" t="s">
        <v>1674</v>
      </c>
      <c r="B837">
        <v>1</v>
      </c>
      <c r="D837">
        <v>286</v>
      </c>
    </row>
    <row r="838" spans="1:4" x14ac:dyDescent="0.45">
      <c r="A838" s="26" t="s">
        <v>1616</v>
      </c>
      <c r="B838">
        <v>1</v>
      </c>
      <c r="D838">
        <v>286</v>
      </c>
    </row>
    <row r="839" spans="1:4" x14ac:dyDescent="0.45">
      <c r="A839" s="27">
        <v>203900</v>
      </c>
      <c r="B839">
        <v>1</v>
      </c>
      <c r="D839">
        <v>286</v>
      </c>
    </row>
    <row r="840" spans="1:4" x14ac:dyDescent="0.45">
      <c r="A840" s="23" t="s">
        <v>1693</v>
      </c>
      <c r="B840">
        <v>1</v>
      </c>
      <c r="D840">
        <v>287</v>
      </c>
    </row>
    <row r="841" spans="1:4" x14ac:dyDescent="0.45">
      <c r="A841" s="24">
        <v>492215</v>
      </c>
      <c r="B841">
        <v>1</v>
      </c>
      <c r="D841">
        <v>287</v>
      </c>
    </row>
    <row r="842" spans="1:4" x14ac:dyDescent="0.45">
      <c r="A842" s="25" t="s">
        <v>1674</v>
      </c>
      <c r="B842">
        <v>1</v>
      </c>
      <c r="D842">
        <v>287</v>
      </c>
    </row>
    <row r="843" spans="1:4" x14ac:dyDescent="0.45">
      <c r="A843" s="26" t="s">
        <v>1616</v>
      </c>
      <c r="B843">
        <v>1</v>
      </c>
      <c r="D843">
        <v>287</v>
      </c>
    </row>
    <row r="844" spans="1:4" x14ac:dyDescent="0.45">
      <c r="A844" s="27">
        <v>215000</v>
      </c>
      <c r="B844">
        <v>1</v>
      </c>
      <c r="D844">
        <v>287</v>
      </c>
    </row>
    <row r="845" spans="1:4" x14ac:dyDescent="0.45">
      <c r="A845" s="23" t="s">
        <v>507</v>
      </c>
      <c r="B845">
        <v>1</v>
      </c>
      <c r="D845">
        <v>288</v>
      </c>
    </row>
    <row r="846" spans="1:4" x14ac:dyDescent="0.45">
      <c r="A846" s="24">
        <v>49221500</v>
      </c>
      <c r="B846">
        <v>1</v>
      </c>
      <c r="D846">
        <v>288</v>
      </c>
    </row>
    <row r="847" spans="1:4" x14ac:dyDescent="0.45">
      <c r="A847" s="25" t="s">
        <v>1674</v>
      </c>
      <c r="B847">
        <v>1</v>
      </c>
      <c r="D847">
        <v>288</v>
      </c>
    </row>
    <row r="848" spans="1:4" x14ac:dyDescent="0.45">
      <c r="A848" s="26" t="s">
        <v>1616</v>
      </c>
      <c r="B848">
        <v>1</v>
      </c>
      <c r="D848">
        <v>288</v>
      </c>
    </row>
    <row r="849" spans="1:4" x14ac:dyDescent="0.45">
      <c r="A849" s="27">
        <v>350000</v>
      </c>
      <c r="B849">
        <v>1</v>
      </c>
      <c r="D849">
        <v>288</v>
      </c>
    </row>
    <row r="850" spans="1:4" x14ac:dyDescent="0.45">
      <c r="A850" s="23" t="s">
        <v>511</v>
      </c>
      <c r="B850">
        <v>1</v>
      </c>
      <c r="D850">
        <v>289</v>
      </c>
    </row>
    <row r="851" spans="1:4" x14ac:dyDescent="0.45">
      <c r="A851" s="24">
        <v>492215</v>
      </c>
      <c r="B851">
        <v>1</v>
      </c>
      <c r="D851">
        <v>289</v>
      </c>
    </row>
    <row r="852" spans="1:4" x14ac:dyDescent="0.45">
      <c r="A852" s="25" t="s">
        <v>1674</v>
      </c>
      <c r="B852">
        <v>1</v>
      </c>
      <c r="D852">
        <v>289</v>
      </c>
    </row>
    <row r="853" spans="1:4" x14ac:dyDescent="0.45">
      <c r="A853" s="26" t="s">
        <v>1616</v>
      </c>
      <c r="B853">
        <v>1</v>
      </c>
      <c r="D853">
        <v>289</v>
      </c>
    </row>
    <row r="854" spans="1:4" x14ac:dyDescent="0.45">
      <c r="A854" s="27">
        <v>88900</v>
      </c>
      <c r="B854">
        <v>1</v>
      </c>
      <c r="D854">
        <v>289</v>
      </c>
    </row>
    <row r="855" spans="1:4" x14ac:dyDescent="0.45">
      <c r="A855" s="23" t="s">
        <v>513</v>
      </c>
      <c r="B855">
        <v>1</v>
      </c>
      <c r="D855">
        <v>290</v>
      </c>
    </row>
    <row r="856" spans="1:4" x14ac:dyDescent="0.45">
      <c r="A856" s="24">
        <v>492215</v>
      </c>
      <c r="B856">
        <v>1</v>
      </c>
      <c r="D856">
        <v>290</v>
      </c>
    </row>
    <row r="857" spans="1:4" x14ac:dyDescent="0.45">
      <c r="A857" s="25" t="s">
        <v>1674</v>
      </c>
      <c r="B857">
        <v>1</v>
      </c>
      <c r="D857">
        <v>290</v>
      </c>
    </row>
    <row r="858" spans="1:4" x14ac:dyDescent="0.45">
      <c r="A858" s="26" t="s">
        <v>1616</v>
      </c>
      <c r="B858">
        <v>1</v>
      </c>
      <c r="D858">
        <v>290</v>
      </c>
    </row>
    <row r="859" spans="1:4" x14ac:dyDescent="0.45">
      <c r="A859" s="27">
        <v>57000</v>
      </c>
      <c r="B859">
        <v>1</v>
      </c>
      <c r="D859">
        <v>290</v>
      </c>
    </row>
    <row r="860" spans="1:4" x14ac:dyDescent="0.45">
      <c r="A860" s="23" t="s">
        <v>515</v>
      </c>
      <c r="B860">
        <v>1</v>
      </c>
      <c r="D860">
        <v>291</v>
      </c>
    </row>
    <row r="861" spans="1:4" x14ac:dyDescent="0.45">
      <c r="A861" s="24">
        <v>492215</v>
      </c>
      <c r="B861">
        <v>1</v>
      </c>
      <c r="D861">
        <v>291</v>
      </c>
    </row>
    <row r="862" spans="1:4" x14ac:dyDescent="0.45">
      <c r="A862" s="25" t="s">
        <v>1674</v>
      </c>
      <c r="B862">
        <v>1</v>
      </c>
      <c r="D862">
        <v>291</v>
      </c>
    </row>
    <row r="863" spans="1:4" x14ac:dyDescent="0.45">
      <c r="A863" s="26" t="s">
        <v>1616</v>
      </c>
      <c r="B863">
        <v>1</v>
      </c>
      <c r="D863">
        <v>291</v>
      </c>
    </row>
    <row r="864" spans="1:4" x14ac:dyDescent="0.45">
      <c r="A864" s="27">
        <v>95000</v>
      </c>
      <c r="B864">
        <v>1</v>
      </c>
      <c r="D864">
        <v>291</v>
      </c>
    </row>
    <row r="865" spans="1:4" x14ac:dyDescent="0.45">
      <c r="A865" s="23" t="s">
        <v>517</v>
      </c>
      <c r="B865">
        <v>1</v>
      </c>
      <c r="D865">
        <v>292</v>
      </c>
    </row>
    <row r="866" spans="1:4" x14ac:dyDescent="0.45">
      <c r="A866" s="24">
        <v>492215</v>
      </c>
      <c r="B866">
        <v>1</v>
      </c>
      <c r="D866">
        <v>292</v>
      </c>
    </row>
    <row r="867" spans="1:4" x14ac:dyDescent="0.45">
      <c r="A867" s="25" t="s">
        <v>1674</v>
      </c>
      <c r="B867">
        <v>1</v>
      </c>
      <c r="D867">
        <v>292</v>
      </c>
    </row>
    <row r="868" spans="1:4" x14ac:dyDescent="0.45">
      <c r="A868" s="26" t="s">
        <v>1616</v>
      </c>
      <c r="B868">
        <v>1</v>
      </c>
      <c r="D868">
        <v>292</v>
      </c>
    </row>
    <row r="869" spans="1:4" x14ac:dyDescent="0.45">
      <c r="A869" s="27">
        <v>6000</v>
      </c>
      <c r="B869">
        <v>1</v>
      </c>
      <c r="D869">
        <v>292</v>
      </c>
    </row>
    <row r="870" spans="1:4" x14ac:dyDescent="0.45">
      <c r="A870" s="23" t="s">
        <v>519</v>
      </c>
      <c r="B870">
        <v>1</v>
      </c>
      <c r="D870">
        <v>293</v>
      </c>
    </row>
    <row r="871" spans="1:4" x14ac:dyDescent="0.45">
      <c r="A871" s="24">
        <v>492215</v>
      </c>
      <c r="B871">
        <v>1</v>
      </c>
      <c r="D871">
        <v>293</v>
      </c>
    </row>
    <row r="872" spans="1:4" x14ac:dyDescent="0.45">
      <c r="A872" s="25" t="s">
        <v>1674</v>
      </c>
      <c r="B872">
        <v>1</v>
      </c>
      <c r="D872">
        <v>293</v>
      </c>
    </row>
    <row r="873" spans="1:4" x14ac:dyDescent="0.45">
      <c r="A873" s="26" t="s">
        <v>1616</v>
      </c>
      <c r="B873">
        <v>1</v>
      </c>
      <c r="D873">
        <v>293</v>
      </c>
    </row>
    <row r="874" spans="1:4" x14ac:dyDescent="0.45">
      <c r="A874" s="27">
        <v>8500</v>
      </c>
      <c r="B874">
        <v>1</v>
      </c>
      <c r="D874">
        <v>293</v>
      </c>
    </row>
    <row r="875" spans="1:4" x14ac:dyDescent="0.45">
      <c r="A875" s="23" t="s">
        <v>521</v>
      </c>
      <c r="B875">
        <v>1</v>
      </c>
      <c r="D875">
        <v>294</v>
      </c>
    </row>
    <row r="876" spans="1:4" x14ac:dyDescent="0.45">
      <c r="A876" s="24">
        <v>492215</v>
      </c>
      <c r="B876">
        <v>1</v>
      </c>
      <c r="D876">
        <v>294</v>
      </c>
    </row>
    <row r="877" spans="1:4" x14ac:dyDescent="0.45">
      <c r="A877" s="25" t="s">
        <v>1674</v>
      </c>
      <c r="B877">
        <v>1</v>
      </c>
      <c r="D877">
        <v>294</v>
      </c>
    </row>
    <row r="878" spans="1:4" x14ac:dyDescent="0.45">
      <c r="A878" s="26" t="s">
        <v>1616</v>
      </c>
      <c r="B878">
        <v>1</v>
      </c>
      <c r="D878">
        <v>294</v>
      </c>
    </row>
    <row r="879" spans="1:4" x14ac:dyDescent="0.45">
      <c r="A879" s="27">
        <v>4755</v>
      </c>
      <c r="B879">
        <v>1</v>
      </c>
      <c r="D879">
        <v>294</v>
      </c>
    </row>
    <row r="880" spans="1:4" x14ac:dyDescent="0.45">
      <c r="A880" s="23" t="s">
        <v>523</v>
      </c>
      <c r="B880">
        <v>1</v>
      </c>
      <c r="D880">
        <v>295</v>
      </c>
    </row>
    <row r="881" spans="1:4" x14ac:dyDescent="0.45">
      <c r="A881" s="24">
        <v>492215</v>
      </c>
      <c r="B881">
        <v>1</v>
      </c>
      <c r="D881">
        <v>295</v>
      </c>
    </row>
    <row r="882" spans="1:4" x14ac:dyDescent="0.45">
      <c r="A882" s="25" t="s">
        <v>1674</v>
      </c>
      <c r="B882">
        <v>1</v>
      </c>
      <c r="D882">
        <v>295</v>
      </c>
    </row>
    <row r="883" spans="1:4" x14ac:dyDescent="0.45">
      <c r="A883" s="26" t="s">
        <v>1616</v>
      </c>
      <c r="B883">
        <v>1</v>
      </c>
      <c r="D883">
        <v>295</v>
      </c>
    </row>
    <row r="884" spans="1:4" x14ac:dyDescent="0.45">
      <c r="A884" s="27">
        <v>40000</v>
      </c>
      <c r="B884">
        <v>1</v>
      </c>
      <c r="D884">
        <v>295</v>
      </c>
    </row>
    <row r="885" spans="1:4" x14ac:dyDescent="0.45">
      <c r="A885" s="23" t="s">
        <v>525</v>
      </c>
      <c r="B885">
        <v>1</v>
      </c>
      <c r="D885">
        <v>296</v>
      </c>
    </row>
    <row r="886" spans="1:4" x14ac:dyDescent="0.45">
      <c r="A886" s="24">
        <v>492215</v>
      </c>
      <c r="B886">
        <v>1</v>
      </c>
      <c r="D886">
        <v>296</v>
      </c>
    </row>
    <row r="887" spans="1:4" x14ac:dyDescent="0.45">
      <c r="A887" s="25" t="s">
        <v>1674</v>
      </c>
      <c r="B887">
        <v>1</v>
      </c>
      <c r="D887">
        <v>296</v>
      </c>
    </row>
    <row r="888" spans="1:4" x14ac:dyDescent="0.45">
      <c r="A888" s="26" t="s">
        <v>1616</v>
      </c>
      <c r="B888">
        <v>1</v>
      </c>
      <c r="D888">
        <v>296</v>
      </c>
    </row>
    <row r="889" spans="1:4" x14ac:dyDescent="0.45">
      <c r="A889" s="27">
        <v>39900</v>
      </c>
      <c r="B889">
        <v>1</v>
      </c>
      <c r="D889">
        <v>296</v>
      </c>
    </row>
    <row r="890" spans="1:4" x14ac:dyDescent="0.45">
      <c r="A890" s="23" t="s">
        <v>527</v>
      </c>
      <c r="B890">
        <v>1</v>
      </c>
      <c r="D890">
        <v>297</v>
      </c>
    </row>
    <row r="891" spans="1:4" x14ac:dyDescent="0.45">
      <c r="A891" s="24">
        <v>90101603</v>
      </c>
      <c r="B891">
        <v>1</v>
      </c>
      <c r="D891">
        <v>297</v>
      </c>
    </row>
    <row r="892" spans="1:4" x14ac:dyDescent="0.45">
      <c r="A892" s="25" t="s">
        <v>1674</v>
      </c>
      <c r="B892">
        <v>1</v>
      </c>
      <c r="D892">
        <v>297</v>
      </c>
    </row>
    <row r="893" spans="1:4" x14ac:dyDescent="0.45">
      <c r="A893" s="26" t="s">
        <v>1616</v>
      </c>
      <c r="B893">
        <v>1</v>
      </c>
      <c r="D893">
        <v>297</v>
      </c>
    </row>
    <row r="894" spans="1:4" x14ac:dyDescent="0.45">
      <c r="A894" s="27">
        <v>19900</v>
      </c>
      <c r="B894">
        <v>1</v>
      </c>
      <c r="D894">
        <v>297</v>
      </c>
    </row>
    <row r="895" spans="1:4" x14ac:dyDescent="0.45">
      <c r="A895" s="23" t="s">
        <v>529</v>
      </c>
      <c r="B895">
        <v>1</v>
      </c>
      <c r="D895">
        <v>298</v>
      </c>
    </row>
    <row r="896" spans="1:4" x14ac:dyDescent="0.45">
      <c r="A896" s="24">
        <v>492215</v>
      </c>
      <c r="B896">
        <v>1</v>
      </c>
      <c r="D896">
        <v>298</v>
      </c>
    </row>
    <row r="897" spans="1:4" x14ac:dyDescent="0.45">
      <c r="A897" s="25" t="s">
        <v>1674</v>
      </c>
      <c r="B897">
        <v>1</v>
      </c>
      <c r="D897">
        <v>298</v>
      </c>
    </row>
    <row r="898" spans="1:4" x14ac:dyDescent="0.45">
      <c r="A898" s="26" t="s">
        <v>1616</v>
      </c>
      <c r="B898">
        <v>1</v>
      </c>
      <c r="D898">
        <v>298</v>
      </c>
    </row>
    <row r="899" spans="1:4" x14ac:dyDescent="0.45">
      <c r="A899" s="27">
        <v>14705</v>
      </c>
      <c r="B899">
        <v>1</v>
      </c>
      <c r="D899">
        <v>298</v>
      </c>
    </row>
    <row r="900" spans="1:4" x14ac:dyDescent="0.45">
      <c r="A900" s="23" t="s">
        <v>531</v>
      </c>
      <c r="B900">
        <v>1</v>
      </c>
      <c r="D900">
        <v>299</v>
      </c>
    </row>
    <row r="901" spans="1:4" x14ac:dyDescent="0.45">
      <c r="A901" s="24">
        <v>90101603</v>
      </c>
      <c r="B901">
        <v>1</v>
      </c>
      <c r="D901">
        <v>299</v>
      </c>
    </row>
    <row r="902" spans="1:4" x14ac:dyDescent="0.45">
      <c r="A902" s="25" t="s">
        <v>1674</v>
      </c>
      <c r="B902">
        <v>1</v>
      </c>
      <c r="D902">
        <v>299</v>
      </c>
    </row>
    <row r="903" spans="1:4" x14ac:dyDescent="0.45">
      <c r="A903" s="26" t="s">
        <v>1616</v>
      </c>
      <c r="B903">
        <v>1</v>
      </c>
      <c r="D903">
        <v>299</v>
      </c>
    </row>
    <row r="904" spans="1:4" x14ac:dyDescent="0.45">
      <c r="A904" s="27">
        <v>180000</v>
      </c>
      <c r="B904">
        <v>1</v>
      </c>
      <c r="D904">
        <v>299</v>
      </c>
    </row>
    <row r="905" spans="1:4" x14ac:dyDescent="0.45">
      <c r="A905" s="23" t="s">
        <v>535</v>
      </c>
      <c r="B905">
        <v>1</v>
      </c>
      <c r="D905">
        <v>300</v>
      </c>
    </row>
    <row r="906" spans="1:4" x14ac:dyDescent="0.45">
      <c r="A906" s="24">
        <v>492215</v>
      </c>
      <c r="B906">
        <v>1</v>
      </c>
      <c r="D906">
        <v>300</v>
      </c>
    </row>
    <row r="907" spans="1:4" x14ac:dyDescent="0.45">
      <c r="A907" s="25" t="s">
        <v>1674</v>
      </c>
      <c r="B907">
        <v>1</v>
      </c>
      <c r="D907">
        <v>300</v>
      </c>
    </row>
    <row r="908" spans="1:4" x14ac:dyDescent="0.45">
      <c r="A908" s="26" t="s">
        <v>1616</v>
      </c>
      <c r="B908">
        <v>1</v>
      </c>
      <c r="D908">
        <v>300</v>
      </c>
    </row>
    <row r="909" spans="1:4" x14ac:dyDescent="0.45">
      <c r="A909" s="27">
        <v>27800</v>
      </c>
      <c r="B909">
        <v>1</v>
      </c>
      <c r="D909">
        <v>300</v>
      </c>
    </row>
    <row r="910" spans="1:4" x14ac:dyDescent="0.45">
      <c r="A910" s="23" t="s">
        <v>537</v>
      </c>
      <c r="B910">
        <v>2</v>
      </c>
      <c r="D910">
        <v>603</v>
      </c>
    </row>
    <row r="911" spans="1:4" x14ac:dyDescent="0.45">
      <c r="A911" s="24">
        <v>492215</v>
      </c>
      <c r="B911">
        <v>2</v>
      </c>
      <c r="D911">
        <v>603</v>
      </c>
    </row>
    <row r="912" spans="1:4" x14ac:dyDescent="0.45">
      <c r="A912" s="25" t="s">
        <v>1674</v>
      </c>
      <c r="B912">
        <v>2</v>
      </c>
      <c r="D912">
        <v>603</v>
      </c>
    </row>
    <row r="913" spans="1:4" x14ac:dyDescent="0.45">
      <c r="A913" s="26" t="s">
        <v>1616</v>
      </c>
      <c r="B913">
        <v>2</v>
      </c>
      <c r="D913">
        <v>603</v>
      </c>
    </row>
    <row r="914" spans="1:4" x14ac:dyDescent="0.45">
      <c r="A914" s="27">
        <v>195000</v>
      </c>
      <c r="B914">
        <v>1</v>
      </c>
      <c r="D914">
        <v>301</v>
      </c>
    </row>
    <row r="915" spans="1:4" x14ac:dyDescent="0.45">
      <c r="A915" s="27">
        <v>215000</v>
      </c>
      <c r="B915">
        <v>1</v>
      </c>
      <c r="D915">
        <v>302</v>
      </c>
    </row>
    <row r="916" spans="1:4" x14ac:dyDescent="0.45">
      <c r="A916" s="23" t="s">
        <v>540</v>
      </c>
      <c r="B916">
        <v>1</v>
      </c>
      <c r="D916">
        <v>303</v>
      </c>
    </row>
    <row r="917" spans="1:4" x14ac:dyDescent="0.45">
      <c r="A917" s="24">
        <v>492215</v>
      </c>
      <c r="B917">
        <v>1</v>
      </c>
      <c r="D917">
        <v>303</v>
      </c>
    </row>
    <row r="918" spans="1:4" x14ac:dyDescent="0.45">
      <c r="A918" s="25" t="s">
        <v>1674</v>
      </c>
      <c r="B918">
        <v>1</v>
      </c>
      <c r="D918">
        <v>303</v>
      </c>
    </row>
    <row r="919" spans="1:4" x14ac:dyDescent="0.45">
      <c r="A919" s="26" t="s">
        <v>1616</v>
      </c>
      <c r="B919">
        <v>1</v>
      </c>
      <c r="D919">
        <v>303</v>
      </c>
    </row>
    <row r="920" spans="1:4" x14ac:dyDescent="0.45">
      <c r="A920" s="27">
        <v>30000</v>
      </c>
      <c r="B920">
        <v>1</v>
      </c>
      <c r="D920">
        <v>303</v>
      </c>
    </row>
    <row r="921" spans="1:4" x14ac:dyDescent="0.45">
      <c r="A921" s="23" t="s">
        <v>542</v>
      </c>
      <c r="B921">
        <v>1</v>
      </c>
      <c r="D921">
        <v>304</v>
      </c>
    </row>
    <row r="922" spans="1:4" x14ac:dyDescent="0.45">
      <c r="A922" s="24">
        <v>492215</v>
      </c>
      <c r="B922">
        <v>1</v>
      </c>
      <c r="D922">
        <v>304</v>
      </c>
    </row>
    <row r="923" spans="1:4" x14ac:dyDescent="0.45">
      <c r="A923" s="25" t="s">
        <v>1674</v>
      </c>
      <c r="B923">
        <v>1</v>
      </c>
      <c r="D923">
        <v>304</v>
      </c>
    </row>
    <row r="924" spans="1:4" x14ac:dyDescent="0.45">
      <c r="A924" s="26" t="s">
        <v>1616</v>
      </c>
      <c r="B924">
        <v>1</v>
      </c>
      <c r="D924">
        <v>304</v>
      </c>
    </row>
    <row r="925" spans="1:4" x14ac:dyDescent="0.45">
      <c r="A925" s="27">
        <v>93000</v>
      </c>
      <c r="B925">
        <v>1</v>
      </c>
      <c r="D925">
        <v>304</v>
      </c>
    </row>
    <row r="926" spans="1:4" x14ac:dyDescent="0.45">
      <c r="A926" s="23" t="s">
        <v>544</v>
      </c>
      <c r="B926">
        <v>1</v>
      </c>
      <c r="D926">
        <v>305</v>
      </c>
    </row>
    <row r="927" spans="1:4" x14ac:dyDescent="0.45">
      <c r="A927" s="24">
        <v>492215</v>
      </c>
      <c r="B927">
        <v>1</v>
      </c>
      <c r="D927">
        <v>305</v>
      </c>
    </row>
    <row r="928" spans="1:4" x14ac:dyDescent="0.45">
      <c r="A928" s="25" t="s">
        <v>1674</v>
      </c>
      <c r="B928">
        <v>1</v>
      </c>
      <c r="D928">
        <v>305</v>
      </c>
    </row>
    <row r="929" spans="1:4" x14ac:dyDescent="0.45">
      <c r="A929" s="26" t="s">
        <v>1616</v>
      </c>
      <c r="B929">
        <v>1</v>
      </c>
      <c r="D929">
        <v>305</v>
      </c>
    </row>
    <row r="930" spans="1:4" x14ac:dyDescent="0.45">
      <c r="A930" s="27">
        <v>95820</v>
      </c>
      <c r="B930">
        <v>1</v>
      </c>
      <c r="D930">
        <v>305</v>
      </c>
    </row>
    <row r="931" spans="1:4" x14ac:dyDescent="0.45">
      <c r="A931" s="23" t="s">
        <v>546</v>
      </c>
      <c r="B931">
        <v>1</v>
      </c>
      <c r="D931">
        <v>306</v>
      </c>
    </row>
    <row r="932" spans="1:4" x14ac:dyDescent="0.45">
      <c r="A932" s="24">
        <v>492215</v>
      </c>
      <c r="B932">
        <v>1</v>
      </c>
      <c r="D932">
        <v>306</v>
      </c>
    </row>
    <row r="933" spans="1:4" x14ac:dyDescent="0.45">
      <c r="A933" s="25" t="s">
        <v>1675</v>
      </c>
      <c r="B933">
        <v>1</v>
      </c>
      <c r="D933">
        <v>306</v>
      </c>
    </row>
    <row r="934" spans="1:4" x14ac:dyDescent="0.45">
      <c r="A934" s="26" t="s">
        <v>1616</v>
      </c>
      <c r="B934">
        <v>1</v>
      </c>
      <c r="D934">
        <v>306</v>
      </c>
    </row>
    <row r="935" spans="1:4" x14ac:dyDescent="0.45">
      <c r="A935" s="27">
        <v>59900</v>
      </c>
      <c r="B935">
        <v>1</v>
      </c>
      <c r="D935">
        <v>306</v>
      </c>
    </row>
    <row r="936" spans="1:4" x14ac:dyDescent="0.45">
      <c r="A936" s="23" t="s">
        <v>548</v>
      </c>
      <c r="B936">
        <v>1</v>
      </c>
      <c r="D936">
        <v>307</v>
      </c>
    </row>
    <row r="937" spans="1:4" x14ac:dyDescent="0.45">
      <c r="A937" s="24">
        <v>492215</v>
      </c>
      <c r="B937">
        <v>1</v>
      </c>
      <c r="D937">
        <v>307</v>
      </c>
    </row>
    <row r="938" spans="1:4" x14ac:dyDescent="0.45">
      <c r="A938" s="25" t="s">
        <v>1674</v>
      </c>
      <c r="B938">
        <v>1</v>
      </c>
      <c r="D938">
        <v>307</v>
      </c>
    </row>
    <row r="939" spans="1:4" x14ac:dyDescent="0.45">
      <c r="A939" s="26" t="s">
        <v>1616</v>
      </c>
      <c r="B939">
        <v>1</v>
      </c>
      <c r="D939">
        <v>307</v>
      </c>
    </row>
    <row r="940" spans="1:4" x14ac:dyDescent="0.45">
      <c r="A940" s="27">
        <v>1528900</v>
      </c>
      <c r="B940">
        <v>1</v>
      </c>
      <c r="D940">
        <v>307</v>
      </c>
    </row>
    <row r="941" spans="1:4" x14ac:dyDescent="0.45">
      <c r="A941" s="23" t="s">
        <v>552</v>
      </c>
      <c r="B941">
        <v>1</v>
      </c>
      <c r="D941">
        <v>308</v>
      </c>
    </row>
    <row r="942" spans="1:4" x14ac:dyDescent="0.45">
      <c r="A942" s="24">
        <v>49221500</v>
      </c>
      <c r="B942">
        <v>1</v>
      </c>
      <c r="D942">
        <v>308</v>
      </c>
    </row>
    <row r="943" spans="1:4" x14ac:dyDescent="0.45">
      <c r="A943" s="25" t="s">
        <v>1674</v>
      </c>
      <c r="B943">
        <v>1</v>
      </c>
      <c r="D943">
        <v>308</v>
      </c>
    </row>
    <row r="944" spans="1:4" x14ac:dyDescent="0.45">
      <c r="A944" s="26" t="s">
        <v>1616</v>
      </c>
      <c r="B944">
        <v>1</v>
      </c>
      <c r="D944">
        <v>308</v>
      </c>
    </row>
    <row r="945" spans="1:4" x14ac:dyDescent="0.45">
      <c r="A945" s="27">
        <v>75000</v>
      </c>
      <c r="B945">
        <v>1</v>
      </c>
      <c r="D945">
        <v>308</v>
      </c>
    </row>
    <row r="946" spans="1:4" x14ac:dyDescent="0.45">
      <c r="A946" s="23" t="s">
        <v>554</v>
      </c>
      <c r="B946">
        <v>1</v>
      </c>
      <c r="D946">
        <v>309</v>
      </c>
    </row>
    <row r="947" spans="1:4" x14ac:dyDescent="0.45">
      <c r="A947" s="24">
        <v>492215</v>
      </c>
      <c r="B947">
        <v>1</v>
      </c>
      <c r="D947">
        <v>309</v>
      </c>
    </row>
    <row r="948" spans="1:4" x14ac:dyDescent="0.45">
      <c r="A948" s="25" t="s">
        <v>1674</v>
      </c>
      <c r="B948">
        <v>1</v>
      </c>
      <c r="D948">
        <v>309</v>
      </c>
    </row>
    <row r="949" spans="1:4" x14ac:dyDescent="0.45">
      <c r="A949" s="26" t="s">
        <v>1616</v>
      </c>
      <c r="B949">
        <v>1</v>
      </c>
      <c r="D949">
        <v>309</v>
      </c>
    </row>
    <row r="950" spans="1:4" x14ac:dyDescent="0.45">
      <c r="A950" s="27">
        <v>178900</v>
      </c>
      <c r="B950">
        <v>1</v>
      </c>
      <c r="D950">
        <v>309</v>
      </c>
    </row>
    <row r="951" spans="1:4" x14ac:dyDescent="0.45">
      <c r="A951" s="23" t="s">
        <v>556</v>
      </c>
      <c r="B951">
        <v>1</v>
      </c>
      <c r="D951">
        <v>310</v>
      </c>
    </row>
    <row r="952" spans="1:4" x14ac:dyDescent="0.45">
      <c r="A952" s="24">
        <v>492215</v>
      </c>
      <c r="B952">
        <v>1</v>
      </c>
      <c r="D952">
        <v>310</v>
      </c>
    </row>
    <row r="953" spans="1:4" x14ac:dyDescent="0.45">
      <c r="A953" s="25" t="s">
        <v>1674</v>
      </c>
      <c r="B953">
        <v>1</v>
      </c>
      <c r="D953">
        <v>310</v>
      </c>
    </row>
    <row r="954" spans="1:4" x14ac:dyDescent="0.45">
      <c r="A954" s="26" t="s">
        <v>1616</v>
      </c>
      <c r="B954">
        <v>1</v>
      </c>
      <c r="D954">
        <v>310</v>
      </c>
    </row>
    <row r="955" spans="1:4" x14ac:dyDescent="0.45">
      <c r="A955" s="27">
        <v>39900</v>
      </c>
      <c r="B955">
        <v>1</v>
      </c>
      <c r="D955">
        <v>310</v>
      </c>
    </row>
    <row r="956" spans="1:4" x14ac:dyDescent="0.45">
      <c r="A956" s="23" t="s">
        <v>558</v>
      </c>
      <c r="B956">
        <v>1</v>
      </c>
      <c r="D956">
        <v>311</v>
      </c>
    </row>
    <row r="957" spans="1:4" x14ac:dyDescent="0.45">
      <c r="A957" s="24">
        <v>492215</v>
      </c>
      <c r="B957">
        <v>1</v>
      </c>
      <c r="D957">
        <v>311</v>
      </c>
    </row>
    <row r="958" spans="1:4" x14ac:dyDescent="0.45">
      <c r="A958" s="25" t="s">
        <v>1674</v>
      </c>
      <c r="B958">
        <v>1</v>
      </c>
      <c r="D958">
        <v>311</v>
      </c>
    </row>
    <row r="959" spans="1:4" x14ac:dyDescent="0.45">
      <c r="A959" s="26" t="s">
        <v>1616</v>
      </c>
      <c r="B959">
        <v>1</v>
      </c>
      <c r="D959">
        <v>311</v>
      </c>
    </row>
    <row r="960" spans="1:4" x14ac:dyDescent="0.45">
      <c r="A960" s="27">
        <v>67850</v>
      </c>
      <c r="B960">
        <v>1</v>
      </c>
      <c r="D960">
        <v>311</v>
      </c>
    </row>
    <row r="961" spans="1:4" x14ac:dyDescent="0.45">
      <c r="A961" s="23" t="s">
        <v>560</v>
      </c>
      <c r="B961">
        <v>1</v>
      </c>
      <c r="D961">
        <v>312</v>
      </c>
    </row>
    <row r="962" spans="1:4" x14ac:dyDescent="0.45">
      <c r="A962" s="24">
        <v>49221500</v>
      </c>
      <c r="B962">
        <v>1</v>
      </c>
      <c r="D962">
        <v>312</v>
      </c>
    </row>
    <row r="963" spans="1:4" x14ac:dyDescent="0.45">
      <c r="A963" s="25" t="s">
        <v>1674</v>
      </c>
      <c r="B963">
        <v>1</v>
      </c>
      <c r="D963">
        <v>312</v>
      </c>
    </row>
    <row r="964" spans="1:4" x14ac:dyDescent="0.45">
      <c r="A964" s="26" t="s">
        <v>1616</v>
      </c>
      <c r="B964">
        <v>1</v>
      </c>
      <c r="D964">
        <v>312</v>
      </c>
    </row>
    <row r="965" spans="1:4" x14ac:dyDescent="0.45">
      <c r="A965" s="27">
        <v>400000</v>
      </c>
      <c r="B965">
        <v>1</v>
      </c>
      <c r="D965">
        <v>312</v>
      </c>
    </row>
    <row r="966" spans="1:4" x14ac:dyDescent="0.45">
      <c r="A966" s="23" t="s">
        <v>562</v>
      </c>
      <c r="B966">
        <v>1</v>
      </c>
      <c r="D966">
        <v>313</v>
      </c>
    </row>
    <row r="967" spans="1:4" x14ac:dyDescent="0.45">
      <c r="A967" s="24">
        <v>492215</v>
      </c>
      <c r="B967">
        <v>1</v>
      </c>
      <c r="D967">
        <v>313</v>
      </c>
    </row>
    <row r="968" spans="1:4" x14ac:dyDescent="0.45">
      <c r="A968" s="25" t="s">
        <v>1674</v>
      </c>
      <c r="B968">
        <v>1</v>
      </c>
      <c r="D968">
        <v>313</v>
      </c>
    </row>
    <row r="969" spans="1:4" x14ac:dyDescent="0.45">
      <c r="A969" s="26" t="s">
        <v>1616</v>
      </c>
      <c r="B969">
        <v>1</v>
      </c>
      <c r="D969">
        <v>313</v>
      </c>
    </row>
    <row r="970" spans="1:4" x14ac:dyDescent="0.45">
      <c r="A970" s="27">
        <v>45000</v>
      </c>
      <c r="B970">
        <v>1</v>
      </c>
      <c r="D970">
        <v>313</v>
      </c>
    </row>
    <row r="971" spans="1:4" x14ac:dyDescent="0.45">
      <c r="A971" s="23" t="s">
        <v>564</v>
      </c>
      <c r="B971">
        <v>1</v>
      </c>
      <c r="D971">
        <v>314</v>
      </c>
    </row>
    <row r="972" spans="1:4" x14ac:dyDescent="0.45">
      <c r="A972" s="24">
        <v>492215</v>
      </c>
      <c r="B972">
        <v>1</v>
      </c>
      <c r="D972">
        <v>314</v>
      </c>
    </row>
    <row r="973" spans="1:4" x14ac:dyDescent="0.45">
      <c r="A973" s="25" t="s">
        <v>1674</v>
      </c>
      <c r="B973">
        <v>1</v>
      </c>
      <c r="D973">
        <v>314</v>
      </c>
    </row>
    <row r="974" spans="1:4" x14ac:dyDescent="0.45">
      <c r="A974" s="26" t="s">
        <v>1616</v>
      </c>
      <c r="B974">
        <v>1</v>
      </c>
      <c r="D974">
        <v>314</v>
      </c>
    </row>
    <row r="975" spans="1:4" x14ac:dyDescent="0.45">
      <c r="A975" s="27">
        <v>175000</v>
      </c>
      <c r="B975">
        <v>1</v>
      </c>
      <c r="D975">
        <v>314</v>
      </c>
    </row>
    <row r="976" spans="1:4" x14ac:dyDescent="0.45">
      <c r="A976" s="23" t="s">
        <v>566</v>
      </c>
      <c r="B976">
        <v>1</v>
      </c>
      <c r="D976">
        <v>315</v>
      </c>
    </row>
    <row r="977" spans="1:4" x14ac:dyDescent="0.45">
      <c r="A977" s="24">
        <v>492215</v>
      </c>
      <c r="B977">
        <v>1</v>
      </c>
      <c r="D977">
        <v>315</v>
      </c>
    </row>
    <row r="978" spans="1:4" x14ac:dyDescent="0.45">
      <c r="A978" s="25" t="s">
        <v>1674</v>
      </c>
      <c r="B978">
        <v>1</v>
      </c>
      <c r="D978">
        <v>315</v>
      </c>
    </row>
    <row r="979" spans="1:4" x14ac:dyDescent="0.45">
      <c r="A979" s="26" t="s">
        <v>1616</v>
      </c>
      <c r="B979">
        <v>1</v>
      </c>
      <c r="D979">
        <v>315</v>
      </c>
    </row>
    <row r="980" spans="1:4" x14ac:dyDescent="0.45">
      <c r="A980" s="27">
        <v>19990</v>
      </c>
      <c r="B980">
        <v>1</v>
      </c>
      <c r="D980">
        <v>315</v>
      </c>
    </row>
    <row r="981" spans="1:4" x14ac:dyDescent="0.45">
      <c r="A981" s="23" t="s">
        <v>568</v>
      </c>
      <c r="B981">
        <v>1</v>
      </c>
      <c r="D981">
        <v>316</v>
      </c>
    </row>
    <row r="982" spans="1:4" x14ac:dyDescent="0.45">
      <c r="A982" s="24">
        <v>492215</v>
      </c>
      <c r="B982">
        <v>1</v>
      </c>
      <c r="D982">
        <v>316</v>
      </c>
    </row>
    <row r="983" spans="1:4" x14ac:dyDescent="0.45">
      <c r="A983" s="25" t="s">
        <v>1675</v>
      </c>
      <c r="B983">
        <v>1</v>
      </c>
      <c r="D983">
        <v>316</v>
      </c>
    </row>
    <row r="984" spans="1:4" x14ac:dyDescent="0.45">
      <c r="A984" s="26" t="s">
        <v>1616</v>
      </c>
      <c r="B984">
        <v>1</v>
      </c>
      <c r="D984">
        <v>316</v>
      </c>
    </row>
    <row r="985" spans="1:4" x14ac:dyDescent="0.45">
      <c r="A985" s="27">
        <v>167000</v>
      </c>
      <c r="B985">
        <v>1</v>
      </c>
      <c r="D985">
        <v>316</v>
      </c>
    </row>
    <row r="986" spans="1:4" x14ac:dyDescent="0.45">
      <c r="A986" s="23" t="s">
        <v>570</v>
      </c>
      <c r="B986">
        <v>1</v>
      </c>
      <c r="D986">
        <v>317</v>
      </c>
    </row>
    <row r="987" spans="1:4" x14ac:dyDescent="0.45">
      <c r="A987" s="24">
        <v>492215</v>
      </c>
      <c r="B987">
        <v>1</v>
      </c>
      <c r="D987">
        <v>317</v>
      </c>
    </row>
    <row r="988" spans="1:4" x14ac:dyDescent="0.45">
      <c r="A988" s="25" t="s">
        <v>1674</v>
      </c>
      <c r="B988">
        <v>1</v>
      </c>
      <c r="D988">
        <v>317</v>
      </c>
    </row>
    <row r="989" spans="1:4" x14ac:dyDescent="0.45">
      <c r="A989" s="26" t="s">
        <v>1616</v>
      </c>
      <c r="B989">
        <v>1</v>
      </c>
      <c r="D989">
        <v>317</v>
      </c>
    </row>
    <row r="990" spans="1:4" x14ac:dyDescent="0.45">
      <c r="A990" s="27">
        <v>70000</v>
      </c>
      <c r="B990">
        <v>1</v>
      </c>
      <c r="D990">
        <v>317</v>
      </c>
    </row>
    <row r="991" spans="1:4" x14ac:dyDescent="0.45">
      <c r="A991" s="23" t="s">
        <v>572</v>
      </c>
      <c r="B991">
        <v>1</v>
      </c>
      <c r="D991">
        <v>318</v>
      </c>
    </row>
    <row r="992" spans="1:4" x14ac:dyDescent="0.45">
      <c r="A992" s="24">
        <v>492215</v>
      </c>
      <c r="B992">
        <v>1</v>
      </c>
      <c r="D992">
        <v>318</v>
      </c>
    </row>
    <row r="993" spans="1:4" x14ac:dyDescent="0.45">
      <c r="A993" s="25" t="s">
        <v>1674</v>
      </c>
      <c r="B993">
        <v>1</v>
      </c>
      <c r="D993">
        <v>318</v>
      </c>
    </row>
    <row r="994" spans="1:4" x14ac:dyDescent="0.45">
      <c r="A994" s="26" t="s">
        <v>1616</v>
      </c>
      <c r="B994">
        <v>1</v>
      </c>
      <c r="D994">
        <v>318</v>
      </c>
    </row>
    <row r="995" spans="1:4" x14ac:dyDescent="0.45">
      <c r="A995" s="27">
        <v>9900</v>
      </c>
      <c r="B995">
        <v>1</v>
      </c>
      <c r="D995">
        <v>318</v>
      </c>
    </row>
    <row r="996" spans="1:4" x14ac:dyDescent="0.45">
      <c r="A996" s="23" t="s">
        <v>574</v>
      </c>
      <c r="B996">
        <v>1</v>
      </c>
      <c r="D996">
        <v>319</v>
      </c>
    </row>
    <row r="997" spans="1:4" x14ac:dyDescent="0.45">
      <c r="A997" s="24">
        <v>49221500</v>
      </c>
      <c r="B997">
        <v>1</v>
      </c>
      <c r="D997">
        <v>319</v>
      </c>
    </row>
    <row r="998" spans="1:4" x14ac:dyDescent="0.45">
      <c r="A998" s="25" t="s">
        <v>1675</v>
      </c>
      <c r="B998">
        <v>1</v>
      </c>
      <c r="D998">
        <v>319</v>
      </c>
    </row>
    <row r="999" spans="1:4" x14ac:dyDescent="0.45">
      <c r="A999" s="26" t="s">
        <v>1616</v>
      </c>
      <c r="B999">
        <v>1</v>
      </c>
      <c r="D999">
        <v>319</v>
      </c>
    </row>
    <row r="1000" spans="1:4" x14ac:dyDescent="0.45">
      <c r="A1000" s="27">
        <v>140000</v>
      </c>
      <c r="B1000">
        <v>1</v>
      </c>
      <c r="D1000">
        <v>319</v>
      </c>
    </row>
    <row r="1001" spans="1:4" x14ac:dyDescent="0.45">
      <c r="A1001" s="23" t="s">
        <v>576</v>
      </c>
      <c r="B1001">
        <v>1</v>
      </c>
      <c r="D1001">
        <v>320</v>
      </c>
    </row>
    <row r="1002" spans="1:4" x14ac:dyDescent="0.45">
      <c r="A1002" s="24">
        <v>492215</v>
      </c>
      <c r="B1002">
        <v>1</v>
      </c>
      <c r="D1002">
        <v>320</v>
      </c>
    </row>
    <row r="1003" spans="1:4" x14ac:dyDescent="0.45">
      <c r="A1003" s="25" t="s">
        <v>1675</v>
      </c>
      <c r="B1003">
        <v>1</v>
      </c>
      <c r="D1003">
        <v>320</v>
      </c>
    </row>
    <row r="1004" spans="1:4" x14ac:dyDescent="0.45">
      <c r="A1004" s="26" t="s">
        <v>1616</v>
      </c>
      <c r="B1004">
        <v>1</v>
      </c>
      <c r="D1004">
        <v>320</v>
      </c>
    </row>
    <row r="1005" spans="1:4" x14ac:dyDescent="0.45">
      <c r="A1005" s="27">
        <v>125000</v>
      </c>
      <c r="B1005">
        <v>1</v>
      </c>
      <c r="D1005">
        <v>320</v>
      </c>
    </row>
    <row r="1006" spans="1:4" x14ac:dyDescent="0.45">
      <c r="A1006" s="23" t="s">
        <v>578</v>
      </c>
      <c r="B1006">
        <v>1</v>
      </c>
      <c r="D1006">
        <v>321</v>
      </c>
    </row>
    <row r="1007" spans="1:4" x14ac:dyDescent="0.45">
      <c r="A1007" s="24">
        <v>492215</v>
      </c>
      <c r="B1007">
        <v>1</v>
      </c>
      <c r="D1007">
        <v>321</v>
      </c>
    </row>
    <row r="1008" spans="1:4" x14ac:dyDescent="0.45">
      <c r="A1008" s="25" t="s">
        <v>1694</v>
      </c>
      <c r="B1008">
        <v>1</v>
      </c>
      <c r="D1008">
        <v>321</v>
      </c>
    </row>
    <row r="1009" spans="1:4" x14ac:dyDescent="0.45">
      <c r="A1009" s="26" t="s">
        <v>1616</v>
      </c>
      <c r="B1009">
        <v>1</v>
      </c>
      <c r="D1009">
        <v>321</v>
      </c>
    </row>
    <row r="1010" spans="1:4" x14ac:dyDescent="0.45">
      <c r="A1010" s="27">
        <v>80000</v>
      </c>
      <c r="B1010">
        <v>1</v>
      </c>
      <c r="D1010">
        <v>321</v>
      </c>
    </row>
    <row r="1011" spans="1:4" x14ac:dyDescent="0.45">
      <c r="A1011" s="23" t="s">
        <v>580</v>
      </c>
      <c r="B1011">
        <v>1</v>
      </c>
      <c r="D1011">
        <v>322</v>
      </c>
    </row>
    <row r="1012" spans="1:4" x14ac:dyDescent="0.45">
      <c r="A1012" s="24">
        <v>492215</v>
      </c>
      <c r="B1012">
        <v>1</v>
      </c>
      <c r="D1012">
        <v>322</v>
      </c>
    </row>
    <row r="1013" spans="1:4" x14ac:dyDescent="0.45">
      <c r="A1013" s="25" t="s">
        <v>1674</v>
      </c>
      <c r="B1013">
        <v>1</v>
      </c>
      <c r="D1013">
        <v>322</v>
      </c>
    </row>
    <row r="1014" spans="1:4" x14ac:dyDescent="0.45">
      <c r="A1014" s="26" t="s">
        <v>1616</v>
      </c>
      <c r="B1014">
        <v>1</v>
      </c>
      <c r="D1014">
        <v>322</v>
      </c>
    </row>
    <row r="1015" spans="1:4" x14ac:dyDescent="0.45">
      <c r="A1015" s="27">
        <v>18900</v>
      </c>
      <c r="B1015">
        <v>1</v>
      </c>
      <c r="D1015">
        <v>322</v>
      </c>
    </row>
    <row r="1016" spans="1:4" x14ac:dyDescent="0.45">
      <c r="A1016" s="23" t="s">
        <v>582</v>
      </c>
      <c r="B1016">
        <v>1</v>
      </c>
      <c r="D1016">
        <v>323</v>
      </c>
    </row>
    <row r="1017" spans="1:4" x14ac:dyDescent="0.45">
      <c r="A1017" s="24">
        <v>492215</v>
      </c>
      <c r="B1017">
        <v>1</v>
      </c>
      <c r="D1017">
        <v>323</v>
      </c>
    </row>
    <row r="1018" spans="1:4" x14ac:dyDescent="0.45">
      <c r="A1018" s="25" t="s">
        <v>1675</v>
      </c>
      <c r="B1018">
        <v>1</v>
      </c>
      <c r="D1018">
        <v>323</v>
      </c>
    </row>
    <row r="1019" spans="1:4" x14ac:dyDescent="0.45">
      <c r="A1019" s="26" t="s">
        <v>1616</v>
      </c>
      <c r="B1019">
        <v>1</v>
      </c>
      <c r="D1019">
        <v>323</v>
      </c>
    </row>
    <row r="1020" spans="1:4" x14ac:dyDescent="0.45">
      <c r="A1020" s="27">
        <v>45900</v>
      </c>
      <c r="B1020">
        <v>1</v>
      </c>
      <c r="D1020">
        <v>323</v>
      </c>
    </row>
    <row r="1021" spans="1:4" x14ac:dyDescent="0.45">
      <c r="A1021" s="23" t="s">
        <v>584</v>
      </c>
      <c r="B1021">
        <v>1</v>
      </c>
      <c r="D1021">
        <v>324</v>
      </c>
    </row>
    <row r="1022" spans="1:4" x14ac:dyDescent="0.45">
      <c r="A1022" s="24">
        <v>492215</v>
      </c>
      <c r="B1022">
        <v>1</v>
      </c>
      <c r="D1022">
        <v>324</v>
      </c>
    </row>
    <row r="1023" spans="1:4" x14ac:dyDescent="0.45">
      <c r="A1023" s="25" t="s">
        <v>1675</v>
      </c>
      <c r="B1023">
        <v>1</v>
      </c>
      <c r="D1023">
        <v>324</v>
      </c>
    </row>
    <row r="1024" spans="1:4" x14ac:dyDescent="0.45">
      <c r="A1024" s="26" t="s">
        <v>1616</v>
      </c>
      <c r="B1024">
        <v>1</v>
      </c>
      <c r="D1024">
        <v>324</v>
      </c>
    </row>
    <row r="1025" spans="1:4" x14ac:dyDescent="0.45">
      <c r="A1025" s="27">
        <v>80000</v>
      </c>
      <c r="B1025">
        <v>1</v>
      </c>
      <c r="D1025">
        <v>324</v>
      </c>
    </row>
    <row r="1026" spans="1:4" x14ac:dyDescent="0.45">
      <c r="A1026" s="23" t="s">
        <v>586</v>
      </c>
      <c r="B1026">
        <v>1</v>
      </c>
      <c r="D1026">
        <v>325</v>
      </c>
    </row>
    <row r="1027" spans="1:4" x14ac:dyDescent="0.45">
      <c r="A1027" s="24">
        <v>492215</v>
      </c>
      <c r="B1027">
        <v>1</v>
      </c>
      <c r="D1027">
        <v>325</v>
      </c>
    </row>
    <row r="1028" spans="1:4" x14ac:dyDescent="0.45">
      <c r="A1028" s="25" t="s">
        <v>1674</v>
      </c>
      <c r="B1028">
        <v>1</v>
      </c>
      <c r="D1028">
        <v>325</v>
      </c>
    </row>
    <row r="1029" spans="1:4" x14ac:dyDescent="0.45">
      <c r="A1029" s="26" t="s">
        <v>1616</v>
      </c>
      <c r="B1029">
        <v>1</v>
      </c>
      <c r="D1029">
        <v>325</v>
      </c>
    </row>
    <row r="1030" spans="1:4" x14ac:dyDescent="0.45">
      <c r="A1030" s="27">
        <v>45000</v>
      </c>
      <c r="B1030">
        <v>1</v>
      </c>
      <c r="D1030">
        <v>325</v>
      </c>
    </row>
    <row r="1031" spans="1:4" x14ac:dyDescent="0.45">
      <c r="A1031" s="23" t="s">
        <v>588</v>
      </c>
      <c r="B1031">
        <v>1</v>
      </c>
      <c r="D1031">
        <v>326</v>
      </c>
    </row>
    <row r="1032" spans="1:4" x14ac:dyDescent="0.45">
      <c r="A1032" s="24">
        <v>492215</v>
      </c>
      <c r="B1032">
        <v>1</v>
      </c>
      <c r="D1032">
        <v>326</v>
      </c>
    </row>
    <row r="1033" spans="1:4" x14ac:dyDescent="0.45">
      <c r="A1033" s="25" t="s">
        <v>1695</v>
      </c>
      <c r="B1033">
        <v>1</v>
      </c>
      <c r="D1033">
        <v>326</v>
      </c>
    </row>
    <row r="1034" spans="1:4" x14ac:dyDescent="0.45">
      <c r="A1034" s="26" t="s">
        <v>1616</v>
      </c>
      <c r="B1034">
        <v>1</v>
      </c>
      <c r="D1034">
        <v>326</v>
      </c>
    </row>
    <row r="1035" spans="1:4" x14ac:dyDescent="0.45">
      <c r="A1035" s="27">
        <v>42900</v>
      </c>
      <c r="B1035">
        <v>1</v>
      </c>
      <c r="D1035">
        <v>326</v>
      </c>
    </row>
    <row r="1036" spans="1:4" x14ac:dyDescent="0.45">
      <c r="A1036" s="23" t="s">
        <v>592</v>
      </c>
      <c r="B1036">
        <v>1</v>
      </c>
      <c r="D1036">
        <v>327</v>
      </c>
    </row>
    <row r="1037" spans="1:4" x14ac:dyDescent="0.45">
      <c r="A1037" s="24">
        <v>492215</v>
      </c>
      <c r="B1037">
        <v>1</v>
      </c>
      <c r="D1037">
        <v>327</v>
      </c>
    </row>
    <row r="1038" spans="1:4" x14ac:dyDescent="0.45">
      <c r="A1038" s="25" t="s">
        <v>1674</v>
      </c>
      <c r="B1038">
        <v>1</v>
      </c>
      <c r="D1038">
        <v>327</v>
      </c>
    </row>
    <row r="1039" spans="1:4" x14ac:dyDescent="0.45">
      <c r="A1039" s="26" t="s">
        <v>1616</v>
      </c>
      <c r="B1039">
        <v>1</v>
      </c>
      <c r="D1039">
        <v>327</v>
      </c>
    </row>
    <row r="1040" spans="1:4" x14ac:dyDescent="0.45">
      <c r="A1040" s="27">
        <v>190000</v>
      </c>
      <c r="B1040">
        <v>1</v>
      </c>
      <c r="D1040">
        <v>327</v>
      </c>
    </row>
    <row r="1041" spans="1:4" x14ac:dyDescent="0.45">
      <c r="A1041" s="23" t="s">
        <v>594</v>
      </c>
      <c r="B1041">
        <v>1</v>
      </c>
      <c r="D1041">
        <v>328</v>
      </c>
    </row>
    <row r="1042" spans="1:4" x14ac:dyDescent="0.45">
      <c r="A1042" s="24">
        <v>492215</v>
      </c>
      <c r="B1042">
        <v>1</v>
      </c>
      <c r="D1042">
        <v>328</v>
      </c>
    </row>
    <row r="1043" spans="1:4" x14ac:dyDescent="0.45">
      <c r="A1043" s="25" t="s">
        <v>1674</v>
      </c>
      <c r="B1043">
        <v>1</v>
      </c>
      <c r="D1043">
        <v>328</v>
      </c>
    </row>
    <row r="1044" spans="1:4" x14ac:dyDescent="0.45">
      <c r="A1044" s="26" t="s">
        <v>1616</v>
      </c>
      <c r="B1044">
        <v>1</v>
      </c>
      <c r="D1044">
        <v>328</v>
      </c>
    </row>
    <row r="1045" spans="1:4" x14ac:dyDescent="0.45">
      <c r="A1045" s="27">
        <v>49900</v>
      </c>
      <c r="B1045">
        <v>1</v>
      </c>
      <c r="D1045">
        <v>328</v>
      </c>
    </row>
    <row r="1046" spans="1:4" x14ac:dyDescent="0.45">
      <c r="A1046" s="23" t="s">
        <v>596</v>
      </c>
      <c r="B1046">
        <v>1</v>
      </c>
      <c r="D1046">
        <v>329</v>
      </c>
    </row>
    <row r="1047" spans="1:4" x14ac:dyDescent="0.45">
      <c r="A1047" s="24">
        <v>90101603</v>
      </c>
      <c r="B1047">
        <v>1</v>
      </c>
      <c r="D1047">
        <v>329</v>
      </c>
    </row>
    <row r="1048" spans="1:4" x14ac:dyDescent="0.45">
      <c r="A1048" s="25" t="s">
        <v>1674</v>
      </c>
      <c r="B1048">
        <v>1</v>
      </c>
      <c r="D1048">
        <v>329</v>
      </c>
    </row>
    <row r="1049" spans="1:4" x14ac:dyDescent="0.45">
      <c r="A1049" s="26" t="s">
        <v>1616</v>
      </c>
      <c r="B1049">
        <v>1</v>
      </c>
      <c r="D1049">
        <v>329</v>
      </c>
    </row>
    <row r="1050" spans="1:4" x14ac:dyDescent="0.45">
      <c r="A1050" s="27">
        <v>27500</v>
      </c>
      <c r="B1050">
        <v>1</v>
      </c>
      <c r="D1050">
        <v>329</v>
      </c>
    </row>
    <row r="1051" spans="1:4" x14ac:dyDescent="0.45">
      <c r="A1051" s="23" t="s">
        <v>600</v>
      </c>
      <c r="B1051">
        <v>1</v>
      </c>
      <c r="D1051">
        <v>330</v>
      </c>
    </row>
    <row r="1052" spans="1:4" x14ac:dyDescent="0.45">
      <c r="A1052" s="24">
        <v>492215</v>
      </c>
      <c r="B1052">
        <v>1</v>
      </c>
      <c r="D1052">
        <v>330</v>
      </c>
    </row>
    <row r="1053" spans="1:4" x14ac:dyDescent="0.45">
      <c r="A1053" s="25" t="s">
        <v>1696</v>
      </c>
      <c r="B1053">
        <v>1</v>
      </c>
      <c r="D1053">
        <v>330</v>
      </c>
    </row>
    <row r="1054" spans="1:4" x14ac:dyDescent="0.45">
      <c r="A1054" s="26" t="s">
        <v>1616</v>
      </c>
      <c r="B1054">
        <v>1</v>
      </c>
      <c r="D1054">
        <v>330</v>
      </c>
    </row>
    <row r="1055" spans="1:4" x14ac:dyDescent="0.45">
      <c r="A1055" s="27">
        <v>26000</v>
      </c>
      <c r="B1055">
        <v>1</v>
      </c>
      <c r="D1055">
        <v>330</v>
      </c>
    </row>
    <row r="1056" spans="1:4" x14ac:dyDescent="0.45">
      <c r="A1056" s="23" t="s">
        <v>602</v>
      </c>
      <c r="B1056">
        <v>1</v>
      </c>
      <c r="D1056">
        <v>331</v>
      </c>
    </row>
    <row r="1057" spans="1:4" x14ac:dyDescent="0.45">
      <c r="A1057" s="24">
        <v>492215</v>
      </c>
      <c r="B1057">
        <v>1</v>
      </c>
      <c r="D1057">
        <v>331</v>
      </c>
    </row>
    <row r="1058" spans="1:4" x14ac:dyDescent="0.45">
      <c r="A1058" s="25" t="s">
        <v>1696</v>
      </c>
      <c r="B1058">
        <v>1</v>
      </c>
      <c r="D1058">
        <v>331</v>
      </c>
    </row>
    <row r="1059" spans="1:4" x14ac:dyDescent="0.45">
      <c r="A1059" s="26" t="s">
        <v>1616</v>
      </c>
      <c r="B1059">
        <v>1</v>
      </c>
      <c r="D1059">
        <v>331</v>
      </c>
    </row>
    <row r="1060" spans="1:4" x14ac:dyDescent="0.45">
      <c r="A1060" s="27">
        <v>15000</v>
      </c>
      <c r="B1060">
        <v>1</v>
      </c>
      <c r="D1060">
        <v>331</v>
      </c>
    </row>
    <row r="1061" spans="1:4" x14ac:dyDescent="0.45">
      <c r="A1061" s="23" t="s">
        <v>604</v>
      </c>
      <c r="B1061">
        <v>2</v>
      </c>
      <c r="D1061">
        <v>665</v>
      </c>
    </row>
    <row r="1062" spans="1:4" x14ac:dyDescent="0.45">
      <c r="A1062" s="24">
        <v>49221500</v>
      </c>
      <c r="B1062">
        <v>2</v>
      </c>
      <c r="D1062">
        <v>665</v>
      </c>
    </row>
    <row r="1063" spans="1:4" x14ac:dyDescent="0.45">
      <c r="A1063" s="25" t="s">
        <v>1674</v>
      </c>
      <c r="B1063">
        <v>2</v>
      </c>
      <c r="D1063">
        <v>665</v>
      </c>
    </row>
    <row r="1064" spans="1:4" x14ac:dyDescent="0.45">
      <c r="A1064" s="26" t="s">
        <v>1616</v>
      </c>
      <c r="B1064">
        <v>2</v>
      </c>
      <c r="D1064">
        <v>665</v>
      </c>
    </row>
    <row r="1065" spans="1:4" x14ac:dyDescent="0.45">
      <c r="A1065" s="27">
        <v>90000</v>
      </c>
      <c r="B1065">
        <v>1</v>
      </c>
      <c r="D1065">
        <v>332</v>
      </c>
    </row>
    <row r="1066" spans="1:4" x14ac:dyDescent="0.45">
      <c r="A1066" s="27">
        <v>120000</v>
      </c>
      <c r="B1066">
        <v>1</v>
      </c>
      <c r="D1066">
        <v>333</v>
      </c>
    </row>
    <row r="1067" spans="1:4" x14ac:dyDescent="0.45">
      <c r="A1067" s="23" t="s">
        <v>609</v>
      </c>
      <c r="B1067">
        <v>1</v>
      </c>
      <c r="D1067">
        <v>334</v>
      </c>
    </row>
    <row r="1068" spans="1:4" x14ac:dyDescent="0.45">
      <c r="A1068" s="24">
        <v>492215</v>
      </c>
      <c r="B1068">
        <v>1</v>
      </c>
      <c r="D1068">
        <v>334</v>
      </c>
    </row>
    <row r="1069" spans="1:4" x14ac:dyDescent="0.45">
      <c r="A1069" s="25" t="s">
        <v>1697</v>
      </c>
      <c r="B1069">
        <v>1</v>
      </c>
      <c r="D1069">
        <v>334</v>
      </c>
    </row>
    <row r="1070" spans="1:4" x14ac:dyDescent="0.45">
      <c r="A1070" s="26" t="s">
        <v>1616</v>
      </c>
      <c r="B1070">
        <v>1</v>
      </c>
      <c r="D1070">
        <v>334</v>
      </c>
    </row>
    <row r="1071" spans="1:4" x14ac:dyDescent="0.45">
      <c r="A1071" s="27">
        <v>36900</v>
      </c>
      <c r="B1071">
        <v>1</v>
      </c>
      <c r="D1071">
        <v>334</v>
      </c>
    </row>
    <row r="1072" spans="1:4" x14ac:dyDescent="0.45">
      <c r="A1072" s="23" t="s">
        <v>611</v>
      </c>
      <c r="B1072">
        <v>2</v>
      </c>
      <c r="D1072">
        <v>671</v>
      </c>
    </row>
    <row r="1073" spans="1:4" x14ac:dyDescent="0.45">
      <c r="A1073" s="24">
        <v>49221500</v>
      </c>
      <c r="B1073">
        <v>2</v>
      </c>
      <c r="D1073">
        <v>671</v>
      </c>
    </row>
    <row r="1074" spans="1:4" x14ac:dyDescent="0.45">
      <c r="A1074" s="25" t="s">
        <v>1697</v>
      </c>
      <c r="B1074">
        <v>2</v>
      </c>
      <c r="D1074">
        <v>671</v>
      </c>
    </row>
    <row r="1075" spans="1:4" x14ac:dyDescent="0.45">
      <c r="A1075" s="26" t="s">
        <v>1616</v>
      </c>
      <c r="B1075">
        <v>2</v>
      </c>
      <c r="D1075">
        <v>671</v>
      </c>
    </row>
    <row r="1076" spans="1:4" x14ac:dyDescent="0.45">
      <c r="A1076" s="27">
        <v>160000</v>
      </c>
      <c r="B1076">
        <v>1</v>
      </c>
      <c r="D1076">
        <v>335</v>
      </c>
    </row>
    <row r="1077" spans="1:4" x14ac:dyDescent="0.45">
      <c r="A1077" s="27">
        <v>180000</v>
      </c>
      <c r="B1077">
        <v>1</v>
      </c>
      <c r="D1077">
        <v>336</v>
      </c>
    </row>
    <row r="1078" spans="1:4" x14ac:dyDescent="0.45">
      <c r="A1078" s="23" t="s">
        <v>614</v>
      </c>
      <c r="B1078">
        <v>1</v>
      </c>
      <c r="D1078">
        <v>337</v>
      </c>
    </row>
    <row r="1079" spans="1:4" x14ac:dyDescent="0.45">
      <c r="A1079" s="24">
        <v>492215</v>
      </c>
      <c r="B1079">
        <v>1</v>
      </c>
      <c r="D1079">
        <v>337</v>
      </c>
    </row>
    <row r="1080" spans="1:4" x14ac:dyDescent="0.45">
      <c r="A1080" s="25" t="s">
        <v>1697</v>
      </c>
      <c r="B1080">
        <v>1</v>
      </c>
      <c r="D1080">
        <v>337</v>
      </c>
    </row>
    <row r="1081" spans="1:4" x14ac:dyDescent="0.45">
      <c r="A1081" s="26" t="s">
        <v>1616</v>
      </c>
      <c r="B1081">
        <v>1</v>
      </c>
      <c r="D1081">
        <v>337</v>
      </c>
    </row>
    <row r="1082" spans="1:4" x14ac:dyDescent="0.45">
      <c r="A1082" s="27">
        <v>346249</v>
      </c>
      <c r="B1082">
        <v>1</v>
      </c>
      <c r="D1082">
        <v>337</v>
      </c>
    </row>
    <row r="1083" spans="1:4" x14ac:dyDescent="0.45">
      <c r="A1083" s="23" t="s">
        <v>616</v>
      </c>
      <c r="B1083">
        <v>1</v>
      </c>
      <c r="D1083">
        <v>338</v>
      </c>
    </row>
    <row r="1084" spans="1:4" x14ac:dyDescent="0.45">
      <c r="A1084" s="24">
        <v>492215</v>
      </c>
      <c r="B1084">
        <v>1</v>
      </c>
      <c r="D1084">
        <v>338</v>
      </c>
    </row>
    <row r="1085" spans="1:4" x14ac:dyDescent="0.45">
      <c r="A1085" s="25" t="s">
        <v>1698</v>
      </c>
      <c r="B1085">
        <v>1</v>
      </c>
      <c r="D1085">
        <v>338</v>
      </c>
    </row>
    <row r="1086" spans="1:4" x14ac:dyDescent="0.45">
      <c r="A1086" s="26" t="s">
        <v>1616</v>
      </c>
      <c r="B1086">
        <v>1</v>
      </c>
      <c r="D1086">
        <v>338</v>
      </c>
    </row>
    <row r="1087" spans="1:4" x14ac:dyDescent="0.45">
      <c r="A1087" s="27">
        <v>65000</v>
      </c>
      <c r="B1087">
        <v>1</v>
      </c>
      <c r="D1087">
        <v>338</v>
      </c>
    </row>
    <row r="1088" spans="1:4" x14ac:dyDescent="0.45">
      <c r="A1088" s="23" t="s">
        <v>620</v>
      </c>
      <c r="B1088">
        <v>1</v>
      </c>
      <c r="D1088">
        <v>339</v>
      </c>
    </row>
    <row r="1089" spans="1:4" x14ac:dyDescent="0.45">
      <c r="A1089" s="24">
        <v>492215</v>
      </c>
      <c r="B1089">
        <v>1</v>
      </c>
      <c r="D1089">
        <v>339</v>
      </c>
    </row>
    <row r="1090" spans="1:4" x14ac:dyDescent="0.45">
      <c r="A1090" s="25" t="s">
        <v>1699</v>
      </c>
      <c r="B1090">
        <v>1</v>
      </c>
      <c r="D1090">
        <v>339</v>
      </c>
    </row>
    <row r="1091" spans="1:4" x14ac:dyDescent="0.45">
      <c r="A1091" s="26" t="s">
        <v>1616</v>
      </c>
      <c r="B1091">
        <v>1</v>
      </c>
      <c r="D1091">
        <v>339</v>
      </c>
    </row>
    <row r="1092" spans="1:4" x14ac:dyDescent="0.45">
      <c r="A1092" s="27">
        <v>28900</v>
      </c>
      <c r="B1092">
        <v>1</v>
      </c>
      <c r="D1092">
        <v>339</v>
      </c>
    </row>
    <row r="1093" spans="1:4" x14ac:dyDescent="0.45">
      <c r="A1093" s="23" t="s">
        <v>624</v>
      </c>
      <c r="B1093">
        <v>1</v>
      </c>
      <c r="D1093">
        <v>340</v>
      </c>
    </row>
    <row r="1094" spans="1:4" x14ac:dyDescent="0.45">
      <c r="A1094" s="24">
        <v>492215</v>
      </c>
      <c r="B1094">
        <v>1</v>
      </c>
      <c r="D1094">
        <v>340</v>
      </c>
    </row>
    <row r="1095" spans="1:4" x14ac:dyDescent="0.45">
      <c r="A1095" s="25" t="s">
        <v>1674</v>
      </c>
      <c r="B1095">
        <v>1</v>
      </c>
      <c r="D1095">
        <v>340</v>
      </c>
    </row>
    <row r="1096" spans="1:4" x14ac:dyDescent="0.45">
      <c r="A1096" s="26" t="s">
        <v>1616</v>
      </c>
      <c r="B1096">
        <v>1</v>
      </c>
      <c r="D1096">
        <v>340</v>
      </c>
    </row>
    <row r="1097" spans="1:4" x14ac:dyDescent="0.45">
      <c r="A1097" s="27">
        <v>85000</v>
      </c>
      <c r="B1097">
        <v>1</v>
      </c>
      <c r="D1097">
        <v>340</v>
      </c>
    </row>
    <row r="1098" spans="1:4" x14ac:dyDescent="0.45">
      <c r="A1098" s="23" t="s">
        <v>626</v>
      </c>
      <c r="B1098">
        <v>1</v>
      </c>
      <c r="D1098">
        <v>341</v>
      </c>
    </row>
    <row r="1099" spans="1:4" x14ac:dyDescent="0.45">
      <c r="A1099" s="24">
        <v>492215</v>
      </c>
      <c r="B1099">
        <v>1</v>
      </c>
      <c r="D1099">
        <v>341</v>
      </c>
    </row>
    <row r="1100" spans="1:4" x14ac:dyDescent="0.45">
      <c r="A1100" s="25" t="s">
        <v>1694</v>
      </c>
      <c r="B1100">
        <v>1</v>
      </c>
      <c r="D1100">
        <v>341</v>
      </c>
    </row>
    <row r="1101" spans="1:4" x14ac:dyDescent="0.45">
      <c r="A1101" s="26" t="s">
        <v>1616</v>
      </c>
      <c r="B1101">
        <v>1</v>
      </c>
      <c r="D1101">
        <v>341</v>
      </c>
    </row>
    <row r="1102" spans="1:4" x14ac:dyDescent="0.45">
      <c r="A1102" s="27">
        <v>230000</v>
      </c>
      <c r="B1102">
        <v>1</v>
      </c>
      <c r="D1102">
        <v>341</v>
      </c>
    </row>
    <row r="1103" spans="1:4" x14ac:dyDescent="0.45">
      <c r="A1103" s="23" t="s">
        <v>628</v>
      </c>
      <c r="B1103">
        <v>1</v>
      </c>
      <c r="D1103">
        <v>342</v>
      </c>
    </row>
    <row r="1104" spans="1:4" x14ac:dyDescent="0.45">
      <c r="A1104" s="24">
        <v>49221500</v>
      </c>
      <c r="B1104">
        <v>1</v>
      </c>
      <c r="D1104">
        <v>342</v>
      </c>
    </row>
    <row r="1105" spans="1:4" x14ac:dyDescent="0.45">
      <c r="A1105" s="25" t="s">
        <v>1675</v>
      </c>
      <c r="B1105">
        <v>1</v>
      </c>
      <c r="D1105">
        <v>342</v>
      </c>
    </row>
    <row r="1106" spans="1:4" x14ac:dyDescent="0.45">
      <c r="A1106" s="26" t="s">
        <v>1616</v>
      </c>
      <c r="B1106">
        <v>1</v>
      </c>
      <c r="D1106">
        <v>342</v>
      </c>
    </row>
    <row r="1107" spans="1:4" x14ac:dyDescent="0.45">
      <c r="A1107" s="27">
        <v>170000</v>
      </c>
      <c r="B1107">
        <v>1</v>
      </c>
      <c r="D1107">
        <v>342</v>
      </c>
    </row>
    <row r="1108" spans="1:4" x14ac:dyDescent="0.45">
      <c r="A1108" s="23" t="s">
        <v>630</v>
      </c>
      <c r="B1108">
        <v>1</v>
      </c>
      <c r="D1108">
        <v>343</v>
      </c>
    </row>
    <row r="1109" spans="1:4" x14ac:dyDescent="0.45">
      <c r="A1109" s="24">
        <v>49221500</v>
      </c>
      <c r="B1109">
        <v>1</v>
      </c>
      <c r="D1109">
        <v>343</v>
      </c>
    </row>
    <row r="1110" spans="1:4" x14ac:dyDescent="0.45">
      <c r="A1110" s="25" t="s">
        <v>1674</v>
      </c>
      <c r="B1110">
        <v>1</v>
      </c>
      <c r="D1110">
        <v>343</v>
      </c>
    </row>
    <row r="1111" spans="1:4" x14ac:dyDescent="0.45">
      <c r="A1111" s="26" t="s">
        <v>1616</v>
      </c>
      <c r="B1111">
        <v>1</v>
      </c>
      <c r="D1111">
        <v>343</v>
      </c>
    </row>
    <row r="1112" spans="1:4" x14ac:dyDescent="0.45">
      <c r="A1112" s="27">
        <v>150000</v>
      </c>
      <c r="B1112">
        <v>1</v>
      </c>
      <c r="D1112">
        <v>343</v>
      </c>
    </row>
    <row r="1113" spans="1:4" x14ac:dyDescent="0.45">
      <c r="A1113" s="23" t="s">
        <v>632</v>
      </c>
      <c r="B1113">
        <v>1</v>
      </c>
      <c r="D1113">
        <v>344</v>
      </c>
    </row>
    <row r="1114" spans="1:4" x14ac:dyDescent="0.45">
      <c r="A1114" s="24">
        <v>492215</v>
      </c>
      <c r="B1114">
        <v>1</v>
      </c>
      <c r="D1114">
        <v>344</v>
      </c>
    </row>
    <row r="1115" spans="1:4" x14ac:dyDescent="0.45">
      <c r="A1115" s="25" t="s">
        <v>1694</v>
      </c>
      <c r="B1115">
        <v>1</v>
      </c>
      <c r="D1115">
        <v>344</v>
      </c>
    </row>
    <row r="1116" spans="1:4" x14ac:dyDescent="0.45">
      <c r="A1116" s="26" t="s">
        <v>1616</v>
      </c>
      <c r="B1116">
        <v>1</v>
      </c>
      <c r="D1116">
        <v>344</v>
      </c>
    </row>
    <row r="1117" spans="1:4" x14ac:dyDescent="0.45">
      <c r="A1117" s="27">
        <v>180000</v>
      </c>
      <c r="B1117">
        <v>1</v>
      </c>
      <c r="D1117">
        <v>344</v>
      </c>
    </row>
    <row r="1118" spans="1:4" x14ac:dyDescent="0.45">
      <c r="A1118" s="23" t="s">
        <v>634</v>
      </c>
      <c r="B1118">
        <v>1</v>
      </c>
      <c r="D1118">
        <v>345</v>
      </c>
    </row>
    <row r="1119" spans="1:4" x14ac:dyDescent="0.45">
      <c r="A1119" s="24">
        <v>492215</v>
      </c>
      <c r="B1119">
        <v>1</v>
      </c>
      <c r="D1119">
        <v>345</v>
      </c>
    </row>
    <row r="1120" spans="1:4" x14ac:dyDescent="0.45">
      <c r="A1120" s="25" t="s">
        <v>1674</v>
      </c>
      <c r="B1120">
        <v>1</v>
      </c>
      <c r="D1120">
        <v>345</v>
      </c>
    </row>
    <row r="1121" spans="1:4" x14ac:dyDescent="0.45">
      <c r="A1121" s="26" t="s">
        <v>1616</v>
      </c>
      <c r="B1121">
        <v>1</v>
      </c>
      <c r="D1121">
        <v>345</v>
      </c>
    </row>
    <row r="1122" spans="1:4" x14ac:dyDescent="0.45">
      <c r="A1122" s="27">
        <v>135000</v>
      </c>
      <c r="B1122">
        <v>1</v>
      </c>
      <c r="D1122">
        <v>345</v>
      </c>
    </row>
    <row r="1123" spans="1:4" x14ac:dyDescent="0.45">
      <c r="A1123" s="23" t="s">
        <v>636</v>
      </c>
      <c r="B1123">
        <v>1</v>
      </c>
      <c r="D1123">
        <v>346</v>
      </c>
    </row>
    <row r="1124" spans="1:4" x14ac:dyDescent="0.45">
      <c r="A1124" s="24">
        <v>49101700</v>
      </c>
      <c r="B1124">
        <v>1</v>
      </c>
      <c r="D1124">
        <v>346</v>
      </c>
    </row>
    <row r="1125" spans="1:4" x14ac:dyDescent="0.45">
      <c r="A1125" s="25" t="s">
        <v>1674</v>
      </c>
      <c r="B1125">
        <v>1</v>
      </c>
      <c r="D1125">
        <v>346</v>
      </c>
    </row>
    <row r="1126" spans="1:4" x14ac:dyDescent="0.45">
      <c r="A1126" s="26" t="s">
        <v>1616</v>
      </c>
      <c r="B1126">
        <v>1</v>
      </c>
      <c r="D1126">
        <v>346</v>
      </c>
    </row>
    <row r="1127" spans="1:4" x14ac:dyDescent="0.45">
      <c r="A1127" s="27">
        <v>20000</v>
      </c>
      <c r="B1127">
        <v>1</v>
      </c>
      <c r="D1127">
        <v>346</v>
      </c>
    </row>
    <row r="1128" spans="1:4" x14ac:dyDescent="0.45">
      <c r="A1128" s="23" t="s">
        <v>406</v>
      </c>
      <c r="B1128">
        <v>1</v>
      </c>
      <c r="D1128">
        <v>347</v>
      </c>
    </row>
    <row r="1129" spans="1:4" x14ac:dyDescent="0.45">
      <c r="A1129" s="24">
        <v>492215</v>
      </c>
      <c r="B1129">
        <v>1</v>
      </c>
      <c r="D1129">
        <v>347</v>
      </c>
    </row>
    <row r="1130" spans="1:4" x14ac:dyDescent="0.45">
      <c r="A1130" s="25" t="s">
        <v>1674</v>
      </c>
      <c r="B1130">
        <v>1</v>
      </c>
      <c r="D1130">
        <v>347</v>
      </c>
    </row>
    <row r="1131" spans="1:4" x14ac:dyDescent="0.45">
      <c r="A1131" s="26" t="s">
        <v>1616</v>
      </c>
      <c r="B1131">
        <v>1</v>
      </c>
      <c r="D1131">
        <v>347</v>
      </c>
    </row>
    <row r="1132" spans="1:4" x14ac:dyDescent="0.45">
      <c r="A1132" s="27">
        <v>1099900</v>
      </c>
      <c r="B1132">
        <v>1</v>
      </c>
      <c r="D1132">
        <v>347</v>
      </c>
    </row>
    <row r="1133" spans="1:4" x14ac:dyDescent="0.45">
      <c r="A1133" s="23" t="s">
        <v>639</v>
      </c>
      <c r="B1133">
        <v>1</v>
      </c>
      <c r="D1133">
        <v>348</v>
      </c>
    </row>
    <row r="1134" spans="1:4" x14ac:dyDescent="0.45">
      <c r="A1134" s="24">
        <v>492215</v>
      </c>
      <c r="B1134">
        <v>1</v>
      </c>
      <c r="D1134">
        <v>348</v>
      </c>
    </row>
    <row r="1135" spans="1:4" x14ac:dyDescent="0.45">
      <c r="A1135" s="25" t="s">
        <v>1674</v>
      </c>
      <c r="B1135">
        <v>1</v>
      </c>
      <c r="D1135">
        <v>348</v>
      </c>
    </row>
    <row r="1136" spans="1:4" x14ac:dyDescent="0.45">
      <c r="A1136" s="26" t="s">
        <v>1616</v>
      </c>
      <c r="B1136">
        <v>1</v>
      </c>
      <c r="D1136">
        <v>348</v>
      </c>
    </row>
    <row r="1137" spans="1:4" x14ac:dyDescent="0.45">
      <c r="A1137" s="27">
        <v>380000</v>
      </c>
      <c r="B1137">
        <v>1</v>
      </c>
      <c r="D1137">
        <v>348</v>
      </c>
    </row>
    <row r="1138" spans="1:4" x14ac:dyDescent="0.45">
      <c r="A1138" s="23" t="s">
        <v>1700</v>
      </c>
      <c r="B1138">
        <v>1</v>
      </c>
      <c r="D1138">
        <v>349</v>
      </c>
    </row>
    <row r="1139" spans="1:4" x14ac:dyDescent="0.45">
      <c r="A1139" s="24">
        <v>492215</v>
      </c>
      <c r="B1139">
        <v>1</v>
      </c>
      <c r="D1139">
        <v>349</v>
      </c>
    </row>
    <row r="1140" spans="1:4" x14ac:dyDescent="0.45">
      <c r="A1140" s="25" t="s">
        <v>1674</v>
      </c>
      <c r="B1140">
        <v>1</v>
      </c>
      <c r="D1140">
        <v>349</v>
      </c>
    </row>
    <row r="1141" spans="1:4" x14ac:dyDescent="0.45">
      <c r="A1141" s="26" t="s">
        <v>1616</v>
      </c>
      <c r="B1141">
        <v>1</v>
      </c>
      <c r="D1141">
        <v>349</v>
      </c>
    </row>
    <row r="1142" spans="1:4" x14ac:dyDescent="0.45">
      <c r="A1142" s="27">
        <v>180000</v>
      </c>
      <c r="B1142">
        <v>1</v>
      </c>
      <c r="D1142">
        <v>349</v>
      </c>
    </row>
    <row r="1143" spans="1:4" x14ac:dyDescent="0.45">
      <c r="A1143" s="23" t="s">
        <v>643</v>
      </c>
      <c r="B1143">
        <v>1</v>
      </c>
      <c r="D1143">
        <v>350</v>
      </c>
    </row>
    <row r="1144" spans="1:4" x14ac:dyDescent="0.45">
      <c r="A1144" s="24">
        <v>492215</v>
      </c>
      <c r="B1144">
        <v>1</v>
      </c>
      <c r="D1144">
        <v>350</v>
      </c>
    </row>
    <row r="1145" spans="1:4" x14ac:dyDescent="0.45">
      <c r="A1145" s="25" t="s">
        <v>1674</v>
      </c>
      <c r="B1145">
        <v>1</v>
      </c>
      <c r="D1145">
        <v>350</v>
      </c>
    </row>
    <row r="1146" spans="1:4" x14ac:dyDescent="0.45">
      <c r="A1146" s="26" t="s">
        <v>1616</v>
      </c>
      <c r="B1146">
        <v>1</v>
      </c>
      <c r="D1146">
        <v>350</v>
      </c>
    </row>
    <row r="1147" spans="1:4" x14ac:dyDescent="0.45">
      <c r="A1147" s="27">
        <v>280000</v>
      </c>
      <c r="B1147">
        <v>1</v>
      </c>
      <c r="D1147">
        <v>350</v>
      </c>
    </row>
    <row r="1148" spans="1:4" x14ac:dyDescent="0.45">
      <c r="A1148" s="23" t="s">
        <v>645</v>
      </c>
      <c r="B1148">
        <v>1</v>
      </c>
      <c r="D1148">
        <v>351</v>
      </c>
    </row>
    <row r="1149" spans="1:4" x14ac:dyDescent="0.45">
      <c r="A1149" s="24">
        <v>49221500</v>
      </c>
      <c r="B1149">
        <v>1</v>
      </c>
      <c r="D1149">
        <v>351</v>
      </c>
    </row>
    <row r="1150" spans="1:4" x14ac:dyDescent="0.45">
      <c r="A1150" s="25" t="s">
        <v>1674</v>
      </c>
      <c r="B1150">
        <v>1</v>
      </c>
      <c r="D1150">
        <v>351</v>
      </c>
    </row>
    <row r="1151" spans="1:4" x14ac:dyDescent="0.45">
      <c r="A1151" s="26" t="s">
        <v>1616</v>
      </c>
      <c r="B1151">
        <v>1</v>
      </c>
      <c r="D1151">
        <v>351</v>
      </c>
    </row>
    <row r="1152" spans="1:4" x14ac:dyDescent="0.45">
      <c r="A1152" s="27">
        <v>8000</v>
      </c>
      <c r="B1152">
        <v>1</v>
      </c>
      <c r="D1152">
        <v>351</v>
      </c>
    </row>
    <row r="1153" spans="1:4" x14ac:dyDescent="0.45">
      <c r="A1153" s="23" t="s">
        <v>647</v>
      </c>
      <c r="B1153">
        <v>1</v>
      </c>
      <c r="D1153">
        <v>352</v>
      </c>
    </row>
    <row r="1154" spans="1:4" x14ac:dyDescent="0.45">
      <c r="A1154" s="24">
        <v>492215</v>
      </c>
      <c r="B1154">
        <v>1</v>
      </c>
      <c r="D1154">
        <v>352</v>
      </c>
    </row>
    <row r="1155" spans="1:4" x14ac:dyDescent="0.45">
      <c r="A1155" s="25" t="s">
        <v>1674</v>
      </c>
      <c r="B1155">
        <v>1</v>
      </c>
      <c r="D1155">
        <v>352</v>
      </c>
    </row>
    <row r="1156" spans="1:4" x14ac:dyDescent="0.45">
      <c r="A1156" s="26" t="s">
        <v>1616</v>
      </c>
      <c r="B1156">
        <v>1</v>
      </c>
      <c r="D1156">
        <v>352</v>
      </c>
    </row>
    <row r="1157" spans="1:4" x14ac:dyDescent="0.45">
      <c r="A1157" s="27">
        <v>123000</v>
      </c>
      <c r="B1157">
        <v>1</v>
      </c>
      <c r="D1157">
        <v>352</v>
      </c>
    </row>
    <row r="1158" spans="1:4" x14ac:dyDescent="0.45">
      <c r="A1158" s="23" t="s">
        <v>649</v>
      </c>
      <c r="B1158">
        <v>1</v>
      </c>
      <c r="D1158">
        <v>353</v>
      </c>
    </row>
    <row r="1159" spans="1:4" x14ac:dyDescent="0.45">
      <c r="A1159" s="24">
        <v>49221500</v>
      </c>
      <c r="B1159">
        <v>1</v>
      </c>
      <c r="D1159">
        <v>353</v>
      </c>
    </row>
    <row r="1160" spans="1:4" x14ac:dyDescent="0.45">
      <c r="A1160" s="25" t="s">
        <v>1674</v>
      </c>
      <c r="B1160">
        <v>1</v>
      </c>
      <c r="D1160">
        <v>353</v>
      </c>
    </row>
    <row r="1161" spans="1:4" x14ac:dyDescent="0.45">
      <c r="A1161" s="26" t="s">
        <v>1616</v>
      </c>
      <c r="B1161">
        <v>1</v>
      </c>
      <c r="D1161">
        <v>353</v>
      </c>
    </row>
    <row r="1162" spans="1:4" x14ac:dyDescent="0.45">
      <c r="A1162" s="27">
        <v>80000</v>
      </c>
      <c r="B1162">
        <v>1</v>
      </c>
      <c r="D1162">
        <v>353</v>
      </c>
    </row>
    <row r="1163" spans="1:4" x14ac:dyDescent="0.45">
      <c r="A1163" s="23" t="s">
        <v>651</v>
      </c>
      <c r="B1163">
        <v>1</v>
      </c>
      <c r="D1163">
        <v>354</v>
      </c>
    </row>
    <row r="1164" spans="1:4" x14ac:dyDescent="0.45">
      <c r="A1164" s="24">
        <v>49221500</v>
      </c>
      <c r="B1164">
        <v>1</v>
      </c>
      <c r="D1164">
        <v>354</v>
      </c>
    </row>
    <row r="1165" spans="1:4" x14ac:dyDescent="0.45">
      <c r="A1165" s="25" t="s">
        <v>1674</v>
      </c>
      <c r="B1165">
        <v>1</v>
      </c>
      <c r="D1165">
        <v>354</v>
      </c>
    </row>
    <row r="1166" spans="1:4" x14ac:dyDescent="0.45">
      <c r="A1166" s="26" t="s">
        <v>1616</v>
      </c>
      <c r="B1166">
        <v>1</v>
      </c>
      <c r="D1166">
        <v>354</v>
      </c>
    </row>
    <row r="1167" spans="1:4" x14ac:dyDescent="0.45">
      <c r="A1167" s="27">
        <v>45000</v>
      </c>
      <c r="B1167">
        <v>1</v>
      </c>
      <c r="D1167">
        <v>354</v>
      </c>
    </row>
    <row r="1168" spans="1:4" x14ac:dyDescent="0.45">
      <c r="A1168" s="23" t="s">
        <v>653</v>
      </c>
      <c r="B1168">
        <v>1</v>
      </c>
      <c r="D1168">
        <v>355</v>
      </c>
    </row>
    <row r="1169" spans="1:4" x14ac:dyDescent="0.45">
      <c r="A1169" s="24">
        <v>492215</v>
      </c>
      <c r="B1169">
        <v>1</v>
      </c>
      <c r="D1169">
        <v>355</v>
      </c>
    </row>
    <row r="1170" spans="1:4" x14ac:dyDescent="0.45">
      <c r="A1170" s="25" t="s">
        <v>1674</v>
      </c>
      <c r="B1170">
        <v>1</v>
      </c>
      <c r="D1170">
        <v>355</v>
      </c>
    </row>
    <row r="1171" spans="1:4" x14ac:dyDescent="0.45">
      <c r="A1171" s="26" t="s">
        <v>1616</v>
      </c>
      <c r="B1171">
        <v>1</v>
      </c>
      <c r="D1171">
        <v>355</v>
      </c>
    </row>
    <row r="1172" spans="1:4" x14ac:dyDescent="0.45">
      <c r="A1172" s="27">
        <v>110000</v>
      </c>
      <c r="B1172">
        <v>1</v>
      </c>
      <c r="D1172">
        <v>355</v>
      </c>
    </row>
    <row r="1173" spans="1:4" x14ac:dyDescent="0.45">
      <c r="A1173" s="23" t="s">
        <v>655</v>
      </c>
      <c r="B1173">
        <v>1</v>
      </c>
      <c r="D1173">
        <v>356</v>
      </c>
    </row>
    <row r="1174" spans="1:4" x14ac:dyDescent="0.45">
      <c r="A1174" s="24">
        <v>492215</v>
      </c>
      <c r="B1174">
        <v>1</v>
      </c>
      <c r="D1174">
        <v>356</v>
      </c>
    </row>
    <row r="1175" spans="1:4" x14ac:dyDescent="0.45">
      <c r="A1175" s="25" t="s">
        <v>1674</v>
      </c>
      <c r="B1175">
        <v>1</v>
      </c>
      <c r="D1175">
        <v>356</v>
      </c>
    </row>
    <row r="1176" spans="1:4" x14ac:dyDescent="0.45">
      <c r="A1176" s="26" t="s">
        <v>1616</v>
      </c>
      <c r="B1176">
        <v>1</v>
      </c>
      <c r="D1176">
        <v>356</v>
      </c>
    </row>
    <row r="1177" spans="1:4" x14ac:dyDescent="0.45">
      <c r="A1177" s="27">
        <v>120000</v>
      </c>
      <c r="B1177">
        <v>1</v>
      </c>
      <c r="D1177">
        <v>356</v>
      </c>
    </row>
    <row r="1178" spans="1:4" x14ac:dyDescent="0.45">
      <c r="A1178" s="23" t="s">
        <v>657</v>
      </c>
      <c r="B1178">
        <v>1</v>
      </c>
      <c r="D1178">
        <v>357</v>
      </c>
    </row>
    <row r="1179" spans="1:4" x14ac:dyDescent="0.45">
      <c r="A1179" s="24">
        <v>492215</v>
      </c>
      <c r="B1179">
        <v>1</v>
      </c>
      <c r="D1179">
        <v>357</v>
      </c>
    </row>
    <row r="1180" spans="1:4" x14ac:dyDescent="0.45">
      <c r="A1180" s="25" t="s">
        <v>1674</v>
      </c>
      <c r="B1180">
        <v>1</v>
      </c>
      <c r="D1180">
        <v>357</v>
      </c>
    </row>
    <row r="1181" spans="1:4" x14ac:dyDescent="0.45">
      <c r="A1181" s="26" t="s">
        <v>1616</v>
      </c>
      <c r="B1181">
        <v>1</v>
      </c>
      <c r="D1181">
        <v>357</v>
      </c>
    </row>
    <row r="1182" spans="1:4" x14ac:dyDescent="0.45">
      <c r="A1182" s="27">
        <v>78900</v>
      </c>
      <c r="B1182">
        <v>1</v>
      </c>
      <c r="D1182">
        <v>357</v>
      </c>
    </row>
    <row r="1183" spans="1:4" x14ac:dyDescent="0.45">
      <c r="A1183" s="23" t="s">
        <v>659</v>
      </c>
      <c r="B1183">
        <v>1</v>
      </c>
      <c r="D1183">
        <v>358</v>
      </c>
    </row>
    <row r="1184" spans="1:4" x14ac:dyDescent="0.45">
      <c r="A1184" s="24">
        <v>492215</v>
      </c>
      <c r="B1184">
        <v>1</v>
      </c>
      <c r="D1184">
        <v>358</v>
      </c>
    </row>
    <row r="1185" spans="1:4" x14ac:dyDescent="0.45">
      <c r="A1185" s="25" t="s">
        <v>1674</v>
      </c>
      <c r="B1185">
        <v>1</v>
      </c>
      <c r="D1185">
        <v>358</v>
      </c>
    </row>
    <row r="1186" spans="1:4" x14ac:dyDescent="0.45">
      <c r="A1186" s="26" t="s">
        <v>1616</v>
      </c>
      <c r="B1186">
        <v>1</v>
      </c>
      <c r="D1186">
        <v>358</v>
      </c>
    </row>
    <row r="1187" spans="1:4" x14ac:dyDescent="0.45">
      <c r="A1187" s="27">
        <v>194100</v>
      </c>
      <c r="B1187">
        <v>1</v>
      </c>
      <c r="D1187">
        <v>358</v>
      </c>
    </row>
    <row r="1188" spans="1:4" x14ac:dyDescent="0.45">
      <c r="A1188" s="23" t="s">
        <v>661</v>
      </c>
      <c r="B1188">
        <v>1</v>
      </c>
      <c r="D1188">
        <v>359</v>
      </c>
    </row>
    <row r="1189" spans="1:4" x14ac:dyDescent="0.45">
      <c r="A1189" s="24">
        <v>492215</v>
      </c>
      <c r="B1189">
        <v>1</v>
      </c>
      <c r="D1189">
        <v>359</v>
      </c>
    </row>
    <row r="1190" spans="1:4" x14ac:dyDescent="0.45">
      <c r="A1190" s="25" t="s">
        <v>1674</v>
      </c>
      <c r="B1190">
        <v>1</v>
      </c>
      <c r="D1190">
        <v>359</v>
      </c>
    </row>
    <row r="1191" spans="1:4" x14ac:dyDescent="0.45">
      <c r="A1191" s="26" t="s">
        <v>1616</v>
      </c>
      <c r="B1191">
        <v>1</v>
      </c>
      <c r="D1191">
        <v>359</v>
      </c>
    </row>
    <row r="1192" spans="1:4" x14ac:dyDescent="0.45">
      <c r="A1192" s="27">
        <v>315000</v>
      </c>
      <c r="B1192">
        <v>1</v>
      </c>
      <c r="D1192">
        <v>359</v>
      </c>
    </row>
    <row r="1193" spans="1:4" x14ac:dyDescent="0.45">
      <c r="A1193" s="23" t="s">
        <v>663</v>
      </c>
      <c r="B1193">
        <v>1</v>
      </c>
      <c r="D1193">
        <v>360</v>
      </c>
    </row>
    <row r="1194" spans="1:4" x14ac:dyDescent="0.45">
      <c r="A1194" s="24">
        <v>492215</v>
      </c>
      <c r="B1194">
        <v>1</v>
      </c>
      <c r="D1194">
        <v>360</v>
      </c>
    </row>
    <row r="1195" spans="1:4" x14ac:dyDescent="0.45">
      <c r="A1195" s="25" t="s">
        <v>1674</v>
      </c>
      <c r="B1195">
        <v>1</v>
      </c>
      <c r="D1195">
        <v>360</v>
      </c>
    </row>
    <row r="1196" spans="1:4" x14ac:dyDescent="0.45">
      <c r="A1196" s="26" t="s">
        <v>1616</v>
      </c>
      <c r="B1196">
        <v>1</v>
      </c>
      <c r="D1196">
        <v>360</v>
      </c>
    </row>
    <row r="1197" spans="1:4" x14ac:dyDescent="0.45">
      <c r="A1197" s="27">
        <v>380000</v>
      </c>
      <c r="B1197">
        <v>1</v>
      </c>
      <c r="D1197">
        <v>360</v>
      </c>
    </row>
    <row r="1198" spans="1:4" x14ac:dyDescent="0.45">
      <c r="A1198" s="23" t="s">
        <v>665</v>
      </c>
      <c r="B1198">
        <v>1</v>
      </c>
      <c r="D1198">
        <v>361</v>
      </c>
    </row>
    <row r="1199" spans="1:4" x14ac:dyDescent="0.45">
      <c r="A1199" s="24">
        <v>49221500</v>
      </c>
      <c r="B1199">
        <v>1</v>
      </c>
      <c r="D1199">
        <v>361</v>
      </c>
    </row>
    <row r="1200" spans="1:4" x14ac:dyDescent="0.45">
      <c r="A1200" s="25" t="s">
        <v>1675</v>
      </c>
      <c r="B1200">
        <v>1</v>
      </c>
      <c r="D1200">
        <v>361</v>
      </c>
    </row>
    <row r="1201" spans="1:4" x14ac:dyDescent="0.45">
      <c r="A1201" s="26" t="s">
        <v>1616</v>
      </c>
      <c r="B1201">
        <v>1</v>
      </c>
      <c r="D1201">
        <v>361</v>
      </c>
    </row>
    <row r="1202" spans="1:4" x14ac:dyDescent="0.45">
      <c r="A1202" s="27">
        <v>305000</v>
      </c>
      <c r="B1202">
        <v>1</v>
      </c>
      <c r="D1202">
        <v>361</v>
      </c>
    </row>
    <row r="1203" spans="1:4" x14ac:dyDescent="0.45">
      <c r="A1203" s="23" t="s">
        <v>669</v>
      </c>
      <c r="B1203">
        <v>1</v>
      </c>
      <c r="D1203">
        <v>362</v>
      </c>
    </row>
    <row r="1204" spans="1:4" x14ac:dyDescent="0.45">
      <c r="A1204" s="24">
        <v>492215</v>
      </c>
      <c r="B1204">
        <v>1</v>
      </c>
      <c r="D1204">
        <v>362</v>
      </c>
    </row>
    <row r="1205" spans="1:4" x14ac:dyDescent="0.45">
      <c r="A1205" s="25" t="s">
        <v>1674</v>
      </c>
      <c r="B1205">
        <v>1</v>
      </c>
      <c r="D1205">
        <v>362</v>
      </c>
    </row>
    <row r="1206" spans="1:4" x14ac:dyDescent="0.45">
      <c r="A1206" s="26" t="s">
        <v>1616</v>
      </c>
      <c r="B1206">
        <v>1</v>
      </c>
      <c r="D1206">
        <v>362</v>
      </c>
    </row>
    <row r="1207" spans="1:4" x14ac:dyDescent="0.45">
      <c r="A1207" s="27">
        <v>15000</v>
      </c>
      <c r="B1207">
        <v>1</v>
      </c>
      <c r="D1207">
        <v>362</v>
      </c>
    </row>
    <row r="1208" spans="1:4" x14ac:dyDescent="0.45">
      <c r="A1208" s="23" t="s">
        <v>671</v>
      </c>
      <c r="B1208">
        <v>1</v>
      </c>
      <c r="D1208">
        <v>363</v>
      </c>
    </row>
    <row r="1209" spans="1:4" x14ac:dyDescent="0.45">
      <c r="A1209" s="24">
        <v>492215</v>
      </c>
      <c r="B1209">
        <v>1</v>
      </c>
      <c r="D1209">
        <v>363</v>
      </c>
    </row>
    <row r="1210" spans="1:4" x14ac:dyDescent="0.45">
      <c r="A1210" s="25" t="s">
        <v>1697</v>
      </c>
      <c r="B1210">
        <v>1</v>
      </c>
      <c r="D1210">
        <v>363</v>
      </c>
    </row>
    <row r="1211" spans="1:4" x14ac:dyDescent="0.45">
      <c r="A1211" s="26" t="s">
        <v>1616</v>
      </c>
      <c r="B1211">
        <v>1</v>
      </c>
      <c r="D1211">
        <v>363</v>
      </c>
    </row>
    <row r="1212" spans="1:4" x14ac:dyDescent="0.45">
      <c r="A1212" s="27">
        <v>45000</v>
      </c>
      <c r="B1212">
        <v>1</v>
      </c>
      <c r="D1212">
        <v>363</v>
      </c>
    </row>
    <row r="1213" spans="1:4" x14ac:dyDescent="0.45">
      <c r="A1213" s="23" t="s">
        <v>673</v>
      </c>
      <c r="B1213">
        <v>1</v>
      </c>
      <c r="D1213">
        <v>364</v>
      </c>
    </row>
    <row r="1214" spans="1:4" x14ac:dyDescent="0.45">
      <c r="A1214" s="24">
        <v>492215</v>
      </c>
      <c r="B1214">
        <v>1</v>
      </c>
      <c r="D1214">
        <v>364</v>
      </c>
    </row>
    <row r="1215" spans="1:4" x14ac:dyDescent="0.45">
      <c r="A1215" s="25" t="s">
        <v>1701</v>
      </c>
      <c r="B1215">
        <v>1</v>
      </c>
      <c r="D1215">
        <v>364</v>
      </c>
    </row>
    <row r="1216" spans="1:4" x14ac:dyDescent="0.45">
      <c r="A1216" s="26" t="s">
        <v>1616</v>
      </c>
      <c r="B1216">
        <v>1</v>
      </c>
      <c r="D1216">
        <v>364</v>
      </c>
    </row>
    <row r="1217" spans="1:4" x14ac:dyDescent="0.45">
      <c r="A1217" s="27">
        <v>10600</v>
      </c>
      <c r="B1217">
        <v>1</v>
      </c>
      <c r="D1217">
        <v>364</v>
      </c>
    </row>
    <row r="1218" spans="1:4" x14ac:dyDescent="0.45">
      <c r="A1218" s="23" t="s">
        <v>675</v>
      </c>
      <c r="B1218">
        <v>1</v>
      </c>
      <c r="D1218">
        <v>365</v>
      </c>
    </row>
    <row r="1219" spans="1:4" x14ac:dyDescent="0.45">
      <c r="A1219" s="24">
        <v>492215</v>
      </c>
      <c r="B1219">
        <v>1</v>
      </c>
      <c r="D1219">
        <v>365</v>
      </c>
    </row>
    <row r="1220" spans="1:4" x14ac:dyDescent="0.45">
      <c r="A1220" s="25" t="s">
        <v>1674</v>
      </c>
      <c r="B1220">
        <v>1</v>
      </c>
      <c r="D1220">
        <v>365</v>
      </c>
    </row>
    <row r="1221" spans="1:4" x14ac:dyDescent="0.45">
      <c r="A1221" s="26" t="s">
        <v>1616</v>
      </c>
      <c r="B1221">
        <v>1</v>
      </c>
      <c r="D1221">
        <v>365</v>
      </c>
    </row>
    <row r="1222" spans="1:4" x14ac:dyDescent="0.45">
      <c r="A1222" s="27">
        <v>144900</v>
      </c>
      <c r="B1222">
        <v>1</v>
      </c>
      <c r="D1222">
        <v>365</v>
      </c>
    </row>
    <row r="1223" spans="1:4" x14ac:dyDescent="0.45">
      <c r="A1223" s="23" t="s">
        <v>677</v>
      </c>
      <c r="B1223">
        <v>1</v>
      </c>
      <c r="D1223">
        <v>366</v>
      </c>
    </row>
    <row r="1224" spans="1:4" x14ac:dyDescent="0.45">
      <c r="A1224" s="24">
        <v>492215</v>
      </c>
      <c r="B1224">
        <v>1</v>
      </c>
      <c r="D1224">
        <v>366</v>
      </c>
    </row>
    <row r="1225" spans="1:4" x14ac:dyDescent="0.45">
      <c r="A1225" s="25" t="s">
        <v>1702</v>
      </c>
      <c r="B1225">
        <v>1</v>
      </c>
      <c r="D1225">
        <v>366</v>
      </c>
    </row>
    <row r="1226" spans="1:4" x14ac:dyDescent="0.45">
      <c r="A1226" s="26" t="s">
        <v>1616</v>
      </c>
      <c r="B1226">
        <v>1</v>
      </c>
      <c r="D1226">
        <v>366</v>
      </c>
    </row>
    <row r="1227" spans="1:4" x14ac:dyDescent="0.45">
      <c r="A1227" s="27">
        <v>17000</v>
      </c>
      <c r="B1227">
        <v>1</v>
      </c>
      <c r="D1227">
        <v>366</v>
      </c>
    </row>
    <row r="1228" spans="1:4" x14ac:dyDescent="0.45">
      <c r="A1228" s="23" t="s">
        <v>681</v>
      </c>
      <c r="B1228">
        <v>1</v>
      </c>
      <c r="D1228">
        <v>367</v>
      </c>
    </row>
    <row r="1229" spans="1:4" x14ac:dyDescent="0.45">
      <c r="A1229" s="24">
        <v>492215</v>
      </c>
      <c r="B1229">
        <v>1</v>
      </c>
      <c r="D1229">
        <v>367</v>
      </c>
    </row>
    <row r="1230" spans="1:4" x14ac:dyDescent="0.45">
      <c r="A1230" s="25" t="s">
        <v>1674</v>
      </c>
      <c r="B1230">
        <v>1</v>
      </c>
      <c r="D1230">
        <v>367</v>
      </c>
    </row>
    <row r="1231" spans="1:4" x14ac:dyDescent="0.45">
      <c r="A1231" s="26" t="s">
        <v>1616</v>
      </c>
      <c r="B1231">
        <v>1</v>
      </c>
      <c r="D1231">
        <v>367</v>
      </c>
    </row>
    <row r="1232" spans="1:4" x14ac:dyDescent="0.45">
      <c r="A1232" s="27">
        <v>10000</v>
      </c>
      <c r="B1232">
        <v>1</v>
      </c>
      <c r="D1232">
        <v>367</v>
      </c>
    </row>
    <row r="1233" spans="1:4" x14ac:dyDescent="0.45">
      <c r="A1233" s="23" t="s">
        <v>683</v>
      </c>
      <c r="B1233">
        <v>1</v>
      </c>
      <c r="D1233">
        <v>368</v>
      </c>
    </row>
    <row r="1234" spans="1:4" x14ac:dyDescent="0.45">
      <c r="A1234" s="24">
        <v>492215</v>
      </c>
      <c r="B1234">
        <v>1</v>
      </c>
      <c r="D1234">
        <v>368</v>
      </c>
    </row>
    <row r="1235" spans="1:4" x14ac:dyDescent="0.45">
      <c r="A1235" s="25" t="s">
        <v>1674</v>
      </c>
      <c r="B1235">
        <v>1</v>
      </c>
      <c r="D1235">
        <v>368</v>
      </c>
    </row>
    <row r="1236" spans="1:4" x14ac:dyDescent="0.45">
      <c r="A1236" s="26" t="s">
        <v>1616</v>
      </c>
      <c r="B1236">
        <v>1</v>
      </c>
      <c r="D1236">
        <v>368</v>
      </c>
    </row>
    <row r="1237" spans="1:4" x14ac:dyDescent="0.45">
      <c r="A1237" s="27">
        <v>25500</v>
      </c>
      <c r="B1237">
        <v>1</v>
      </c>
      <c r="D1237">
        <v>368</v>
      </c>
    </row>
    <row r="1238" spans="1:4" x14ac:dyDescent="0.45">
      <c r="A1238" s="23" t="s">
        <v>685</v>
      </c>
      <c r="B1238">
        <v>1</v>
      </c>
      <c r="D1238">
        <v>369</v>
      </c>
    </row>
    <row r="1239" spans="1:4" x14ac:dyDescent="0.45">
      <c r="A1239" s="24">
        <v>492215</v>
      </c>
      <c r="B1239">
        <v>1</v>
      </c>
      <c r="D1239">
        <v>369</v>
      </c>
    </row>
    <row r="1240" spans="1:4" x14ac:dyDescent="0.45">
      <c r="A1240" s="25" t="s">
        <v>1689</v>
      </c>
      <c r="B1240">
        <v>1</v>
      </c>
      <c r="D1240">
        <v>369</v>
      </c>
    </row>
    <row r="1241" spans="1:4" x14ac:dyDescent="0.45">
      <c r="A1241" s="26" t="s">
        <v>1616</v>
      </c>
      <c r="B1241">
        <v>1</v>
      </c>
      <c r="D1241">
        <v>369</v>
      </c>
    </row>
    <row r="1242" spans="1:4" x14ac:dyDescent="0.45">
      <c r="A1242" s="27">
        <v>70000</v>
      </c>
      <c r="B1242">
        <v>1</v>
      </c>
      <c r="D1242">
        <v>369</v>
      </c>
    </row>
    <row r="1243" spans="1:4" x14ac:dyDescent="0.45">
      <c r="A1243" s="23" t="s">
        <v>687</v>
      </c>
      <c r="B1243">
        <v>1</v>
      </c>
      <c r="D1243">
        <v>370</v>
      </c>
    </row>
    <row r="1244" spans="1:4" x14ac:dyDescent="0.45">
      <c r="A1244" s="24">
        <v>49221500</v>
      </c>
      <c r="B1244">
        <v>1</v>
      </c>
      <c r="D1244">
        <v>370</v>
      </c>
    </row>
    <row r="1245" spans="1:4" x14ac:dyDescent="0.45">
      <c r="A1245" s="25" t="s">
        <v>1674</v>
      </c>
      <c r="B1245">
        <v>1</v>
      </c>
      <c r="D1245">
        <v>370</v>
      </c>
    </row>
    <row r="1246" spans="1:4" x14ac:dyDescent="0.45">
      <c r="A1246" s="26" t="s">
        <v>1616</v>
      </c>
      <c r="B1246">
        <v>1</v>
      </c>
      <c r="D1246">
        <v>370</v>
      </c>
    </row>
    <row r="1247" spans="1:4" x14ac:dyDescent="0.45">
      <c r="A1247" s="27">
        <v>10000</v>
      </c>
      <c r="B1247">
        <v>1</v>
      </c>
      <c r="D1247">
        <v>370</v>
      </c>
    </row>
    <row r="1248" spans="1:4" x14ac:dyDescent="0.45">
      <c r="A1248" s="23" t="s">
        <v>689</v>
      </c>
      <c r="B1248">
        <v>2</v>
      </c>
      <c r="D1248">
        <v>743</v>
      </c>
    </row>
    <row r="1249" spans="1:4" x14ac:dyDescent="0.45">
      <c r="A1249" s="24">
        <v>49221500</v>
      </c>
      <c r="B1249">
        <v>2</v>
      </c>
      <c r="D1249">
        <v>743</v>
      </c>
    </row>
    <row r="1250" spans="1:4" x14ac:dyDescent="0.45">
      <c r="A1250" s="25" t="s">
        <v>1674</v>
      </c>
      <c r="B1250">
        <v>2</v>
      </c>
      <c r="D1250">
        <v>743</v>
      </c>
    </row>
    <row r="1251" spans="1:4" x14ac:dyDescent="0.45">
      <c r="A1251" s="26" t="s">
        <v>1616</v>
      </c>
      <c r="B1251">
        <v>2</v>
      </c>
      <c r="D1251">
        <v>743</v>
      </c>
    </row>
    <row r="1252" spans="1:4" x14ac:dyDescent="0.45">
      <c r="A1252" s="27">
        <v>110000</v>
      </c>
      <c r="B1252">
        <v>1</v>
      </c>
      <c r="D1252">
        <v>371</v>
      </c>
    </row>
    <row r="1253" spans="1:4" x14ac:dyDescent="0.45">
      <c r="A1253" s="27">
        <v>120000</v>
      </c>
      <c r="B1253">
        <v>1</v>
      </c>
      <c r="D1253">
        <v>372</v>
      </c>
    </row>
    <row r="1254" spans="1:4" x14ac:dyDescent="0.45">
      <c r="A1254" s="23" t="s">
        <v>692</v>
      </c>
      <c r="B1254">
        <v>1</v>
      </c>
      <c r="D1254">
        <v>373</v>
      </c>
    </row>
    <row r="1255" spans="1:4" x14ac:dyDescent="0.45">
      <c r="A1255" s="24">
        <v>492215</v>
      </c>
      <c r="B1255">
        <v>1</v>
      </c>
      <c r="D1255">
        <v>373</v>
      </c>
    </row>
    <row r="1256" spans="1:4" x14ac:dyDescent="0.45">
      <c r="A1256" s="25" t="s">
        <v>1694</v>
      </c>
      <c r="B1256">
        <v>1</v>
      </c>
      <c r="D1256">
        <v>373</v>
      </c>
    </row>
    <row r="1257" spans="1:4" x14ac:dyDescent="0.45">
      <c r="A1257" s="26" t="s">
        <v>1616</v>
      </c>
      <c r="B1257">
        <v>1</v>
      </c>
      <c r="D1257">
        <v>373</v>
      </c>
    </row>
    <row r="1258" spans="1:4" x14ac:dyDescent="0.45">
      <c r="A1258" s="27">
        <v>70000</v>
      </c>
      <c r="B1258">
        <v>1</v>
      </c>
      <c r="D1258">
        <v>373</v>
      </c>
    </row>
    <row r="1259" spans="1:4" x14ac:dyDescent="0.45">
      <c r="A1259" s="23" t="s">
        <v>694</v>
      </c>
      <c r="B1259">
        <v>1</v>
      </c>
      <c r="D1259">
        <v>374</v>
      </c>
    </row>
    <row r="1260" spans="1:4" x14ac:dyDescent="0.45">
      <c r="A1260" s="24">
        <v>49221500</v>
      </c>
      <c r="B1260">
        <v>1</v>
      </c>
      <c r="D1260">
        <v>374</v>
      </c>
    </row>
    <row r="1261" spans="1:4" x14ac:dyDescent="0.45">
      <c r="A1261" s="25" t="s">
        <v>1675</v>
      </c>
      <c r="B1261">
        <v>1</v>
      </c>
      <c r="D1261">
        <v>374</v>
      </c>
    </row>
    <row r="1262" spans="1:4" x14ac:dyDescent="0.45">
      <c r="A1262" s="26" t="s">
        <v>1616</v>
      </c>
      <c r="B1262">
        <v>1</v>
      </c>
      <c r="D1262">
        <v>374</v>
      </c>
    </row>
    <row r="1263" spans="1:4" x14ac:dyDescent="0.45">
      <c r="A1263" s="27">
        <v>125000</v>
      </c>
      <c r="B1263">
        <v>1</v>
      </c>
      <c r="D1263">
        <v>374</v>
      </c>
    </row>
    <row r="1264" spans="1:4" x14ac:dyDescent="0.45">
      <c r="A1264" s="23" t="s">
        <v>696</v>
      </c>
      <c r="B1264">
        <v>1</v>
      </c>
      <c r="D1264">
        <v>375</v>
      </c>
    </row>
    <row r="1265" spans="1:4" x14ac:dyDescent="0.45">
      <c r="A1265" s="24">
        <v>492215</v>
      </c>
      <c r="B1265">
        <v>1</v>
      </c>
      <c r="D1265">
        <v>375</v>
      </c>
    </row>
    <row r="1266" spans="1:4" x14ac:dyDescent="0.45">
      <c r="A1266" s="25" t="s">
        <v>1674</v>
      </c>
      <c r="B1266">
        <v>1</v>
      </c>
      <c r="D1266">
        <v>375</v>
      </c>
    </row>
    <row r="1267" spans="1:4" x14ac:dyDescent="0.45">
      <c r="A1267" s="26" t="s">
        <v>1616</v>
      </c>
      <c r="B1267">
        <v>1</v>
      </c>
      <c r="D1267">
        <v>375</v>
      </c>
    </row>
    <row r="1268" spans="1:4" x14ac:dyDescent="0.45">
      <c r="A1268" s="27">
        <v>3500000</v>
      </c>
      <c r="B1268">
        <v>1</v>
      </c>
      <c r="D1268">
        <v>375</v>
      </c>
    </row>
    <row r="1269" spans="1:4" x14ac:dyDescent="0.45">
      <c r="A1269" s="23" t="s">
        <v>698</v>
      </c>
      <c r="B1269">
        <v>1</v>
      </c>
      <c r="D1269">
        <v>376</v>
      </c>
    </row>
    <row r="1270" spans="1:4" x14ac:dyDescent="0.45">
      <c r="A1270" s="24">
        <v>492215</v>
      </c>
      <c r="B1270">
        <v>1</v>
      </c>
      <c r="D1270">
        <v>376</v>
      </c>
    </row>
    <row r="1271" spans="1:4" x14ac:dyDescent="0.45">
      <c r="A1271" s="25" t="s">
        <v>1675</v>
      </c>
      <c r="B1271">
        <v>1</v>
      </c>
      <c r="D1271">
        <v>376</v>
      </c>
    </row>
    <row r="1272" spans="1:4" x14ac:dyDescent="0.45">
      <c r="A1272" s="26" t="s">
        <v>1616</v>
      </c>
      <c r="B1272">
        <v>1</v>
      </c>
      <c r="D1272">
        <v>376</v>
      </c>
    </row>
    <row r="1273" spans="1:4" x14ac:dyDescent="0.45">
      <c r="A1273" s="27">
        <v>400000</v>
      </c>
      <c r="B1273">
        <v>1</v>
      </c>
      <c r="D1273">
        <v>376</v>
      </c>
    </row>
    <row r="1274" spans="1:4" x14ac:dyDescent="0.45">
      <c r="A1274" s="23" t="s">
        <v>700</v>
      </c>
      <c r="B1274">
        <v>1</v>
      </c>
      <c r="D1274">
        <v>377</v>
      </c>
    </row>
    <row r="1275" spans="1:4" x14ac:dyDescent="0.45">
      <c r="A1275" s="24">
        <v>492215</v>
      </c>
      <c r="B1275">
        <v>1</v>
      </c>
      <c r="D1275">
        <v>377</v>
      </c>
    </row>
    <row r="1276" spans="1:4" x14ac:dyDescent="0.45">
      <c r="A1276" s="25" t="s">
        <v>1675</v>
      </c>
      <c r="B1276">
        <v>1</v>
      </c>
      <c r="D1276">
        <v>377</v>
      </c>
    </row>
    <row r="1277" spans="1:4" x14ac:dyDescent="0.45">
      <c r="A1277" s="26" t="s">
        <v>1616</v>
      </c>
      <c r="B1277">
        <v>1</v>
      </c>
      <c r="D1277">
        <v>377</v>
      </c>
    </row>
    <row r="1278" spans="1:4" x14ac:dyDescent="0.45">
      <c r="A1278" s="27">
        <v>70000</v>
      </c>
      <c r="B1278">
        <v>1</v>
      </c>
      <c r="D1278">
        <v>377</v>
      </c>
    </row>
    <row r="1279" spans="1:4" x14ac:dyDescent="0.45">
      <c r="A1279" s="23" t="s">
        <v>1703</v>
      </c>
      <c r="B1279">
        <v>1</v>
      </c>
      <c r="D1279">
        <v>378</v>
      </c>
    </row>
    <row r="1280" spans="1:4" x14ac:dyDescent="0.45">
      <c r="A1280" s="24">
        <v>492215</v>
      </c>
      <c r="B1280">
        <v>1</v>
      </c>
      <c r="D1280">
        <v>378</v>
      </c>
    </row>
    <row r="1281" spans="1:4" x14ac:dyDescent="0.45">
      <c r="A1281" s="25" t="s">
        <v>1674</v>
      </c>
      <c r="B1281">
        <v>1</v>
      </c>
      <c r="D1281">
        <v>378</v>
      </c>
    </row>
    <row r="1282" spans="1:4" x14ac:dyDescent="0.45">
      <c r="A1282" s="26" t="s">
        <v>1616</v>
      </c>
      <c r="B1282">
        <v>1</v>
      </c>
      <c r="D1282">
        <v>378</v>
      </c>
    </row>
    <row r="1283" spans="1:4" x14ac:dyDescent="0.45">
      <c r="A1283" s="27">
        <v>400000</v>
      </c>
      <c r="B1283">
        <v>1</v>
      </c>
      <c r="D1283">
        <v>378</v>
      </c>
    </row>
    <row r="1284" spans="1:4" x14ac:dyDescent="0.45">
      <c r="A1284" s="23" t="s">
        <v>702</v>
      </c>
      <c r="B1284">
        <v>1</v>
      </c>
      <c r="D1284">
        <v>379</v>
      </c>
    </row>
    <row r="1285" spans="1:4" x14ac:dyDescent="0.45">
      <c r="A1285" s="24">
        <v>492215</v>
      </c>
      <c r="B1285">
        <v>1</v>
      </c>
      <c r="D1285">
        <v>379</v>
      </c>
    </row>
    <row r="1286" spans="1:4" x14ac:dyDescent="0.45">
      <c r="A1286" s="25" t="s">
        <v>1674</v>
      </c>
      <c r="B1286">
        <v>1</v>
      </c>
      <c r="D1286">
        <v>379</v>
      </c>
    </row>
    <row r="1287" spans="1:4" x14ac:dyDescent="0.45">
      <c r="A1287" s="26" t="s">
        <v>1616</v>
      </c>
      <c r="B1287">
        <v>1</v>
      </c>
      <c r="D1287">
        <v>379</v>
      </c>
    </row>
    <row r="1288" spans="1:4" x14ac:dyDescent="0.45">
      <c r="A1288" s="27">
        <v>78000</v>
      </c>
      <c r="B1288">
        <v>1</v>
      </c>
      <c r="D1288">
        <v>379</v>
      </c>
    </row>
    <row r="1289" spans="1:4" x14ac:dyDescent="0.45">
      <c r="A1289" s="23" t="s">
        <v>704</v>
      </c>
      <c r="B1289">
        <v>1</v>
      </c>
      <c r="D1289">
        <v>380</v>
      </c>
    </row>
    <row r="1290" spans="1:4" x14ac:dyDescent="0.45">
      <c r="A1290" s="24">
        <v>492215</v>
      </c>
      <c r="B1290">
        <v>1</v>
      </c>
      <c r="D1290">
        <v>380</v>
      </c>
    </row>
    <row r="1291" spans="1:4" x14ac:dyDescent="0.45">
      <c r="A1291" s="25" t="s">
        <v>1674</v>
      </c>
      <c r="B1291">
        <v>1</v>
      </c>
      <c r="D1291">
        <v>380</v>
      </c>
    </row>
    <row r="1292" spans="1:4" x14ac:dyDescent="0.45">
      <c r="A1292" s="26" t="s">
        <v>1616</v>
      </c>
      <c r="B1292">
        <v>1</v>
      </c>
      <c r="D1292">
        <v>380</v>
      </c>
    </row>
    <row r="1293" spans="1:4" x14ac:dyDescent="0.45">
      <c r="A1293" s="27">
        <v>80000</v>
      </c>
      <c r="B1293">
        <v>1</v>
      </c>
      <c r="D1293">
        <v>380</v>
      </c>
    </row>
    <row r="1294" spans="1:4" x14ac:dyDescent="0.45">
      <c r="A1294" s="23" t="s">
        <v>706</v>
      </c>
      <c r="B1294">
        <v>1</v>
      </c>
      <c r="D1294">
        <v>381</v>
      </c>
    </row>
    <row r="1295" spans="1:4" x14ac:dyDescent="0.45">
      <c r="A1295" s="24">
        <v>49221500</v>
      </c>
      <c r="B1295">
        <v>1</v>
      </c>
      <c r="D1295">
        <v>381</v>
      </c>
    </row>
    <row r="1296" spans="1:4" x14ac:dyDescent="0.45">
      <c r="A1296" s="25" t="s">
        <v>1674</v>
      </c>
      <c r="B1296">
        <v>1</v>
      </c>
      <c r="D1296">
        <v>381</v>
      </c>
    </row>
    <row r="1297" spans="1:4" x14ac:dyDescent="0.45">
      <c r="A1297" s="26" t="s">
        <v>1616</v>
      </c>
      <c r="B1297">
        <v>1</v>
      </c>
      <c r="D1297">
        <v>381</v>
      </c>
    </row>
    <row r="1298" spans="1:4" x14ac:dyDescent="0.45">
      <c r="A1298" s="27">
        <v>50000</v>
      </c>
      <c r="B1298">
        <v>1</v>
      </c>
      <c r="D1298">
        <v>381</v>
      </c>
    </row>
    <row r="1299" spans="1:4" x14ac:dyDescent="0.45">
      <c r="A1299" s="23" t="s">
        <v>708</v>
      </c>
      <c r="B1299">
        <v>1</v>
      </c>
      <c r="D1299">
        <v>382</v>
      </c>
    </row>
    <row r="1300" spans="1:4" x14ac:dyDescent="0.45">
      <c r="A1300" s="24">
        <v>49221500</v>
      </c>
      <c r="B1300">
        <v>1</v>
      </c>
      <c r="D1300">
        <v>382</v>
      </c>
    </row>
    <row r="1301" spans="1:4" x14ac:dyDescent="0.45">
      <c r="A1301" s="25" t="s">
        <v>1674</v>
      </c>
      <c r="B1301">
        <v>1</v>
      </c>
      <c r="D1301">
        <v>382</v>
      </c>
    </row>
    <row r="1302" spans="1:4" x14ac:dyDescent="0.45">
      <c r="A1302" s="26" t="s">
        <v>1616</v>
      </c>
      <c r="B1302">
        <v>1</v>
      </c>
      <c r="D1302">
        <v>382</v>
      </c>
    </row>
    <row r="1303" spans="1:4" x14ac:dyDescent="0.45">
      <c r="A1303" s="27">
        <v>60000</v>
      </c>
      <c r="B1303">
        <v>1</v>
      </c>
      <c r="D1303">
        <v>382</v>
      </c>
    </row>
    <row r="1304" spans="1:4" x14ac:dyDescent="0.45">
      <c r="A1304" s="23" t="s">
        <v>710</v>
      </c>
      <c r="B1304">
        <v>2</v>
      </c>
      <c r="D1304">
        <v>767</v>
      </c>
    </row>
    <row r="1305" spans="1:4" x14ac:dyDescent="0.45">
      <c r="A1305" s="24">
        <v>492215</v>
      </c>
      <c r="B1305">
        <v>2</v>
      </c>
      <c r="D1305">
        <v>767</v>
      </c>
    </row>
    <row r="1306" spans="1:4" x14ac:dyDescent="0.45">
      <c r="A1306" s="25" t="s">
        <v>1674</v>
      </c>
      <c r="B1306">
        <v>2</v>
      </c>
      <c r="D1306">
        <v>767</v>
      </c>
    </row>
    <row r="1307" spans="1:4" x14ac:dyDescent="0.45">
      <c r="A1307" s="26" t="s">
        <v>1616</v>
      </c>
      <c r="B1307">
        <v>2</v>
      </c>
      <c r="D1307">
        <v>767</v>
      </c>
    </row>
    <row r="1308" spans="1:4" x14ac:dyDescent="0.45">
      <c r="A1308" s="27">
        <v>140000</v>
      </c>
      <c r="B1308">
        <v>1</v>
      </c>
      <c r="D1308">
        <v>383</v>
      </c>
    </row>
    <row r="1309" spans="1:4" x14ac:dyDescent="0.45">
      <c r="A1309" s="27">
        <v>150000</v>
      </c>
      <c r="B1309">
        <v>1</v>
      </c>
      <c r="D1309">
        <v>384</v>
      </c>
    </row>
    <row r="1310" spans="1:4" x14ac:dyDescent="0.45">
      <c r="A1310" s="23" t="s">
        <v>715</v>
      </c>
      <c r="B1310">
        <v>1</v>
      </c>
      <c r="D1310">
        <v>385</v>
      </c>
    </row>
    <row r="1311" spans="1:4" x14ac:dyDescent="0.45">
      <c r="A1311" s="24">
        <v>492215</v>
      </c>
      <c r="B1311">
        <v>1</v>
      </c>
      <c r="D1311">
        <v>385</v>
      </c>
    </row>
    <row r="1312" spans="1:4" x14ac:dyDescent="0.45">
      <c r="A1312" s="25" t="s">
        <v>1674</v>
      </c>
      <c r="B1312">
        <v>1</v>
      </c>
      <c r="D1312">
        <v>385</v>
      </c>
    </row>
    <row r="1313" spans="1:4" x14ac:dyDescent="0.45">
      <c r="A1313" s="26" t="s">
        <v>1616</v>
      </c>
      <c r="B1313">
        <v>1</v>
      </c>
      <c r="D1313">
        <v>385</v>
      </c>
    </row>
    <row r="1314" spans="1:4" x14ac:dyDescent="0.45">
      <c r="A1314" s="27">
        <v>45000</v>
      </c>
      <c r="B1314">
        <v>1</v>
      </c>
      <c r="D1314">
        <v>385</v>
      </c>
    </row>
    <row r="1315" spans="1:4" x14ac:dyDescent="0.45">
      <c r="A1315" s="23" t="s">
        <v>719</v>
      </c>
      <c r="B1315">
        <v>1</v>
      </c>
      <c r="D1315">
        <v>386</v>
      </c>
    </row>
    <row r="1316" spans="1:4" x14ac:dyDescent="0.45">
      <c r="A1316" s="24">
        <v>492215</v>
      </c>
      <c r="B1316">
        <v>1</v>
      </c>
      <c r="D1316">
        <v>386</v>
      </c>
    </row>
    <row r="1317" spans="1:4" x14ac:dyDescent="0.45">
      <c r="A1317" s="25" t="s">
        <v>1674</v>
      </c>
      <c r="B1317">
        <v>1</v>
      </c>
      <c r="D1317">
        <v>386</v>
      </c>
    </row>
    <row r="1318" spans="1:4" x14ac:dyDescent="0.45">
      <c r="A1318" s="26" t="s">
        <v>1616</v>
      </c>
      <c r="B1318">
        <v>1</v>
      </c>
      <c r="D1318">
        <v>386</v>
      </c>
    </row>
    <row r="1319" spans="1:4" x14ac:dyDescent="0.45">
      <c r="A1319" s="27">
        <v>50000</v>
      </c>
      <c r="B1319">
        <v>1</v>
      </c>
      <c r="D1319">
        <v>386</v>
      </c>
    </row>
    <row r="1320" spans="1:4" x14ac:dyDescent="0.45">
      <c r="A1320" s="23" t="s">
        <v>721</v>
      </c>
      <c r="B1320">
        <v>1</v>
      </c>
      <c r="D1320">
        <v>387</v>
      </c>
    </row>
    <row r="1321" spans="1:4" x14ac:dyDescent="0.45">
      <c r="A1321" s="24">
        <v>492215</v>
      </c>
      <c r="B1321">
        <v>1</v>
      </c>
      <c r="D1321">
        <v>387</v>
      </c>
    </row>
    <row r="1322" spans="1:4" x14ac:dyDescent="0.45">
      <c r="A1322" s="25" t="s">
        <v>1704</v>
      </c>
      <c r="B1322">
        <v>1</v>
      </c>
      <c r="D1322">
        <v>387</v>
      </c>
    </row>
    <row r="1323" spans="1:4" x14ac:dyDescent="0.45">
      <c r="A1323" s="26" t="s">
        <v>1616</v>
      </c>
      <c r="B1323">
        <v>1</v>
      </c>
      <c r="D1323">
        <v>387</v>
      </c>
    </row>
    <row r="1324" spans="1:4" x14ac:dyDescent="0.45">
      <c r="A1324" s="27">
        <v>89000</v>
      </c>
      <c r="B1324">
        <v>1</v>
      </c>
      <c r="D1324">
        <v>387</v>
      </c>
    </row>
    <row r="1325" spans="1:4" x14ac:dyDescent="0.45">
      <c r="A1325" s="23" t="s">
        <v>723</v>
      </c>
      <c r="B1325">
        <v>1</v>
      </c>
      <c r="D1325">
        <v>388</v>
      </c>
    </row>
    <row r="1326" spans="1:4" x14ac:dyDescent="0.45">
      <c r="A1326" s="24">
        <v>492215</v>
      </c>
      <c r="B1326">
        <v>1</v>
      </c>
      <c r="D1326">
        <v>388</v>
      </c>
    </row>
    <row r="1327" spans="1:4" x14ac:dyDescent="0.45">
      <c r="A1327" s="25" t="s">
        <v>1674</v>
      </c>
      <c r="B1327">
        <v>1</v>
      </c>
      <c r="D1327">
        <v>388</v>
      </c>
    </row>
    <row r="1328" spans="1:4" x14ac:dyDescent="0.45">
      <c r="A1328" s="26" t="s">
        <v>1616</v>
      </c>
      <c r="B1328">
        <v>1</v>
      </c>
      <c r="D1328">
        <v>388</v>
      </c>
    </row>
    <row r="1329" spans="1:4" x14ac:dyDescent="0.45">
      <c r="A1329" s="27">
        <v>480000</v>
      </c>
      <c r="B1329">
        <v>1</v>
      </c>
      <c r="D1329">
        <v>388</v>
      </c>
    </row>
    <row r="1330" spans="1:4" x14ac:dyDescent="0.45">
      <c r="A1330" s="23" t="s">
        <v>725</v>
      </c>
      <c r="B1330">
        <v>1</v>
      </c>
      <c r="D1330">
        <v>389</v>
      </c>
    </row>
    <row r="1331" spans="1:4" x14ac:dyDescent="0.45">
      <c r="A1331" s="24">
        <v>492215</v>
      </c>
      <c r="B1331">
        <v>1</v>
      </c>
      <c r="D1331">
        <v>389</v>
      </c>
    </row>
    <row r="1332" spans="1:4" x14ac:dyDescent="0.45">
      <c r="A1332" s="25" t="s">
        <v>1674</v>
      </c>
      <c r="B1332">
        <v>1</v>
      </c>
      <c r="D1332">
        <v>389</v>
      </c>
    </row>
    <row r="1333" spans="1:4" x14ac:dyDescent="0.45">
      <c r="A1333" s="26" t="s">
        <v>1616</v>
      </c>
      <c r="B1333">
        <v>1</v>
      </c>
      <c r="D1333">
        <v>389</v>
      </c>
    </row>
    <row r="1334" spans="1:4" x14ac:dyDescent="0.45">
      <c r="A1334" s="27">
        <v>700000</v>
      </c>
      <c r="B1334">
        <v>1</v>
      </c>
      <c r="D1334">
        <v>389</v>
      </c>
    </row>
    <row r="1335" spans="1:4" x14ac:dyDescent="0.45">
      <c r="A1335" s="23" t="s">
        <v>727</v>
      </c>
      <c r="B1335">
        <v>1</v>
      </c>
      <c r="D1335">
        <v>390</v>
      </c>
    </row>
    <row r="1336" spans="1:4" x14ac:dyDescent="0.45">
      <c r="A1336" s="24">
        <v>49221500</v>
      </c>
      <c r="B1336">
        <v>1</v>
      </c>
      <c r="D1336">
        <v>390</v>
      </c>
    </row>
    <row r="1337" spans="1:4" x14ac:dyDescent="0.45">
      <c r="A1337" s="25" t="s">
        <v>1674</v>
      </c>
      <c r="B1337">
        <v>1</v>
      </c>
      <c r="D1337">
        <v>390</v>
      </c>
    </row>
    <row r="1338" spans="1:4" x14ac:dyDescent="0.45">
      <c r="A1338" s="26" t="s">
        <v>1616</v>
      </c>
      <c r="B1338">
        <v>1</v>
      </c>
      <c r="D1338">
        <v>390</v>
      </c>
    </row>
    <row r="1339" spans="1:4" x14ac:dyDescent="0.45">
      <c r="A1339" s="27">
        <v>48000</v>
      </c>
      <c r="B1339">
        <v>1</v>
      </c>
      <c r="D1339">
        <v>390</v>
      </c>
    </row>
    <row r="1340" spans="1:4" x14ac:dyDescent="0.45">
      <c r="A1340" s="23" t="s">
        <v>729</v>
      </c>
      <c r="B1340">
        <v>1</v>
      </c>
      <c r="D1340">
        <v>391</v>
      </c>
    </row>
    <row r="1341" spans="1:4" x14ac:dyDescent="0.45">
      <c r="A1341" s="24">
        <v>492215</v>
      </c>
      <c r="B1341">
        <v>1</v>
      </c>
      <c r="D1341">
        <v>391</v>
      </c>
    </row>
    <row r="1342" spans="1:4" x14ac:dyDescent="0.45">
      <c r="A1342" s="25" t="s">
        <v>1695</v>
      </c>
      <c r="B1342">
        <v>1</v>
      </c>
      <c r="D1342">
        <v>391</v>
      </c>
    </row>
    <row r="1343" spans="1:4" x14ac:dyDescent="0.45">
      <c r="A1343" s="26" t="s">
        <v>1616</v>
      </c>
      <c r="B1343">
        <v>1</v>
      </c>
      <c r="D1343">
        <v>391</v>
      </c>
    </row>
    <row r="1344" spans="1:4" x14ac:dyDescent="0.45">
      <c r="A1344" s="27">
        <v>680000</v>
      </c>
      <c r="B1344">
        <v>1</v>
      </c>
      <c r="D1344">
        <v>391</v>
      </c>
    </row>
    <row r="1345" spans="1:4" x14ac:dyDescent="0.45">
      <c r="A1345" s="23" t="s">
        <v>733</v>
      </c>
      <c r="B1345">
        <v>1</v>
      </c>
      <c r="D1345">
        <v>392</v>
      </c>
    </row>
    <row r="1346" spans="1:4" x14ac:dyDescent="0.45">
      <c r="A1346" s="24">
        <v>492215</v>
      </c>
      <c r="B1346">
        <v>1</v>
      </c>
      <c r="D1346">
        <v>392</v>
      </c>
    </row>
    <row r="1347" spans="1:4" x14ac:dyDescent="0.45">
      <c r="A1347" s="25" t="s">
        <v>1705</v>
      </c>
      <c r="B1347">
        <v>1</v>
      </c>
      <c r="D1347">
        <v>392</v>
      </c>
    </row>
    <row r="1348" spans="1:4" x14ac:dyDescent="0.45">
      <c r="A1348" s="26" t="s">
        <v>1616</v>
      </c>
      <c r="B1348">
        <v>1</v>
      </c>
      <c r="D1348">
        <v>392</v>
      </c>
    </row>
    <row r="1349" spans="1:4" x14ac:dyDescent="0.45">
      <c r="A1349" s="27">
        <v>180000</v>
      </c>
      <c r="B1349">
        <v>1</v>
      </c>
      <c r="D1349">
        <v>392</v>
      </c>
    </row>
    <row r="1350" spans="1:4" x14ac:dyDescent="0.45">
      <c r="A1350" s="23" t="s">
        <v>735</v>
      </c>
      <c r="B1350">
        <v>1</v>
      </c>
      <c r="D1350">
        <v>393</v>
      </c>
    </row>
    <row r="1351" spans="1:4" x14ac:dyDescent="0.45">
      <c r="A1351" s="24">
        <v>492215</v>
      </c>
      <c r="B1351">
        <v>1</v>
      </c>
      <c r="D1351">
        <v>393</v>
      </c>
    </row>
    <row r="1352" spans="1:4" x14ac:dyDescent="0.45">
      <c r="A1352" s="25" t="s">
        <v>1705</v>
      </c>
      <c r="B1352">
        <v>1</v>
      </c>
      <c r="D1352">
        <v>393</v>
      </c>
    </row>
    <row r="1353" spans="1:4" x14ac:dyDescent="0.45">
      <c r="A1353" s="26" t="s">
        <v>1616</v>
      </c>
      <c r="B1353">
        <v>1</v>
      </c>
      <c r="D1353">
        <v>393</v>
      </c>
    </row>
    <row r="1354" spans="1:4" x14ac:dyDescent="0.45">
      <c r="A1354" s="27">
        <v>150000</v>
      </c>
      <c r="B1354">
        <v>1</v>
      </c>
      <c r="D1354">
        <v>393</v>
      </c>
    </row>
    <row r="1355" spans="1:4" x14ac:dyDescent="0.45">
      <c r="A1355" s="23" t="s">
        <v>737</v>
      </c>
      <c r="B1355">
        <v>1</v>
      </c>
      <c r="D1355">
        <v>394</v>
      </c>
    </row>
    <row r="1356" spans="1:4" x14ac:dyDescent="0.45">
      <c r="A1356" s="24">
        <v>492215</v>
      </c>
      <c r="B1356">
        <v>1</v>
      </c>
      <c r="D1356">
        <v>394</v>
      </c>
    </row>
    <row r="1357" spans="1:4" x14ac:dyDescent="0.45">
      <c r="A1357" s="25" t="s">
        <v>1674</v>
      </c>
      <c r="B1357">
        <v>1</v>
      </c>
      <c r="D1357">
        <v>394</v>
      </c>
    </row>
    <row r="1358" spans="1:4" x14ac:dyDescent="0.45">
      <c r="A1358" s="26" t="s">
        <v>1616</v>
      </c>
      <c r="B1358">
        <v>1</v>
      </c>
      <c r="D1358">
        <v>394</v>
      </c>
    </row>
    <row r="1359" spans="1:4" x14ac:dyDescent="0.45">
      <c r="A1359" s="27">
        <v>50000</v>
      </c>
      <c r="B1359">
        <v>1</v>
      </c>
      <c r="D1359">
        <v>394</v>
      </c>
    </row>
    <row r="1360" spans="1:4" x14ac:dyDescent="0.45">
      <c r="A1360" s="23" t="s">
        <v>739</v>
      </c>
      <c r="B1360">
        <v>1</v>
      </c>
      <c r="D1360">
        <v>395</v>
      </c>
    </row>
    <row r="1361" spans="1:4" x14ac:dyDescent="0.45">
      <c r="A1361" s="24">
        <v>492215</v>
      </c>
      <c r="B1361">
        <v>1</v>
      </c>
      <c r="D1361">
        <v>395</v>
      </c>
    </row>
    <row r="1362" spans="1:4" x14ac:dyDescent="0.45">
      <c r="A1362" s="25" t="s">
        <v>1674</v>
      </c>
      <c r="B1362">
        <v>1</v>
      </c>
      <c r="D1362">
        <v>395</v>
      </c>
    </row>
    <row r="1363" spans="1:4" x14ac:dyDescent="0.45">
      <c r="A1363" s="26" t="s">
        <v>1616</v>
      </c>
      <c r="B1363">
        <v>1</v>
      </c>
      <c r="D1363">
        <v>395</v>
      </c>
    </row>
    <row r="1364" spans="1:4" x14ac:dyDescent="0.45">
      <c r="A1364" s="27">
        <v>35000</v>
      </c>
      <c r="B1364">
        <v>1</v>
      </c>
      <c r="D1364">
        <v>395</v>
      </c>
    </row>
    <row r="1365" spans="1:4" x14ac:dyDescent="0.45">
      <c r="A1365" s="23" t="s">
        <v>741</v>
      </c>
      <c r="B1365">
        <v>1</v>
      </c>
      <c r="D1365">
        <v>396</v>
      </c>
    </row>
    <row r="1366" spans="1:4" x14ac:dyDescent="0.45">
      <c r="A1366" s="24">
        <v>492215</v>
      </c>
      <c r="B1366">
        <v>1</v>
      </c>
      <c r="D1366">
        <v>396</v>
      </c>
    </row>
    <row r="1367" spans="1:4" x14ac:dyDescent="0.45">
      <c r="A1367" s="25" t="s">
        <v>1674</v>
      </c>
      <c r="B1367">
        <v>1</v>
      </c>
      <c r="D1367">
        <v>396</v>
      </c>
    </row>
    <row r="1368" spans="1:4" x14ac:dyDescent="0.45">
      <c r="A1368" s="26" t="s">
        <v>1616</v>
      </c>
      <c r="B1368">
        <v>1</v>
      </c>
      <c r="D1368">
        <v>396</v>
      </c>
    </row>
    <row r="1369" spans="1:4" x14ac:dyDescent="0.45">
      <c r="A1369" s="27">
        <v>55000</v>
      </c>
      <c r="B1369">
        <v>1</v>
      </c>
      <c r="D1369">
        <v>396</v>
      </c>
    </row>
    <row r="1370" spans="1:4" x14ac:dyDescent="0.45">
      <c r="A1370" s="23" t="s">
        <v>743</v>
      </c>
      <c r="B1370">
        <v>1</v>
      </c>
      <c r="D1370">
        <v>397</v>
      </c>
    </row>
    <row r="1371" spans="1:4" x14ac:dyDescent="0.45">
      <c r="A1371" s="24">
        <v>492215</v>
      </c>
      <c r="B1371">
        <v>1</v>
      </c>
      <c r="D1371">
        <v>397</v>
      </c>
    </row>
    <row r="1372" spans="1:4" x14ac:dyDescent="0.45">
      <c r="A1372" s="25" t="s">
        <v>1706</v>
      </c>
      <c r="B1372">
        <v>1</v>
      </c>
      <c r="D1372">
        <v>397</v>
      </c>
    </row>
    <row r="1373" spans="1:4" x14ac:dyDescent="0.45">
      <c r="A1373" s="26" t="s">
        <v>1616</v>
      </c>
      <c r="B1373">
        <v>1</v>
      </c>
      <c r="D1373">
        <v>397</v>
      </c>
    </row>
    <row r="1374" spans="1:4" x14ac:dyDescent="0.45">
      <c r="A1374" s="27">
        <v>250000</v>
      </c>
      <c r="B1374">
        <v>1</v>
      </c>
      <c r="D1374">
        <v>397</v>
      </c>
    </row>
    <row r="1375" spans="1:4" x14ac:dyDescent="0.45">
      <c r="A1375" s="23" t="s">
        <v>749</v>
      </c>
      <c r="B1375">
        <v>1</v>
      </c>
      <c r="D1375">
        <v>398</v>
      </c>
    </row>
    <row r="1376" spans="1:4" x14ac:dyDescent="0.45">
      <c r="A1376" s="24">
        <v>492215</v>
      </c>
      <c r="B1376">
        <v>1</v>
      </c>
      <c r="D1376">
        <v>398</v>
      </c>
    </row>
    <row r="1377" spans="1:4" x14ac:dyDescent="0.45">
      <c r="A1377" s="25" t="s">
        <v>1674</v>
      </c>
      <c r="B1377">
        <v>1</v>
      </c>
      <c r="D1377">
        <v>398</v>
      </c>
    </row>
    <row r="1378" spans="1:4" x14ac:dyDescent="0.45">
      <c r="A1378" s="26" t="s">
        <v>1616</v>
      </c>
      <c r="B1378">
        <v>1</v>
      </c>
      <c r="D1378">
        <v>398</v>
      </c>
    </row>
    <row r="1379" spans="1:4" x14ac:dyDescent="0.45">
      <c r="A1379" s="27">
        <v>490000</v>
      </c>
      <c r="B1379">
        <v>1</v>
      </c>
      <c r="D1379">
        <v>398</v>
      </c>
    </row>
    <row r="1380" spans="1:4" x14ac:dyDescent="0.45">
      <c r="A1380" s="23" t="s">
        <v>751</v>
      </c>
      <c r="B1380">
        <v>1</v>
      </c>
      <c r="D1380">
        <v>399</v>
      </c>
    </row>
    <row r="1381" spans="1:4" x14ac:dyDescent="0.45">
      <c r="A1381" s="24">
        <v>492215</v>
      </c>
      <c r="B1381">
        <v>1</v>
      </c>
      <c r="D1381">
        <v>399</v>
      </c>
    </row>
    <row r="1382" spans="1:4" x14ac:dyDescent="0.45">
      <c r="A1382" s="25" t="s">
        <v>1674</v>
      </c>
      <c r="B1382">
        <v>1</v>
      </c>
      <c r="D1382">
        <v>399</v>
      </c>
    </row>
    <row r="1383" spans="1:4" x14ac:dyDescent="0.45">
      <c r="A1383" s="26" t="s">
        <v>1616</v>
      </c>
      <c r="B1383">
        <v>1</v>
      </c>
      <c r="D1383">
        <v>399</v>
      </c>
    </row>
    <row r="1384" spans="1:4" x14ac:dyDescent="0.45">
      <c r="A1384" s="27">
        <v>420000</v>
      </c>
      <c r="B1384">
        <v>1</v>
      </c>
      <c r="D1384">
        <v>399</v>
      </c>
    </row>
    <row r="1385" spans="1:4" x14ac:dyDescent="0.45">
      <c r="A1385" s="23" t="s">
        <v>753</v>
      </c>
      <c r="B1385">
        <v>1</v>
      </c>
      <c r="D1385">
        <v>400</v>
      </c>
    </row>
    <row r="1386" spans="1:4" x14ac:dyDescent="0.45">
      <c r="A1386" s="24">
        <v>90101603</v>
      </c>
      <c r="B1386">
        <v>1</v>
      </c>
      <c r="D1386">
        <v>400</v>
      </c>
    </row>
    <row r="1387" spans="1:4" x14ac:dyDescent="0.45">
      <c r="A1387" s="25" t="s">
        <v>1674</v>
      </c>
      <c r="B1387">
        <v>1</v>
      </c>
      <c r="D1387">
        <v>400</v>
      </c>
    </row>
    <row r="1388" spans="1:4" x14ac:dyDescent="0.45">
      <c r="A1388" s="26" t="s">
        <v>1616</v>
      </c>
      <c r="B1388">
        <v>1</v>
      </c>
      <c r="D1388">
        <v>400</v>
      </c>
    </row>
    <row r="1389" spans="1:4" x14ac:dyDescent="0.45">
      <c r="A1389" s="27">
        <v>350000</v>
      </c>
      <c r="B1389">
        <v>1</v>
      </c>
      <c r="D1389">
        <v>400</v>
      </c>
    </row>
    <row r="1390" spans="1:4" x14ac:dyDescent="0.45">
      <c r="A1390" s="23" t="s">
        <v>755</v>
      </c>
      <c r="B1390">
        <v>1</v>
      </c>
      <c r="D1390">
        <v>401</v>
      </c>
    </row>
    <row r="1391" spans="1:4" x14ac:dyDescent="0.45">
      <c r="A1391" s="24">
        <v>492215</v>
      </c>
      <c r="B1391">
        <v>1</v>
      </c>
      <c r="D1391">
        <v>401</v>
      </c>
    </row>
    <row r="1392" spans="1:4" x14ac:dyDescent="0.45">
      <c r="A1392" s="25" t="s">
        <v>1674</v>
      </c>
      <c r="B1392">
        <v>1</v>
      </c>
      <c r="D1392">
        <v>401</v>
      </c>
    </row>
    <row r="1393" spans="1:4" x14ac:dyDescent="0.45">
      <c r="A1393" s="26" t="s">
        <v>1616</v>
      </c>
      <c r="B1393">
        <v>1</v>
      </c>
      <c r="D1393">
        <v>401</v>
      </c>
    </row>
    <row r="1394" spans="1:4" x14ac:dyDescent="0.45">
      <c r="A1394" s="27">
        <v>280000</v>
      </c>
      <c r="B1394">
        <v>1</v>
      </c>
      <c r="D1394">
        <v>401</v>
      </c>
    </row>
    <row r="1395" spans="1:4" x14ac:dyDescent="0.45">
      <c r="A1395" s="23" t="s">
        <v>757</v>
      </c>
      <c r="B1395">
        <v>1</v>
      </c>
      <c r="D1395">
        <v>402</v>
      </c>
    </row>
    <row r="1396" spans="1:4" x14ac:dyDescent="0.45">
      <c r="A1396" s="24">
        <v>492215</v>
      </c>
      <c r="B1396">
        <v>1</v>
      </c>
      <c r="D1396">
        <v>402</v>
      </c>
    </row>
    <row r="1397" spans="1:4" x14ac:dyDescent="0.45">
      <c r="A1397" s="25" t="s">
        <v>1674</v>
      </c>
      <c r="B1397">
        <v>1</v>
      </c>
      <c r="D1397">
        <v>402</v>
      </c>
    </row>
    <row r="1398" spans="1:4" x14ac:dyDescent="0.45">
      <c r="A1398" s="26" t="s">
        <v>1616</v>
      </c>
      <c r="B1398">
        <v>1</v>
      </c>
      <c r="D1398">
        <v>402</v>
      </c>
    </row>
    <row r="1399" spans="1:4" x14ac:dyDescent="0.45">
      <c r="A1399" s="27">
        <v>8500</v>
      </c>
      <c r="B1399">
        <v>1</v>
      </c>
      <c r="D1399">
        <v>402</v>
      </c>
    </row>
    <row r="1400" spans="1:4" x14ac:dyDescent="0.45">
      <c r="A1400" s="23" t="s">
        <v>759</v>
      </c>
      <c r="B1400">
        <v>1</v>
      </c>
      <c r="D1400">
        <v>403</v>
      </c>
    </row>
    <row r="1401" spans="1:4" x14ac:dyDescent="0.45">
      <c r="A1401" s="24">
        <v>492215</v>
      </c>
      <c r="B1401">
        <v>1</v>
      </c>
      <c r="D1401">
        <v>403</v>
      </c>
    </row>
    <row r="1402" spans="1:4" x14ac:dyDescent="0.45">
      <c r="A1402" s="25" t="s">
        <v>1674</v>
      </c>
      <c r="B1402">
        <v>1</v>
      </c>
      <c r="D1402">
        <v>403</v>
      </c>
    </row>
    <row r="1403" spans="1:4" x14ac:dyDescent="0.45">
      <c r="A1403" s="26" t="s">
        <v>1616</v>
      </c>
      <c r="B1403">
        <v>1</v>
      </c>
      <c r="D1403">
        <v>403</v>
      </c>
    </row>
    <row r="1404" spans="1:4" x14ac:dyDescent="0.45">
      <c r="A1404" s="27">
        <v>14500</v>
      </c>
      <c r="B1404">
        <v>1</v>
      </c>
      <c r="D1404">
        <v>403</v>
      </c>
    </row>
    <row r="1405" spans="1:4" x14ac:dyDescent="0.45">
      <c r="A1405" s="23" t="s">
        <v>761</v>
      </c>
      <c r="B1405">
        <v>1</v>
      </c>
      <c r="D1405">
        <v>404</v>
      </c>
    </row>
    <row r="1406" spans="1:4" x14ac:dyDescent="0.45">
      <c r="A1406" s="24">
        <v>492215</v>
      </c>
      <c r="B1406">
        <v>1</v>
      </c>
      <c r="D1406">
        <v>404</v>
      </c>
    </row>
    <row r="1407" spans="1:4" x14ac:dyDescent="0.45">
      <c r="A1407" s="25" t="s">
        <v>1674</v>
      </c>
      <c r="B1407">
        <v>1</v>
      </c>
      <c r="D1407">
        <v>404</v>
      </c>
    </row>
    <row r="1408" spans="1:4" x14ac:dyDescent="0.45">
      <c r="A1408" s="26" t="s">
        <v>1616</v>
      </c>
      <c r="B1408">
        <v>1</v>
      </c>
      <c r="D1408">
        <v>404</v>
      </c>
    </row>
    <row r="1409" spans="1:4" x14ac:dyDescent="0.45">
      <c r="A1409" s="27">
        <v>45000</v>
      </c>
      <c r="B1409">
        <v>1</v>
      </c>
      <c r="D1409">
        <v>404</v>
      </c>
    </row>
    <row r="1410" spans="1:4" x14ac:dyDescent="0.45">
      <c r="A1410" s="23" t="s">
        <v>763</v>
      </c>
      <c r="B1410">
        <v>1</v>
      </c>
      <c r="D1410">
        <v>405</v>
      </c>
    </row>
    <row r="1411" spans="1:4" x14ac:dyDescent="0.45">
      <c r="A1411" s="24">
        <v>492215</v>
      </c>
      <c r="B1411">
        <v>1</v>
      </c>
      <c r="D1411">
        <v>405</v>
      </c>
    </row>
    <row r="1412" spans="1:4" x14ac:dyDescent="0.45">
      <c r="A1412" s="25" t="s">
        <v>1674</v>
      </c>
      <c r="B1412">
        <v>1</v>
      </c>
      <c r="D1412">
        <v>405</v>
      </c>
    </row>
    <row r="1413" spans="1:4" x14ac:dyDescent="0.45">
      <c r="A1413" s="26" t="s">
        <v>1616</v>
      </c>
      <c r="B1413">
        <v>1</v>
      </c>
      <c r="D1413">
        <v>405</v>
      </c>
    </row>
    <row r="1414" spans="1:4" x14ac:dyDescent="0.45">
      <c r="A1414" s="27">
        <v>54900</v>
      </c>
      <c r="B1414">
        <v>1</v>
      </c>
      <c r="D1414">
        <v>405</v>
      </c>
    </row>
    <row r="1415" spans="1:4" x14ac:dyDescent="0.45">
      <c r="A1415" s="23" t="s">
        <v>765</v>
      </c>
      <c r="B1415">
        <v>1</v>
      </c>
      <c r="D1415">
        <v>406</v>
      </c>
    </row>
    <row r="1416" spans="1:4" x14ac:dyDescent="0.45">
      <c r="A1416" s="24">
        <v>492215</v>
      </c>
      <c r="B1416">
        <v>1</v>
      </c>
      <c r="D1416">
        <v>406</v>
      </c>
    </row>
    <row r="1417" spans="1:4" x14ac:dyDescent="0.45">
      <c r="A1417" s="25" t="s">
        <v>1705</v>
      </c>
      <c r="B1417">
        <v>1</v>
      </c>
      <c r="D1417">
        <v>406</v>
      </c>
    </row>
    <row r="1418" spans="1:4" x14ac:dyDescent="0.45">
      <c r="A1418" s="26" t="s">
        <v>1616</v>
      </c>
      <c r="B1418">
        <v>1</v>
      </c>
      <c r="D1418">
        <v>406</v>
      </c>
    </row>
    <row r="1419" spans="1:4" x14ac:dyDescent="0.45">
      <c r="A1419" s="27">
        <v>85000</v>
      </c>
      <c r="B1419">
        <v>1</v>
      </c>
      <c r="D1419">
        <v>406</v>
      </c>
    </row>
    <row r="1420" spans="1:4" x14ac:dyDescent="0.45">
      <c r="A1420" s="23" t="s">
        <v>767</v>
      </c>
      <c r="B1420">
        <v>1</v>
      </c>
      <c r="D1420">
        <v>407</v>
      </c>
    </row>
    <row r="1421" spans="1:4" x14ac:dyDescent="0.45">
      <c r="A1421" s="24">
        <v>492215</v>
      </c>
      <c r="B1421">
        <v>1</v>
      </c>
      <c r="D1421">
        <v>407</v>
      </c>
    </row>
    <row r="1422" spans="1:4" x14ac:dyDescent="0.45">
      <c r="A1422" s="25" t="s">
        <v>1674</v>
      </c>
      <c r="B1422">
        <v>1</v>
      </c>
      <c r="D1422">
        <v>407</v>
      </c>
    </row>
    <row r="1423" spans="1:4" x14ac:dyDescent="0.45">
      <c r="A1423" s="26" t="s">
        <v>1616</v>
      </c>
      <c r="B1423">
        <v>1</v>
      </c>
      <c r="D1423">
        <v>407</v>
      </c>
    </row>
    <row r="1424" spans="1:4" x14ac:dyDescent="0.45">
      <c r="A1424" s="27">
        <v>280000</v>
      </c>
      <c r="B1424">
        <v>1</v>
      </c>
      <c r="D1424">
        <v>407</v>
      </c>
    </row>
    <row r="1425" spans="1:4" x14ac:dyDescent="0.45">
      <c r="A1425" s="23" t="s">
        <v>769</v>
      </c>
      <c r="B1425">
        <v>1</v>
      </c>
      <c r="D1425">
        <v>408</v>
      </c>
    </row>
    <row r="1426" spans="1:4" x14ac:dyDescent="0.45">
      <c r="A1426" s="24">
        <v>492215</v>
      </c>
      <c r="B1426">
        <v>1</v>
      </c>
      <c r="D1426">
        <v>408</v>
      </c>
    </row>
    <row r="1427" spans="1:4" x14ac:dyDescent="0.45">
      <c r="A1427" s="25" t="s">
        <v>1674</v>
      </c>
      <c r="B1427">
        <v>1</v>
      </c>
      <c r="D1427">
        <v>408</v>
      </c>
    </row>
    <row r="1428" spans="1:4" x14ac:dyDescent="0.45">
      <c r="A1428" s="26" t="s">
        <v>1616</v>
      </c>
      <c r="B1428">
        <v>1</v>
      </c>
      <c r="D1428">
        <v>408</v>
      </c>
    </row>
    <row r="1429" spans="1:4" x14ac:dyDescent="0.45">
      <c r="A1429" s="27">
        <v>1349500</v>
      </c>
      <c r="B1429">
        <v>1</v>
      </c>
      <c r="D1429">
        <v>408</v>
      </c>
    </row>
    <row r="1430" spans="1:4" x14ac:dyDescent="0.45">
      <c r="A1430" s="23" t="s">
        <v>771</v>
      </c>
      <c r="B1430">
        <v>1</v>
      </c>
      <c r="D1430">
        <v>409</v>
      </c>
    </row>
    <row r="1431" spans="1:4" x14ac:dyDescent="0.45">
      <c r="A1431" s="24">
        <v>49221500</v>
      </c>
      <c r="B1431">
        <v>1</v>
      </c>
      <c r="D1431">
        <v>409</v>
      </c>
    </row>
    <row r="1432" spans="1:4" x14ac:dyDescent="0.45">
      <c r="A1432" s="25" t="s">
        <v>1674</v>
      </c>
      <c r="B1432">
        <v>1</v>
      </c>
      <c r="D1432">
        <v>409</v>
      </c>
    </row>
    <row r="1433" spans="1:4" x14ac:dyDescent="0.45">
      <c r="A1433" s="26" t="s">
        <v>1616</v>
      </c>
      <c r="B1433">
        <v>1</v>
      </c>
      <c r="D1433">
        <v>409</v>
      </c>
    </row>
    <row r="1434" spans="1:4" x14ac:dyDescent="0.45">
      <c r="A1434" s="27">
        <v>75000</v>
      </c>
      <c r="B1434">
        <v>1</v>
      </c>
      <c r="D1434">
        <v>409</v>
      </c>
    </row>
    <row r="1435" spans="1:4" x14ac:dyDescent="0.45">
      <c r="A1435" s="23" t="s">
        <v>775</v>
      </c>
      <c r="B1435">
        <v>2</v>
      </c>
      <c r="D1435">
        <v>821</v>
      </c>
    </row>
    <row r="1436" spans="1:4" x14ac:dyDescent="0.45">
      <c r="A1436" s="24">
        <v>492215</v>
      </c>
      <c r="B1436">
        <v>2</v>
      </c>
      <c r="D1436">
        <v>821</v>
      </c>
    </row>
    <row r="1437" spans="1:4" x14ac:dyDescent="0.45">
      <c r="A1437" s="25" t="s">
        <v>1674</v>
      </c>
      <c r="B1437">
        <v>2</v>
      </c>
      <c r="D1437">
        <v>821</v>
      </c>
    </row>
    <row r="1438" spans="1:4" x14ac:dyDescent="0.45">
      <c r="A1438" s="26" t="s">
        <v>1616</v>
      </c>
      <c r="B1438">
        <v>2</v>
      </c>
      <c r="D1438">
        <v>821</v>
      </c>
    </row>
    <row r="1439" spans="1:4" x14ac:dyDescent="0.45">
      <c r="A1439" s="27">
        <v>105000</v>
      </c>
      <c r="B1439">
        <v>1</v>
      </c>
      <c r="D1439">
        <v>410</v>
      </c>
    </row>
    <row r="1440" spans="1:4" x14ac:dyDescent="0.45">
      <c r="A1440" s="27">
        <v>130000</v>
      </c>
      <c r="B1440">
        <v>1</v>
      </c>
      <c r="D1440">
        <v>411</v>
      </c>
    </row>
    <row r="1441" spans="1:4" x14ac:dyDescent="0.45">
      <c r="A1441" s="23" t="s">
        <v>778</v>
      </c>
      <c r="B1441">
        <v>1</v>
      </c>
      <c r="D1441">
        <v>412</v>
      </c>
    </row>
    <row r="1442" spans="1:4" x14ac:dyDescent="0.45">
      <c r="A1442" s="24">
        <v>492215</v>
      </c>
      <c r="B1442">
        <v>1</v>
      </c>
      <c r="D1442">
        <v>412</v>
      </c>
    </row>
    <row r="1443" spans="1:4" x14ac:dyDescent="0.45">
      <c r="A1443" s="25" t="s">
        <v>1674</v>
      </c>
      <c r="B1443">
        <v>1</v>
      </c>
      <c r="D1443">
        <v>412</v>
      </c>
    </row>
    <row r="1444" spans="1:4" x14ac:dyDescent="0.45">
      <c r="A1444" s="26" t="s">
        <v>1616</v>
      </c>
      <c r="B1444">
        <v>1</v>
      </c>
      <c r="D1444">
        <v>412</v>
      </c>
    </row>
    <row r="1445" spans="1:4" x14ac:dyDescent="0.45">
      <c r="A1445" s="27">
        <v>97659</v>
      </c>
      <c r="B1445">
        <v>1</v>
      </c>
      <c r="D1445">
        <v>412</v>
      </c>
    </row>
    <row r="1446" spans="1:4" x14ac:dyDescent="0.45">
      <c r="A1446" s="23" t="s">
        <v>780</v>
      </c>
      <c r="B1446">
        <v>1</v>
      </c>
      <c r="D1446">
        <v>413</v>
      </c>
    </row>
    <row r="1447" spans="1:4" x14ac:dyDescent="0.45">
      <c r="A1447" s="24">
        <v>492215</v>
      </c>
      <c r="B1447">
        <v>1</v>
      </c>
      <c r="D1447">
        <v>413</v>
      </c>
    </row>
    <row r="1448" spans="1:4" x14ac:dyDescent="0.45">
      <c r="A1448" s="25" t="s">
        <v>1674</v>
      </c>
      <c r="B1448">
        <v>1</v>
      </c>
      <c r="D1448">
        <v>413</v>
      </c>
    </row>
    <row r="1449" spans="1:4" x14ac:dyDescent="0.45">
      <c r="A1449" s="26" t="s">
        <v>1616</v>
      </c>
      <c r="B1449">
        <v>1</v>
      </c>
      <c r="D1449">
        <v>413</v>
      </c>
    </row>
    <row r="1450" spans="1:4" x14ac:dyDescent="0.45">
      <c r="A1450" s="27">
        <v>120983</v>
      </c>
      <c r="B1450">
        <v>1</v>
      </c>
      <c r="D1450">
        <v>413</v>
      </c>
    </row>
    <row r="1451" spans="1:4" x14ac:dyDescent="0.45">
      <c r="A1451" s="23" t="s">
        <v>781</v>
      </c>
      <c r="B1451">
        <v>1</v>
      </c>
      <c r="D1451">
        <v>414</v>
      </c>
    </row>
    <row r="1452" spans="1:4" x14ac:dyDescent="0.45">
      <c r="A1452" s="24">
        <v>53102700</v>
      </c>
      <c r="B1452">
        <v>1</v>
      </c>
      <c r="D1452">
        <v>414</v>
      </c>
    </row>
    <row r="1453" spans="1:4" x14ac:dyDescent="0.45">
      <c r="A1453" s="25" t="s">
        <v>1674</v>
      </c>
      <c r="B1453">
        <v>1</v>
      </c>
      <c r="D1453">
        <v>414</v>
      </c>
    </row>
    <row r="1454" spans="1:4" x14ac:dyDescent="0.45">
      <c r="A1454" s="26" t="s">
        <v>1616</v>
      </c>
      <c r="B1454">
        <v>1</v>
      </c>
      <c r="D1454">
        <v>414</v>
      </c>
    </row>
    <row r="1455" spans="1:4" x14ac:dyDescent="0.45">
      <c r="A1455" s="27">
        <v>97659</v>
      </c>
      <c r="B1455">
        <v>1</v>
      </c>
      <c r="D1455">
        <v>414</v>
      </c>
    </row>
    <row r="1456" spans="1:4" x14ac:dyDescent="0.45">
      <c r="A1456" s="23" t="s">
        <v>783</v>
      </c>
      <c r="B1456">
        <v>1</v>
      </c>
      <c r="D1456">
        <v>415</v>
      </c>
    </row>
    <row r="1457" spans="1:4" x14ac:dyDescent="0.45">
      <c r="A1457" s="24">
        <v>492215</v>
      </c>
      <c r="B1457">
        <v>1</v>
      </c>
      <c r="D1457">
        <v>415</v>
      </c>
    </row>
    <row r="1458" spans="1:4" x14ac:dyDescent="0.45">
      <c r="A1458" s="25" t="s">
        <v>1674</v>
      </c>
      <c r="B1458">
        <v>1</v>
      </c>
      <c r="D1458">
        <v>415</v>
      </c>
    </row>
    <row r="1459" spans="1:4" x14ac:dyDescent="0.45">
      <c r="A1459" s="26" t="s">
        <v>1616</v>
      </c>
      <c r="B1459">
        <v>1</v>
      </c>
      <c r="D1459">
        <v>415</v>
      </c>
    </row>
    <row r="1460" spans="1:4" x14ac:dyDescent="0.45">
      <c r="A1460" s="27">
        <v>120983</v>
      </c>
      <c r="B1460">
        <v>1</v>
      </c>
      <c r="D1460">
        <v>415</v>
      </c>
    </row>
    <row r="1461" spans="1:4" x14ac:dyDescent="0.45">
      <c r="A1461" s="23" t="s">
        <v>784</v>
      </c>
      <c r="B1461">
        <v>1</v>
      </c>
      <c r="D1461">
        <v>416</v>
      </c>
    </row>
    <row r="1462" spans="1:4" x14ac:dyDescent="0.45">
      <c r="A1462" s="24">
        <v>492215</v>
      </c>
      <c r="B1462">
        <v>1</v>
      </c>
      <c r="D1462">
        <v>416</v>
      </c>
    </row>
    <row r="1463" spans="1:4" x14ac:dyDescent="0.45">
      <c r="A1463" s="25" t="s">
        <v>1674</v>
      </c>
      <c r="B1463">
        <v>1</v>
      </c>
      <c r="D1463">
        <v>416</v>
      </c>
    </row>
    <row r="1464" spans="1:4" x14ac:dyDescent="0.45">
      <c r="A1464" s="26" t="s">
        <v>1616</v>
      </c>
      <c r="B1464">
        <v>1</v>
      </c>
      <c r="D1464">
        <v>416</v>
      </c>
    </row>
    <row r="1465" spans="1:4" x14ac:dyDescent="0.45">
      <c r="A1465" s="27">
        <v>120983</v>
      </c>
      <c r="B1465">
        <v>1</v>
      </c>
      <c r="D1465">
        <v>416</v>
      </c>
    </row>
    <row r="1466" spans="1:4" x14ac:dyDescent="0.45">
      <c r="A1466" s="23" t="s">
        <v>786</v>
      </c>
      <c r="B1466">
        <v>1</v>
      </c>
      <c r="D1466">
        <v>417</v>
      </c>
    </row>
    <row r="1467" spans="1:4" x14ac:dyDescent="0.45">
      <c r="A1467" s="24">
        <v>53102700</v>
      </c>
      <c r="B1467">
        <v>1</v>
      </c>
      <c r="D1467">
        <v>417</v>
      </c>
    </row>
    <row r="1468" spans="1:4" x14ac:dyDescent="0.45">
      <c r="A1468" s="25" t="s">
        <v>1674</v>
      </c>
      <c r="B1468">
        <v>1</v>
      </c>
      <c r="D1468">
        <v>417</v>
      </c>
    </row>
    <row r="1469" spans="1:4" x14ac:dyDescent="0.45">
      <c r="A1469" s="26" t="s">
        <v>1616</v>
      </c>
      <c r="B1469">
        <v>1</v>
      </c>
      <c r="D1469">
        <v>417</v>
      </c>
    </row>
    <row r="1470" spans="1:4" x14ac:dyDescent="0.45">
      <c r="A1470" s="27">
        <v>97659</v>
      </c>
      <c r="B1470">
        <v>1</v>
      </c>
      <c r="D1470">
        <v>417</v>
      </c>
    </row>
    <row r="1471" spans="1:4" x14ac:dyDescent="0.45">
      <c r="A1471" s="23" t="s">
        <v>788</v>
      </c>
      <c r="B1471">
        <v>1</v>
      </c>
      <c r="D1471">
        <v>418</v>
      </c>
    </row>
    <row r="1472" spans="1:4" x14ac:dyDescent="0.45">
      <c r="A1472" s="24">
        <v>492215</v>
      </c>
      <c r="B1472">
        <v>1</v>
      </c>
      <c r="D1472">
        <v>418</v>
      </c>
    </row>
    <row r="1473" spans="1:4" x14ac:dyDescent="0.45">
      <c r="A1473" s="25" t="s">
        <v>1674</v>
      </c>
      <c r="B1473">
        <v>1</v>
      </c>
      <c r="D1473">
        <v>418</v>
      </c>
    </row>
    <row r="1474" spans="1:4" x14ac:dyDescent="0.45">
      <c r="A1474" s="26" t="s">
        <v>1616</v>
      </c>
      <c r="B1474">
        <v>1</v>
      </c>
      <c r="D1474">
        <v>418</v>
      </c>
    </row>
    <row r="1475" spans="1:4" x14ac:dyDescent="0.45">
      <c r="A1475" s="27">
        <v>120983</v>
      </c>
      <c r="B1475">
        <v>1</v>
      </c>
      <c r="D1475">
        <v>418</v>
      </c>
    </row>
    <row r="1476" spans="1:4" x14ac:dyDescent="0.45">
      <c r="A1476" s="23" t="s">
        <v>789</v>
      </c>
      <c r="B1476">
        <v>2</v>
      </c>
      <c r="D1476">
        <v>839</v>
      </c>
    </row>
    <row r="1477" spans="1:4" x14ac:dyDescent="0.45">
      <c r="A1477" s="24">
        <v>492215</v>
      </c>
      <c r="B1477">
        <v>1</v>
      </c>
      <c r="D1477">
        <v>419</v>
      </c>
    </row>
    <row r="1478" spans="1:4" x14ac:dyDescent="0.45">
      <c r="A1478" s="25" t="s">
        <v>1674</v>
      </c>
      <c r="B1478">
        <v>1</v>
      </c>
      <c r="D1478">
        <v>419</v>
      </c>
    </row>
    <row r="1479" spans="1:4" x14ac:dyDescent="0.45">
      <c r="A1479" s="26" t="s">
        <v>1616</v>
      </c>
      <c r="B1479">
        <v>1</v>
      </c>
      <c r="D1479">
        <v>419</v>
      </c>
    </row>
    <row r="1480" spans="1:4" x14ac:dyDescent="0.45">
      <c r="A1480" s="27">
        <v>97659</v>
      </c>
      <c r="B1480">
        <v>1</v>
      </c>
      <c r="D1480">
        <v>419</v>
      </c>
    </row>
    <row r="1481" spans="1:4" x14ac:dyDescent="0.45">
      <c r="A1481" s="24">
        <v>53102700</v>
      </c>
      <c r="B1481">
        <v>1</v>
      </c>
      <c r="D1481">
        <v>420</v>
      </c>
    </row>
    <row r="1482" spans="1:4" x14ac:dyDescent="0.45">
      <c r="A1482" s="25" t="s">
        <v>1674</v>
      </c>
      <c r="B1482">
        <v>1</v>
      </c>
      <c r="D1482">
        <v>420</v>
      </c>
    </row>
    <row r="1483" spans="1:4" x14ac:dyDescent="0.45">
      <c r="A1483" s="26" t="s">
        <v>1616</v>
      </c>
      <c r="B1483">
        <v>1</v>
      </c>
      <c r="D1483">
        <v>420</v>
      </c>
    </row>
    <row r="1484" spans="1:4" x14ac:dyDescent="0.45">
      <c r="A1484" s="27">
        <v>120983</v>
      </c>
      <c r="B1484">
        <v>1</v>
      </c>
      <c r="D1484">
        <v>420</v>
      </c>
    </row>
    <row r="1485" spans="1:4" x14ac:dyDescent="0.45">
      <c r="A1485" s="23" t="s">
        <v>791</v>
      </c>
      <c r="B1485">
        <v>1</v>
      </c>
      <c r="D1485">
        <v>421</v>
      </c>
    </row>
    <row r="1486" spans="1:4" x14ac:dyDescent="0.45">
      <c r="A1486" s="24">
        <v>492215</v>
      </c>
      <c r="B1486">
        <v>1</v>
      </c>
      <c r="D1486">
        <v>421</v>
      </c>
    </row>
    <row r="1487" spans="1:4" x14ac:dyDescent="0.45">
      <c r="A1487" s="25" t="s">
        <v>1674</v>
      </c>
      <c r="B1487">
        <v>1</v>
      </c>
      <c r="D1487">
        <v>421</v>
      </c>
    </row>
    <row r="1488" spans="1:4" x14ac:dyDescent="0.45">
      <c r="A1488" s="26" t="s">
        <v>1616</v>
      </c>
      <c r="B1488">
        <v>1</v>
      </c>
      <c r="D1488">
        <v>421</v>
      </c>
    </row>
    <row r="1489" spans="1:4" x14ac:dyDescent="0.45">
      <c r="A1489" s="27">
        <v>150000</v>
      </c>
      <c r="B1489">
        <v>1</v>
      </c>
      <c r="D1489">
        <v>421</v>
      </c>
    </row>
    <row r="1490" spans="1:4" x14ac:dyDescent="0.45">
      <c r="A1490" s="23" t="s">
        <v>793</v>
      </c>
      <c r="B1490">
        <v>2</v>
      </c>
      <c r="D1490">
        <v>845</v>
      </c>
    </row>
    <row r="1491" spans="1:4" x14ac:dyDescent="0.45">
      <c r="A1491" s="24">
        <v>90101603</v>
      </c>
      <c r="B1491">
        <v>2</v>
      </c>
      <c r="D1491">
        <v>845</v>
      </c>
    </row>
    <row r="1492" spans="1:4" x14ac:dyDescent="0.45">
      <c r="A1492" s="25" t="s">
        <v>1674</v>
      </c>
      <c r="B1492">
        <v>2</v>
      </c>
      <c r="D1492">
        <v>845</v>
      </c>
    </row>
    <row r="1493" spans="1:4" x14ac:dyDescent="0.45">
      <c r="A1493" s="26" t="s">
        <v>1616</v>
      </c>
      <c r="B1493">
        <v>2</v>
      </c>
      <c r="D1493">
        <v>845</v>
      </c>
    </row>
    <row r="1494" spans="1:4" x14ac:dyDescent="0.45">
      <c r="A1494" s="27">
        <v>95000</v>
      </c>
      <c r="B1494">
        <v>1</v>
      </c>
      <c r="D1494">
        <v>422</v>
      </c>
    </row>
    <row r="1495" spans="1:4" x14ac:dyDescent="0.45">
      <c r="A1495" s="27">
        <v>115000</v>
      </c>
      <c r="B1495">
        <v>1</v>
      </c>
      <c r="D1495">
        <v>423</v>
      </c>
    </row>
    <row r="1496" spans="1:4" x14ac:dyDescent="0.45">
      <c r="A1496" s="23" t="s">
        <v>796</v>
      </c>
      <c r="B1496">
        <v>2</v>
      </c>
      <c r="D1496">
        <v>849</v>
      </c>
    </row>
    <row r="1497" spans="1:4" x14ac:dyDescent="0.45">
      <c r="A1497" s="24">
        <v>90101603</v>
      </c>
      <c r="B1497">
        <v>2</v>
      </c>
      <c r="D1497">
        <v>849</v>
      </c>
    </row>
    <row r="1498" spans="1:4" x14ac:dyDescent="0.45">
      <c r="A1498" s="25" t="s">
        <v>1674</v>
      </c>
      <c r="B1498">
        <v>2</v>
      </c>
      <c r="D1498">
        <v>849</v>
      </c>
    </row>
    <row r="1499" spans="1:4" x14ac:dyDescent="0.45">
      <c r="A1499" s="26" t="s">
        <v>1616</v>
      </c>
      <c r="B1499">
        <v>2</v>
      </c>
      <c r="D1499">
        <v>849</v>
      </c>
    </row>
    <row r="1500" spans="1:4" x14ac:dyDescent="0.45">
      <c r="A1500" s="27">
        <v>95000</v>
      </c>
      <c r="B1500">
        <v>1</v>
      </c>
      <c r="D1500">
        <v>424</v>
      </c>
    </row>
    <row r="1501" spans="1:4" x14ac:dyDescent="0.45">
      <c r="A1501" s="27">
        <v>115000</v>
      </c>
      <c r="B1501">
        <v>1</v>
      </c>
      <c r="D1501">
        <v>425</v>
      </c>
    </row>
    <row r="1502" spans="1:4" x14ac:dyDescent="0.45">
      <c r="A1502" s="23" t="s">
        <v>799</v>
      </c>
      <c r="B1502">
        <v>1</v>
      </c>
      <c r="D1502">
        <v>426</v>
      </c>
    </row>
    <row r="1503" spans="1:4" x14ac:dyDescent="0.45">
      <c r="A1503" s="24">
        <v>492215</v>
      </c>
      <c r="B1503">
        <v>1</v>
      </c>
      <c r="D1503">
        <v>426</v>
      </c>
    </row>
    <row r="1504" spans="1:4" x14ac:dyDescent="0.45">
      <c r="A1504" s="25" t="s">
        <v>1674</v>
      </c>
      <c r="B1504">
        <v>1</v>
      </c>
      <c r="D1504">
        <v>426</v>
      </c>
    </row>
    <row r="1505" spans="1:4" x14ac:dyDescent="0.45">
      <c r="A1505" s="26" t="s">
        <v>1616</v>
      </c>
      <c r="B1505">
        <v>1</v>
      </c>
      <c r="D1505">
        <v>426</v>
      </c>
    </row>
    <row r="1506" spans="1:4" x14ac:dyDescent="0.45">
      <c r="A1506" s="27">
        <v>95000</v>
      </c>
      <c r="B1506">
        <v>1</v>
      </c>
      <c r="D1506">
        <v>426</v>
      </c>
    </row>
    <row r="1507" spans="1:4" x14ac:dyDescent="0.45">
      <c r="A1507" s="23" t="s">
        <v>801</v>
      </c>
      <c r="B1507">
        <v>1</v>
      </c>
      <c r="D1507">
        <v>427</v>
      </c>
    </row>
    <row r="1508" spans="1:4" x14ac:dyDescent="0.45">
      <c r="A1508" s="24">
        <v>49221500</v>
      </c>
      <c r="B1508">
        <v>1</v>
      </c>
      <c r="D1508">
        <v>427</v>
      </c>
    </row>
    <row r="1509" spans="1:4" x14ac:dyDescent="0.45">
      <c r="A1509" s="25" t="s">
        <v>1674</v>
      </c>
      <c r="B1509">
        <v>1</v>
      </c>
      <c r="D1509">
        <v>427</v>
      </c>
    </row>
    <row r="1510" spans="1:4" x14ac:dyDescent="0.45">
      <c r="A1510" s="26" t="s">
        <v>1616</v>
      </c>
      <c r="B1510">
        <v>1</v>
      </c>
      <c r="D1510">
        <v>427</v>
      </c>
    </row>
    <row r="1511" spans="1:4" x14ac:dyDescent="0.45">
      <c r="A1511" s="27">
        <v>115000</v>
      </c>
      <c r="B1511">
        <v>1</v>
      </c>
      <c r="D1511">
        <v>427</v>
      </c>
    </row>
    <row r="1512" spans="1:4" x14ac:dyDescent="0.45">
      <c r="A1512" s="23" t="s">
        <v>803</v>
      </c>
      <c r="B1512">
        <v>1</v>
      </c>
      <c r="D1512">
        <v>428</v>
      </c>
    </row>
    <row r="1513" spans="1:4" x14ac:dyDescent="0.45">
      <c r="A1513" s="24">
        <v>492215</v>
      </c>
      <c r="B1513">
        <v>1</v>
      </c>
      <c r="D1513">
        <v>428</v>
      </c>
    </row>
    <row r="1514" spans="1:4" x14ac:dyDescent="0.45">
      <c r="A1514" s="25" t="s">
        <v>1674</v>
      </c>
      <c r="B1514">
        <v>1</v>
      </c>
      <c r="D1514">
        <v>428</v>
      </c>
    </row>
    <row r="1515" spans="1:4" x14ac:dyDescent="0.45">
      <c r="A1515" s="26" t="s">
        <v>1616</v>
      </c>
      <c r="B1515">
        <v>1</v>
      </c>
      <c r="D1515">
        <v>428</v>
      </c>
    </row>
    <row r="1516" spans="1:4" x14ac:dyDescent="0.45">
      <c r="A1516" s="27">
        <v>31250</v>
      </c>
      <c r="B1516">
        <v>1</v>
      </c>
      <c r="D1516">
        <v>428</v>
      </c>
    </row>
    <row r="1517" spans="1:4" x14ac:dyDescent="0.45">
      <c r="A1517" s="23" t="s">
        <v>805</v>
      </c>
      <c r="B1517">
        <v>1</v>
      </c>
      <c r="D1517">
        <v>429</v>
      </c>
    </row>
    <row r="1518" spans="1:4" x14ac:dyDescent="0.45">
      <c r="A1518" s="24">
        <v>492215</v>
      </c>
      <c r="B1518">
        <v>1</v>
      </c>
      <c r="D1518">
        <v>429</v>
      </c>
    </row>
    <row r="1519" spans="1:4" x14ac:dyDescent="0.45">
      <c r="A1519" s="25" t="s">
        <v>1674</v>
      </c>
      <c r="B1519">
        <v>1</v>
      </c>
      <c r="D1519">
        <v>429</v>
      </c>
    </row>
    <row r="1520" spans="1:4" x14ac:dyDescent="0.45">
      <c r="A1520" s="26" t="s">
        <v>1616</v>
      </c>
      <c r="B1520">
        <v>1</v>
      </c>
      <c r="D1520">
        <v>429</v>
      </c>
    </row>
    <row r="1521" spans="1:4" x14ac:dyDescent="0.45">
      <c r="A1521" s="27">
        <v>45000</v>
      </c>
      <c r="B1521">
        <v>1</v>
      </c>
      <c r="D1521">
        <v>429</v>
      </c>
    </row>
    <row r="1522" spans="1:4" x14ac:dyDescent="0.45">
      <c r="A1522" s="23" t="s">
        <v>807</v>
      </c>
      <c r="B1522">
        <v>1</v>
      </c>
      <c r="D1522">
        <v>430</v>
      </c>
    </row>
    <row r="1523" spans="1:4" x14ac:dyDescent="0.45">
      <c r="A1523" s="24">
        <v>90101603</v>
      </c>
      <c r="B1523">
        <v>1</v>
      </c>
      <c r="D1523">
        <v>430</v>
      </c>
    </row>
    <row r="1524" spans="1:4" x14ac:dyDescent="0.45">
      <c r="A1524" s="25" t="s">
        <v>1675</v>
      </c>
      <c r="B1524">
        <v>1</v>
      </c>
      <c r="D1524">
        <v>430</v>
      </c>
    </row>
    <row r="1525" spans="1:4" x14ac:dyDescent="0.45">
      <c r="A1525" s="26" t="s">
        <v>1616</v>
      </c>
      <c r="B1525">
        <v>1</v>
      </c>
      <c r="D1525">
        <v>430</v>
      </c>
    </row>
    <row r="1526" spans="1:4" x14ac:dyDescent="0.45">
      <c r="A1526" s="27">
        <v>185000</v>
      </c>
      <c r="B1526">
        <v>1</v>
      </c>
      <c r="D1526">
        <v>430</v>
      </c>
    </row>
    <row r="1527" spans="1:4" x14ac:dyDescent="0.45">
      <c r="A1527" s="11" t="s">
        <v>817</v>
      </c>
      <c r="B1527">
        <v>49</v>
      </c>
      <c r="C1527">
        <v>24950</v>
      </c>
      <c r="D1527">
        <v>22295</v>
      </c>
    </row>
    <row r="1528" spans="1:4" x14ac:dyDescent="0.45">
      <c r="A1528" s="22" t="s">
        <v>35</v>
      </c>
      <c r="B1528">
        <v>49</v>
      </c>
      <c r="C1528">
        <v>24950</v>
      </c>
      <c r="D1528">
        <v>22295</v>
      </c>
    </row>
    <row r="1529" spans="1:4" x14ac:dyDescent="0.45">
      <c r="A1529" s="23" t="s">
        <v>822</v>
      </c>
      <c r="B1529">
        <v>1</v>
      </c>
      <c r="D1529">
        <v>432</v>
      </c>
    </row>
    <row r="1530" spans="1:4" x14ac:dyDescent="0.45">
      <c r="A1530" s="24">
        <v>56101508</v>
      </c>
      <c r="B1530">
        <v>1</v>
      </c>
      <c r="D1530">
        <v>432</v>
      </c>
    </row>
    <row r="1531" spans="1:4" x14ac:dyDescent="0.45">
      <c r="A1531" s="25" t="s">
        <v>1674</v>
      </c>
      <c r="B1531">
        <v>1</v>
      </c>
      <c r="D1531">
        <v>432</v>
      </c>
    </row>
    <row r="1532" spans="1:4" x14ac:dyDescent="0.45">
      <c r="A1532" s="26" t="s">
        <v>1616</v>
      </c>
      <c r="B1532">
        <v>1</v>
      </c>
      <c r="D1532">
        <v>432</v>
      </c>
    </row>
    <row r="1533" spans="1:4" x14ac:dyDescent="0.45">
      <c r="A1533" s="27">
        <v>420000</v>
      </c>
      <c r="B1533">
        <v>1</v>
      </c>
      <c r="D1533">
        <v>432</v>
      </c>
    </row>
    <row r="1534" spans="1:4" x14ac:dyDescent="0.45">
      <c r="A1534" s="23" t="s">
        <v>824</v>
      </c>
      <c r="B1534">
        <v>1</v>
      </c>
      <c r="D1534">
        <v>433</v>
      </c>
    </row>
    <row r="1535" spans="1:4" x14ac:dyDescent="0.45">
      <c r="A1535" s="24">
        <v>49241500</v>
      </c>
      <c r="B1535">
        <v>1</v>
      </c>
      <c r="D1535">
        <v>433</v>
      </c>
    </row>
    <row r="1536" spans="1:4" x14ac:dyDescent="0.45">
      <c r="A1536" s="25" t="s">
        <v>1674</v>
      </c>
      <c r="B1536">
        <v>1</v>
      </c>
      <c r="D1536">
        <v>433</v>
      </c>
    </row>
    <row r="1537" spans="1:4" x14ac:dyDescent="0.45">
      <c r="A1537" s="26" t="s">
        <v>1616</v>
      </c>
      <c r="B1537">
        <v>1</v>
      </c>
      <c r="D1537">
        <v>433</v>
      </c>
    </row>
    <row r="1538" spans="1:4" x14ac:dyDescent="0.45">
      <c r="A1538" s="27">
        <v>215000</v>
      </c>
      <c r="B1538">
        <v>1</v>
      </c>
      <c r="D1538">
        <v>433</v>
      </c>
    </row>
    <row r="1539" spans="1:4" x14ac:dyDescent="0.45">
      <c r="A1539" s="23" t="s">
        <v>826</v>
      </c>
      <c r="B1539">
        <v>1</v>
      </c>
      <c r="D1539">
        <v>434</v>
      </c>
    </row>
    <row r="1540" spans="1:4" x14ac:dyDescent="0.45">
      <c r="A1540" s="24">
        <v>49201507</v>
      </c>
      <c r="B1540">
        <v>1</v>
      </c>
      <c r="D1540">
        <v>434</v>
      </c>
    </row>
    <row r="1541" spans="1:4" x14ac:dyDescent="0.45">
      <c r="A1541" s="25" t="s">
        <v>1674</v>
      </c>
      <c r="B1541">
        <v>1</v>
      </c>
      <c r="D1541">
        <v>434</v>
      </c>
    </row>
    <row r="1542" spans="1:4" x14ac:dyDescent="0.45">
      <c r="A1542" s="26" t="s">
        <v>1616</v>
      </c>
      <c r="B1542">
        <v>1</v>
      </c>
      <c r="D1542">
        <v>434</v>
      </c>
    </row>
    <row r="1543" spans="1:4" x14ac:dyDescent="0.45">
      <c r="A1543" s="27">
        <v>820000</v>
      </c>
      <c r="B1543">
        <v>1</v>
      </c>
      <c r="D1543">
        <v>434</v>
      </c>
    </row>
    <row r="1544" spans="1:4" x14ac:dyDescent="0.45">
      <c r="A1544" s="23" t="s">
        <v>830</v>
      </c>
      <c r="B1544">
        <v>1</v>
      </c>
      <c r="D1544">
        <v>435</v>
      </c>
    </row>
    <row r="1545" spans="1:4" x14ac:dyDescent="0.45">
      <c r="A1545" s="24">
        <v>46181600</v>
      </c>
      <c r="B1545">
        <v>1</v>
      </c>
      <c r="D1545">
        <v>435</v>
      </c>
    </row>
    <row r="1546" spans="1:4" x14ac:dyDescent="0.45">
      <c r="A1546" s="25" t="s">
        <v>1675</v>
      </c>
      <c r="B1546">
        <v>1</v>
      </c>
      <c r="D1546">
        <v>435</v>
      </c>
    </row>
    <row r="1547" spans="1:4" x14ac:dyDescent="0.45">
      <c r="A1547" s="26" t="s">
        <v>1616</v>
      </c>
      <c r="B1547">
        <v>1</v>
      </c>
      <c r="D1547">
        <v>435</v>
      </c>
    </row>
    <row r="1548" spans="1:4" x14ac:dyDescent="0.45">
      <c r="A1548" s="27">
        <v>59900</v>
      </c>
      <c r="B1548">
        <v>1</v>
      </c>
      <c r="D1548">
        <v>435</v>
      </c>
    </row>
    <row r="1549" spans="1:4" x14ac:dyDescent="0.45">
      <c r="A1549" s="23" t="s">
        <v>832</v>
      </c>
      <c r="B1549">
        <v>1</v>
      </c>
      <c r="D1549">
        <v>436</v>
      </c>
    </row>
    <row r="1550" spans="1:4" x14ac:dyDescent="0.45">
      <c r="A1550" s="24">
        <v>46181600</v>
      </c>
      <c r="B1550">
        <v>1</v>
      </c>
      <c r="D1550">
        <v>436</v>
      </c>
    </row>
    <row r="1551" spans="1:4" x14ac:dyDescent="0.45">
      <c r="A1551" s="25" t="s">
        <v>1675</v>
      </c>
      <c r="B1551">
        <v>1</v>
      </c>
      <c r="D1551">
        <v>436</v>
      </c>
    </row>
    <row r="1552" spans="1:4" x14ac:dyDescent="0.45">
      <c r="A1552" s="26" t="s">
        <v>1616</v>
      </c>
      <c r="B1552">
        <v>1</v>
      </c>
      <c r="D1552">
        <v>436</v>
      </c>
    </row>
    <row r="1553" spans="1:4" x14ac:dyDescent="0.45">
      <c r="A1553" s="27">
        <v>40900</v>
      </c>
      <c r="B1553">
        <v>1</v>
      </c>
      <c r="D1553">
        <v>436</v>
      </c>
    </row>
    <row r="1554" spans="1:4" x14ac:dyDescent="0.45">
      <c r="A1554" s="23" t="s">
        <v>834</v>
      </c>
      <c r="B1554">
        <v>1</v>
      </c>
      <c r="D1554">
        <v>437</v>
      </c>
    </row>
    <row r="1555" spans="1:4" x14ac:dyDescent="0.45">
      <c r="A1555" s="24">
        <v>46181600</v>
      </c>
      <c r="B1555">
        <v>1</v>
      </c>
      <c r="D1555">
        <v>437</v>
      </c>
    </row>
    <row r="1556" spans="1:4" x14ac:dyDescent="0.45">
      <c r="A1556" s="25" t="s">
        <v>1675</v>
      </c>
      <c r="B1556">
        <v>1</v>
      </c>
      <c r="D1556">
        <v>437</v>
      </c>
    </row>
    <row r="1557" spans="1:4" x14ac:dyDescent="0.45">
      <c r="A1557" s="26" t="s">
        <v>1616</v>
      </c>
      <c r="B1557">
        <v>1</v>
      </c>
      <c r="D1557">
        <v>437</v>
      </c>
    </row>
    <row r="1558" spans="1:4" x14ac:dyDescent="0.45">
      <c r="A1558" s="27">
        <v>65000</v>
      </c>
      <c r="B1558">
        <v>1</v>
      </c>
      <c r="D1558">
        <v>437</v>
      </c>
    </row>
    <row r="1559" spans="1:4" x14ac:dyDescent="0.45">
      <c r="A1559" s="23" t="s">
        <v>836</v>
      </c>
      <c r="B1559">
        <v>1</v>
      </c>
      <c r="D1559">
        <v>438</v>
      </c>
    </row>
    <row r="1560" spans="1:4" x14ac:dyDescent="0.45">
      <c r="A1560" s="24">
        <v>46181600</v>
      </c>
      <c r="B1560">
        <v>1</v>
      </c>
      <c r="D1560">
        <v>438</v>
      </c>
    </row>
    <row r="1561" spans="1:4" x14ac:dyDescent="0.45">
      <c r="A1561" s="25" t="s">
        <v>1675</v>
      </c>
      <c r="B1561">
        <v>1</v>
      </c>
      <c r="D1561">
        <v>438</v>
      </c>
    </row>
    <row r="1562" spans="1:4" x14ac:dyDescent="0.45">
      <c r="A1562" s="26" t="s">
        <v>1616</v>
      </c>
      <c r="B1562">
        <v>1</v>
      </c>
      <c r="D1562">
        <v>438</v>
      </c>
    </row>
    <row r="1563" spans="1:4" x14ac:dyDescent="0.45">
      <c r="A1563" s="27">
        <v>45000</v>
      </c>
      <c r="B1563">
        <v>1</v>
      </c>
      <c r="D1563">
        <v>438</v>
      </c>
    </row>
    <row r="1564" spans="1:4" x14ac:dyDescent="0.45">
      <c r="A1564" s="23" t="s">
        <v>838</v>
      </c>
      <c r="B1564">
        <v>1</v>
      </c>
      <c r="C1564">
        <v>2795</v>
      </c>
      <c r="D1564">
        <v>439</v>
      </c>
    </row>
    <row r="1565" spans="1:4" x14ac:dyDescent="0.45">
      <c r="A1565" s="24">
        <v>90101603</v>
      </c>
      <c r="B1565">
        <v>1</v>
      </c>
      <c r="C1565">
        <v>2795</v>
      </c>
      <c r="D1565">
        <v>439</v>
      </c>
    </row>
    <row r="1566" spans="1:4" x14ac:dyDescent="0.45">
      <c r="A1566" s="25" t="s">
        <v>38</v>
      </c>
      <c r="B1566">
        <v>1</v>
      </c>
      <c r="C1566">
        <v>2795</v>
      </c>
      <c r="D1566">
        <v>439</v>
      </c>
    </row>
    <row r="1567" spans="1:4" x14ac:dyDescent="0.45">
      <c r="A1567" s="26" t="s">
        <v>1707</v>
      </c>
      <c r="B1567">
        <v>1</v>
      </c>
      <c r="C1567">
        <v>2795</v>
      </c>
      <c r="D1567">
        <v>439</v>
      </c>
    </row>
    <row r="1568" spans="1:4" x14ac:dyDescent="0.45">
      <c r="A1568" s="27">
        <v>24967</v>
      </c>
      <c r="B1568">
        <v>1</v>
      </c>
      <c r="C1568">
        <v>2795</v>
      </c>
      <c r="D1568">
        <v>439</v>
      </c>
    </row>
    <row r="1569" spans="1:4" x14ac:dyDescent="0.45">
      <c r="A1569" s="23" t="s">
        <v>842</v>
      </c>
      <c r="B1569">
        <v>1</v>
      </c>
      <c r="D1569">
        <v>440</v>
      </c>
    </row>
    <row r="1570" spans="1:4" x14ac:dyDescent="0.45">
      <c r="A1570" s="24">
        <v>60141200</v>
      </c>
      <c r="B1570">
        <v>1</v>
      </c>
      <c r="D1570">
        <v>440</v>
      </c>
    </row>
    <row r="1571" spans="1:4" x14ac:dyDescent="0.45">
      <c r="A1571" s="25" t="s">
        <v>1615</v>
      </c>
      <c r="B1571">
        <v>1</v>
      </c>
      <c r="D1571">
        <v>440</v>
      </c>
    </row>
    <row r="1572" spans="1:4" x14ac:dyDescent="0.45">
      <c r="A1572" s="26" t="s">
        <v>1616</v>
      </c>
      <c r="B1572">
        <v>1</v>
      </c>
      <c r="D1572">
        <v>440</v>
      </c>
    </row>
    <row r="1573" spans="1:4" x14ac:dyDescent="0.45">
      <c r="A1573" s="27">
        <v>350000</v>
      </c>
      <c r="B1573">
        <v>1</v>
      </c>
      <c r="D1573">
        <v>440</v>
      </c>
    </row>
    <row r="1574" spans="1:4" x14ac:dyDescent="0.45">
      <c r="A1574" s="23" t="s">
        <v>844</v>
      </c>
      <c r="B1574">
        <v>1</v>
      </c>
      <c r="D1574">
        <v>441</v>
      </c>
    </row>
    <row r="1575" spans="1:4" x14ac:dyDescent="0.45">
      <c r="A1575" s="24">
        <v>42192104</v>
      </c>
      <c r="B1575">
        <v>1</v>
      </c>
      <c r="D1575">
        <v>441</v>
      </c>
    </row>
    <row r="1576" spans="1:4" x14ac:dyDescent="0.45">
      <c r="A1576" s="25" t="s">
        <v>1674</v>
      </c>
      <c r="B1576">
        <v>1</v>
      </c>
      <c r="D1576">
        <v>441</v>
      </c>
    </row>
    <row r="1577" spans="1:4" x14ac:dyDescent="0.45">
      <c r="A1577" s="26" t="s">
        <v>1616</v>
      </c>
      <c r="B1577">
        <v>1</v>
      </c>
      <c r="D1577">
        <v>441</v>
      </c>
    </row>
    <row r="1578" spans="1:4" x14ac:dyDescent="0.45">
      <c r="A1578" s="27">
        <v>750000</v>
      </c>
      <c r="B1578">
        <v>1</v>
      </c>
      <c r="D1578">
        <v>441</v>
      </c>
    </row>
    <row r="1579" spans="1:4" x14ac:dyDescent="0.45">
      <c r="A1579" s="23" t="s">
        <v>1708</v>
      </c>
      <c r="B1579">
        <v>1</v>
      </c>
      <c r="D1579">
        <v>442</v>
      </c>
    </row>
    <row r="1580" spans="1:4" x14ac:dyDescent="0.45">
      <c r="A1580" s="24">
        <v>49201511</v>
      </c>
      <c r="B1580">
        <v>1</v>
      </c>
      <c r="D1580">
        <v>442</v>
      </c>
    </row>
    <row r="1581" spans="1:4" x14ac:dyDescent="0.45">
      <c r="A1581" s="25" t="s">
        <v>1674</v>
      </c>
      <c r="B1581">
        <v>1</v>
      </c>
      <c r="D1581">
        <v>442</v>
      </c>
    </row>
    <row r="1582" spans="1:4" x14ac:dyDescent="0.45">
      <c r="A1582" s="26" t="s">
        <v>1616</v>
      </c>
      <c r="B1582">
        <v>1</v>
      </c>
      <c r="D1582">
        <v>442</v>
      </c>
    </row>
    <row r="1583" spans="1:4" x14ac:dyDescent="0.45">
      <c r="A1583" s="27">
        <v>1250000</v>
      </c>
      <c r="B1583">
        <v>1</v>
      </c>
      <c r="D1583">
        <v>442</v>
      </c>
    </row>
    <row r="1584" spans="1:4" x14ac:dyDescent="0.45">
      <c r="A1584" s="23" t="s">
        <v>846</v>
      </c>
      <c r="B1584">
        <v>1</v>
      </c>
      <c r="D1584">
        <v>443</v>
      </c>
    </row>
    <row r="1585" spans="1:4" x14ac:dyDescent="0.45">
      <c r="A1585" s="24">
        <v>56101702</v>
      </c>
      <c r="B1585">
        <v>1</v>
      </c>
      <c r="D1585">
        <v>443</v>
      </c>
    </row>
    <row r="1586" spans="1:4" x14ac:dyDescent="0.45">
      <c r="A1586" s="25" t="s">
        <v>1674</v>
      </c>
      <c r="B1586">
        <v>1</v>
      </c>
      <c r="D1586">
        <v>443</v>
      </c>
    </row>
    <row r="1587" spans="1:4" x14ac:dyDescent="0.45">
      <c r="A1587" s="26" t="s">
        <v>1616</v>
      </c>
      <c r="B1587">
        <v>1</v>
      </c>
      <c r="D1587">
        <v>443</v>
      </c>
    </row>
    <row r="1588" spans="1:4" x14ac:dyDescent="0.45">
      <c r="A1588" s="27">
        <v>1000000</v>
      </c>
      <c r="B1588">
        <v>1</v>
      </c>
      <c r="D1588">
        <v>443</v>
      </c>
    </row>
    <row r="1589" spans="1:4" x14ac:dyDescent="0.45">
      <c r="A1589" s="23" t="s">
        <v>850</v>
      </c>
      <c r="B1589">
        <v>1</v>
      </c>
      <c r="C1589">
        <v>2635</v>
      </c>
      <c r="D1589">
        <v>431</v>
      </c>
    </row>
    <row r="1590" spans="1:4" x14ac:dyDescent="0.45">
      <c r="A1590" s="24">
        <v>90101603</v>
      </c>
      <c r="B1590">
        <v>1</v>
      </c>
      <c r="C1590">
        <v>2635</v>
      </c>
      <c r="D1590">
        <v>431</v>
      </c>
    </row>
    <row r="1591" spans="1:4" x14ac:dyDescent="0.45">
      <c r="A1591" s="25" t="s">
        <v>38</v>
      </c>
      <c r="B1591">
        <v>1</v>
      </c>
      <c r="C1591">
        <v>2635</v>
      </c>
      <c r="D1591">
        <v>431</v>
      </c>
    </row>
    <row r="1592" spans="1:4" x14ac:dyDescent="0.45">
      <c r="A1592" s="26" t="s">
        <v>1709</v>
      </c>
      <c r="B1592">
        <v>1</v>
      </c>
      <c r="C1592">
        <v>2635</v>
      </c>
      <c r="D1592">
        <v>431</v>
      </c>
    </row>
    <row r="1593" spans="1:4" x14ac:dyDescent="0.45">
      <c r="A1593" s="27">
        <v>171476</v>
      </c>
      <c r="B1593">
        <v>1</v>
      </c>
      <c r="C1593">
        <v>2635</v>
      </c>
      <c r="D1593">
        <v>431</v>
      </c>
    </row>
    <row r="1594" spans="1:4" x14ac:dyDescent="0.45">
      <c r="A1594" s="23" t="s">
        <v>852</v>
      </c>
      <c r="B1594">
        <v>1</v>
      </c>
      <c r="D1594">
        <v>444</v>
      </c>
    </row>
    <row r="1595" spans="1:4" x14ac:dyDescent="0.45">
      <c r="A1595" s="24">
        <v>60141200</v>
      </c>
      <c r="B1595">
        <v>1</v>
      </c>
      <c r="D1595">
        <v>444</v>
      </c>
    </row>
    <row r="1596" spans="1:4" x14ac:dyDescent="0.45">
      <c r="A1596" s="25" t="s">
        <v>1615</v>
      </c>
      <c r="B1596">
        <v>1</v>
      </c>
      <c r="D1596">
        <v>444</v>
      </c>
    </row>
    <row r="1597" spans="1:4" x14ac:dyDescent="0.45">
      <c r="A1597" s="26" t="s">
        <v>1616</v>
      </c>
      <c r="B1597">
        <v>1</v>
      </c>
      <c r="D1597">
        <v>444</v>
      </c>
    </row>
    <row r="1598" spans="1:4" x14ac:dyDescent="0.45">
      <c r="A1598" s="27">
        <v>150000</v>
      </c>
      <c r="B1598">
        <v>1</v>
      </c>
      <c r="D1598">
        <v>444</v>
      </c>
    </row>
    <row r="1599" spans="1:4" x14ac:dyDescent="0.45">
      <c r="A1599" s="23" t="s">
        <v>854</v>
      </c>
      <c r="B1599">
        <v>1</v>
      </c>
      <c r="D1599">
        <v>445</v>
      </c>
    </row>
    <row r="1600" spans="1:4" x14ac:dyDescent="0.45">
      <c r="A1600" s="24">
        <v>49201512</v>
      </c>
      <c r="B1600">
        <v>1</v>
      </c>
      <c r="D1600">
        <v>445</v>
      </c>
    </row>
    <row r="1601" spans="1:4" x14ac:dyDescent="0.45">
      <c r="A1601" s="25" t="s">
        <v>1674</v>
      </c>
      <c r="B1601">
        <v>1</v>
      </c>
      <c r="D1601">
        <v>445</v>
      </c>
    </row>
    <row r="1602" spans="1:4" x14ac:dyDescent="0.45">
      <c r="A1602" s="26" t="s">
        <v>1616</v>
      </c>
      <c r="B1602">
        <v>1</v>
      </c>
      <c r="D1602">
        <v>445</v>
      </c>
    </row>
    <row r="1603" spans="1:4" x14ac:dyDescent="0.45">
      <c r="A1603" s="27">
        <v>380000</v>
      </c>
      <c r="B1603">
        <v>1</v>
      </c>
      <c r="D1603">
        <v>445</v>
      </c>
    </row>
    <row r="1604" spans="1:4" x14ac:dyDescent="0.45">
      <c r="A1604" s="23" t="s">
        <v>856</v>
      </c>
      <c r="B1604">
        <v>1</v>
      </c>
      <c r="D1604">
        <v>446</v>
      </c>
    </row>
    <row r="1605" spans="1:4" x14ac:dyDescent="0.45">
      <c r="A1605" s="24">
        <v>24102001</v>
      </c>
      <c r="B1605">
        <v>1</v>
      </c>
      <c r="D1605">
        <v>446</v>
      </c>
    </row>
    <row r="1606" spans="1:4" x14ac:dyDescent="0.45">
      <c r="A1606" s="25" t="s">
        <v>1674</v>
      </c>
      <c r="B1606">
        <v>1</v>
      </c>
      <c r="D1606">
        <v>446</v>
      </c>
    </row>
    <row r="1607" spans="1:4" x14ac:dyDescent="0.45">
      <c r="A1607" s="26" t="s">
        <v>1616</v>
      </c>
      <c r="B1607">
        <v>1</v>
      </c>
      <c r="D1607">
        <v>446</v>
      </c>
    </row>
    <row r="1608" spans="1:4" x14ac:dyDescent="0.45">
      <c r="A1608" s="27">
        <v>320000</v>
      </c>
      <c r="B1608">
        <v>1</v>
      </c>
      <c r="D1608">
        <v>446</v>
      </c>
    </row>
    <row r="1609" spans="1:4" x14ac:dyDescent="0.45">
      <c r="A1609" s="23" t="s">
        <v>872</v>
      </c>
      <c r="B1609">
        <v>1</v>
      </c>
      <c r="D1609">
        <v>447</v>
      </c>
    </row>
    <row r="1610" spans="1:4" x14ac:dyDescent="0.45">
      <c r="A1610" s="24">
        <v>24102004</v>
      </c>
      <c r="B1610">
        <v>1</v>
      </c>
      <c r="D1610">
        <v>447</v>
      </c>
    </row>
    <row r="1611" spans="1:4" x14ac:dyDescent="0.45">
      <c r="A1611" s="25" t="s">
        <v>1674</v>
      </c>
      <c r="B1611">
        <v>1</v>
      </c>
      <c r="D1611">
        <v>447</v>
      </c>
    </row>
    <row r="1612" spans="1:4" x14ac:dyDescent="0.45">
      <c r="A1612" s="26" t="s">
        <v>1616</v>
      </c>
      <c r="B1612">
        <v>1</v>
      </c>
      <c r="D1612">
        <v>447</v>
      </c>
    </row>
    <row r="1613" spans="1:4" x14ac:dyDescent="0.45">
      <c r="A1613" s="27">
        <v>559900</v>
      </c>
      <c r="B1613">
        <v>1</v>
      </c>
      <c r="D1613">
        <v>447</v>
      </c>
    </row>
    <row r="1614" spans="1:4" x14ac:dyDescent="0.45">
      <c r="A1614" s="23" t="s">
        <v>874</v>
      </c>
      <c r="B1614">
        <v>1</v>
      </c>
      <c r="C1614">
        <v>2795</v>
      </c>
      <c r="D1614">
        <v>448</v>
      </c>
    </row>
    <row r="1615" spans="1:4" x14ac:dyDescent="0.45">
      <c r="A1615" s="24">
        <v>90101603</v>
      </c>
      <c r="B1615">
        <v>1</v>
      </c>
      <c r="C1615">
        <v>2795</v>
      </c>
      <c r="D1615">
        <v>448</v>
      </c>
    </row>
    <row r="1616" spans="1:4" x14ac:dyDescent="0.45">
      <c r="A1616" s="25" t="s">
        <v>38</v>
      </c>
      <c r="B1616">
        <v>1</v>
      </c>
      <c r="C1616">
        <v>2795</v>
      </c>
      <c r="D1616">
        <v>448</v>
      </c>
    </row>
    <row r="1617" spans="1:4" x14ac:dyDescent="0.45">
      <c r="A1617" s="26" t="s">
        <v>1707</v>
      </c>
      <c r="B1617">
        <v>1</v>
      </c>
      <c r="C1617">
        <v>2795</v>
      </c>
      <c r="D1617">
        <v>448</v>
      </c>
    </row>
    <row r="1618" spans="1:4" x14ac:dyDescent="0.45">
      <c r="A1618" s="27">
        <v>23550</v>
      </c>
      <c r="B1618">
        <v>1</v>
      </c>
      <c r="C1618">
        <v>2795</v>
      </c>
      <c r="D1618">
        <v>448</v>
      </c>
    </row>
    <row r="1619" spans="1:4" x14ac:dyDescent="0.45">
      <c r="A1619" s="23" t="s">
        <v>880</v>
      </c>
      <c r="B1619">
        <v>1</v>
      </c>
      <c r="D1619">
        <v>449</v>
      </c>
    </row>
    <row r="1620" spans="1:4" x14ac:dyDescent="0.45">
      <c r="A1620" s="24">
        <v>46181500</v>
      </c>
      <c r="B1620">
        <v>1</v>
      </c>
      <c r="D1620">
        <v>449</v>
      </c>
    </row>
    <row r="1621" spans="1:4" x14ac:dyDescent="0.45">
      <c r="A1621" s="25" t="s">
        <v>1675</v>
      </c>
      <c r="B1621">
        <v>1</v>
      </c>
      <c r="D1621">
        <v>449</v>
      </c>
    </row>
    <row r="1622" spans="1:4" x14ac:dyDescent="0.45">
      <c r="A1622" s="26" t="s">
        <v>1616</v>
      </c>
      <c r="B1622">
        <v>1</v>
      </c>
      <c r="D1622">
        <v>449</v>
      </c>
    </row>
    <row r="1623" spans="1:4" x14ac:dyDescent="0.45">
      <c r="A1623" s="27">
        <v>13500</v>
      </c>
      <c r="B1623">
        <v>1</v>
      </c>
      <c r="D1623">
        <v>449</v>
      </c>
    </row>
    <row r="1624" spans="1:4" x14ac:dyDescent="0.45">
      <c r="A1624" s="23" t="s">
        <v>884</v>
      </c>
      <c r="B1624">
        <v>1</v>
      </c>
      <c r="D1624">
        <v>450</v>
      </c>
    </row>
    <row r="1625" spans="1:4" x14ac:dyDescent="0.45">
      <c r="A1625" s="24">
        <v>46181500</v>
      </c>
      <c r="B1625">
        <v>1</v>
      </c>
      <c r="D1625">
        <v>450</v>
      </c>
    </row>
    <row r="1626" spans="1:4" x14ac:dyDescent="0.45">
      <c r="A1626" s="25" t="s">
        <v>1674</v>
      </c>
      <c r="B1626">
        <v>1</v>
      </c>
      <c r="D1626">
        <v>450</v>
      </c>
    </row>
    <row r="1627" spans="1:4" x14ac:dyDescent="0.45">
      <c r="A1627" s="26" t="s">
        <v>1616</v>
      </c>
      <c r="B1627">
        <v>1</v>
      </c>
      <c r="D1627">
        <v>450</v>
      </c>
    </row>
    <row r="1628" spans="1:4" x14ac:dyDescent="0.45">
      <c r="A1628" s="27">
        <v>75900</v>
      </c>
      <c r="B1628">
        <v>1</v>
      </c>
      <c r="D1628">
        <v>450</v>
      </c>
    </row>
    <row r="1629" spans="1:4" x14ac:dyDescent="0.45">
      <c r="A1629" s="23" t="s">
        <v>886</v>
      </c>
      <c r="B1629">
        <v>1</v>
      </c>
      <c r="D1629">
        <v>451</v>
      </c>
    </row>
    <row r="1630" spans="1:4" x14ac:dyDescent="0.45">
      <c r="A1630" s="24">
        <v>60141200</v>
      </c>
      <c r="B1630">
        <v>1</v>
      </c>
      <c r="D1630">
        <v>451</v>
      </c>
    </row>
    <row r="1631" spans="1:4" x14ac:dyDescent="0.45">
      <c r="A1631" s="25" t="s">
        <v>1615</v>
      </c>
      <c r="B1631">
        <v>1</v>
      </c>
      <c r="D1631">
        <v>451</v>
      </c>
    </row>
    <row r="1632" spans="1:4" x14ac:dyDescent="0.45">
      <c r="A1632" s="26" t="s">
        <v>1616</v>
      </c>
      <c r="B1632">
        <v>1</v>
      </c>
      <c r="D1632">
        <v>451</v>
      </c>
    </row>
    <row r="1633" spans="1:4" x14ac:dyDescent="0.45">
      <c r="A1633" s="27">
        <v>80000</v>
      </c>
      <c r="B1633">
        <v>1</v>
      </c>
      <c r="D1633">
        <v>451</v>
      </c>
    </row>
    <row r="1634" spans="1:4" x14ac:dyDescent="0.45">
      <c r="A1634" s="23" t="s">
        <v>888</v>
      </c>
      <c r="B1634">
        <v>1</v>
      </c>
      <c r="D1634">
        <v>452</v>
      </c>
    </row>
    <row r="1635" spans="1:4" x14ac:dyDescent="0.45">
      <c r="A1635" s="24">
        <v>56101532</v>
      </c>
      <c r="B1635">
        <v>1</v>
      </c>
      <c r="D1635">
        <v>452</v>
      </c>
    </row>
    <row r="1636" spans="1:4" x14ac:dyDescent="0.45">
      <c r="A1636" s="25" t="s">
        <v>1674</v>
      </c>
      <c r="B1636">
        <v>1</v>
      </c>
      <c r="D1636">
        <v>452</v>
      </c>
    </row>
    <row r="1637" spans="1:4" x14ac:dyDescent="0.45">
      <c r="A1637" s="26" t="s">
        <v>1616</v>
      </c>
      <c r="B1637">
        <v>1</v>
      </c>
      <c r="D1637">
        <v>452</v>
      </c>
    </row>
    <row r="1638" spans="1:4" x14ac:dyDescent="0.45">
      <c r="A1638" s="27">
        <v>1500000</v>
      </c>
      <c r="B1638">
        <v>1</v>
      </c>
      <c r="D1638">
        <v>452</v>
      </c>
    </row>
    <row r="1639" spans="1:4" x14ac:dyDescent="0.45">
      <c r="A1639" s="23" t="s">
        <v>892</v>
      </c>
      <c r="B1639">
        <v>1</v>
      </c>
      <c r="D1639">
        <v>453</v>
      </c>
    </row>
    <row r="1640" spans="1:4" x14ac:dyDescent="0.45">
      <c r="A1640" s="24">
        <v>60141200</v>
      </c>
      <c r="B1640">
        <v>1</v>
      </c>
      <c r="D1640">
        <v>453</v>
      </c>
    </row>
    <row r="1641" spans="1:4" x14ac:dyDescent="0.45">
      <c r="A1641" s="25" t="s">
        <v>1615</v>
      </c>
      <c r="B1641">
        <v>1</v>
      </c>
      <c r="D1641">
        <v>453</v>
      </c>
    </row>
    <row r="1642" spans="1:4" x14ac:dyDescent="0.45">
      <c r="A1642" s="26" t="s">
        <v>1616</v>
      </c>
      <c r="B1642">
        <v>1</v>
      </c>
      <c r="D1642">
        <v>453</v>
      </c>
    </row>
    <row r="1643" spans="1:4" x14ac:dyDescent="0.45">
      <c r="A1643" s="27">
        <v>77453</v>
      </c>
      <c r="B1643">
        <v>1</v>
      </c>
      <c r="D1643">
        <v>453</v>
      </c>
    </row>
    <row r="1644" spans="1:4" x14ac:dyDescent="0.45">
      <c r="A1644" s="23" t="s">
        <v>912</v>
      </c>
      <c r="B1644">
        <v>1</v>
      </c>
      <c r="C1644">
        <v>2786</v>
      </c>
      <c r="D1644">
        <v>454</v>
      </c>
    </row>
    <row r="1645" spans="1:4" x14ac:dyDescent="0.45">
      <c r="A1645" s="24">
        <v>90101603</v>
      </c>
      <c r="B1645">
        <v>1</v>
      </c>
      <c r="C1645">
        <v>2786</v>
      </c>
      <c r="D1645">
        <v>454</v>
      </c>
    </row>
    <row r="1646" spans="1:4" x14ac:dyDescent="0.45">
      <c r="A1646" s="25" t="s">
        <v>38</v>
      </c>
      <c r="B1646">
        <v>1</v>
      </c>
      <c r="C1646">
        <v>2786</v>
      </c>
      <c r="D1646">
        <v>454</v>
      </c>
    </row>
    <row r="1647" spans="1:4" x14ac:dyDescent="0.45">
      <c r="A1647" s="26" t="s">
        <v>1710</v>
      </c>
      <c r="B1647">
        <v>1</v>
      </c>
      <c r="C1647">
        <v>2786</v>
      </c>
      <c r="D1647">
        <v>454</v>
      </c>
    </row>
    <row r="1648" spans="1:4" x14ac:dyDescent="0.45">
      <c r="A1648" s="27">
        <v>307000</v>
      </c>
      <c r="B1648">
        <v>1</v>
      </c>
      <c r="C1648">
        <v>2786</v>
      </c>
      <c r="D1648">
        <v>454</v>
      </c>
    </row>
    <row r="1649" spans="1:4" x14ac:dyDescent="0.45">
      <c r="A1649" s="23" t="s">
        <v>925</v>
      </c>
      <c r="B1649">
        <v>1</v>
      </c>
      <c r="D1649">
        <v>455</v>
      </c>
    </row>
    <row r="1650" spans="1:4" x14ac:dyDescent="0.45">
      <c r="A1650" s="24">
        <v>23151500</v>
      </c>
      <c r="B1650">
        <v>1</v>
      </c>
      <c r="D1650">
        <v>455</v>
      </c>
    </row>
    <row r="1651" spans="1:4" x14ac:dyDescent="0.45">
      <c r="A1651" s="25" t="s">
        <v>1674</v>
      </c>
      <c r="B1651">
        <v>1</v>
      </c>
      <c r="D1651">
        <v>455</v>
      </c>
    </row>
    <row r="1652" spans="1:4" x14ac:dyDescent="0.45">
      <c r="A1652" s="26" t="s">
        <v>1616</v>
      </c>
      <c r="B1652">
        <v>1</v>
      </c>
      <c r="D1652">
        <v>455</v>
      </c>
    </row>
    <row r="1653" spans="1:4" x14ac:dyDescent="0.45">
      <c r="A1653" s="27">
        <v>3500000</v>
      </c>
      <c r="B1653">
        <v>1</v>
      </c>
      <c r="D1653">
        <v>455</v>
      </c>
    </row>
    <row r="1654" spans="1:4" x14ac:dyDescent="0.45">
      <c r="A1654" s="23" t="s">
        <v>927</v>
      </c>
      <c r="B1654">
        <v>1</v>
      </c>
      <c r="D1654">
        <v>456</v>
      </c>
    </row>
    <row r="1655" spans="1:4" x14ac:dyDescent="0.45">
      <c r="A1655" s="24">
        <v>23151500</v>
      </c>
      <c r="B1655">
        <v>1</v>
      </c>
      <c r="D1655">
        <v>456</v>
      </c>
    </row>
    <row r="1656" spans="1:4" x14ac:dyDescent="0.45">
      <c r="A1656" s="25" t="s">
        <v>1674</v>
      </c>
      <c r="B1656">
        <v>1</v>
      </c>
      <c r="D1656">
        <v>456</v>
      </c>
    </row>
    <row r="1657" spans="1:4" x14ac:dyDescent="0.45">
      <c r="A1657" s="26" t="s">
        <v>1616</v>
      </c>
      <c r="B1657">
        <v>1</v>
      </c>
      <c r="D1657">
        <v>456</v>
      </c>
    </row>
    <row r="1658" spans="1:4" x14ac:dyDescent="0.45">
      <c r="A1658" s="27">
        <v>2800000</v>
      </c>
      <c r="B1658">
        <v>1</v>
      </c>
      <c r="D1658">
        <v>456</v>
      </c>
    </row>
    <row r="1659" spans="1:4" x14ac:dyDescent="0.45">
      <c r="A1659" s="23" t="s">
        <v>929</v>
      </c>
      <c r="B1659">
        <v>1</v>
      </c>
      <c r="D1659">
        <v>457</v>
      </c>
    </row>
    <row r="1660" spans="1:4" x14ac:dyDescent="0.45">
      <c r="A1660" s="24">
        <v>23151500</v>
      </c>
      <c r="B1660">
        <v>1</v>
      </c>
      <c r="D1660">
        <v>457</v>
      </c>
    </row>
    <row r="1661" spans="1:4" x14ac:dyDescent="0.45">
      <c r="A1661" s="25" t="s">
        <v>1674</v>
      </c>
      <c r="B1661">
        <v>1</v>
      </c>
      <c r="D1661">
        <v>457</v>
      </c>
    </row>
    <row r="1662" spans="1:4" x14ac:dyDescent="0.45">
      <c r="A1662" s="26" t="s">
        <v>1616</v>
      </c>
      <c r="B1662">
        <v>1</v>
      </c>
      <c r="D1662">
        <v>457</v>
      </c>
    </row>
    <row r="1663" spans="1:4" x14ac:dyDescent="0.45">
      <c r="A1663" s="27">
        <v>2850000</v>
      </c>
      <c r="B1663">
        <v>1</v>
      </c>
      <c r="D1663">
        <v>457</v>
      </c>
    </row>
    <row r="1664" spans="1:4" x14ac:dyDescent="0.45">
      <c r="A1664" s="23" t="s">
        <v>931</v>
      </c>
      <c r="B1664">
        <v>1</v>
      </c>
      <c r="D1664">
        <v>458</v>
      </c>
    </row>
    <row r="1665" spans="1:4" x14ac:dyDescent="0.45">
      <c r="A1665" s="24">
        <v>23151500</v>
      </c>
      <c r="B1665">
        <v>1</v>
      </c>
      <c r="D1665">
        <v>458</v>
      </c>
    </row>
    <row r="1666" spans="1:4" x14ac:dyDescent="0.45">
      <c r="A1666" s="25" t="s">
        <v>1674</v>
      </c>
      <c r="B1666">
        <v>1</v>
      </c>
      <c r="D1666">
        <v>458</v>
      </c>
    </row>
    <row r="1667" spans="1:4" x14ac:dyDescent="0.45">
      <c r="A1667" s="26" t="s">
        <v>1616</v>
      </c>
      <c r="B1667">
        <v>1</v>
      </c>
      <c r="D1667">
        <v>458</v>
      </c>
    </row>
    <row r="1668" spans="1:4" x14ac:dyDescent="0.45">
      <c r="A1668" s="27">
        <v>3250000</v>
      </c>
      <c r="B1668">
        <v>1</v>
      </c>
      <c r="D1668">
        <v>458</v>
      </c>
    </row>
    <row r="1669" spans="1:4" x14ac:dyDescent="0.45">
      <c r="A1669" s="23" t="s">
        <v>933</v>
      </c>
      <c r="B1669">
        <v>1</v>
      </c>
      <c r="D1669">
        <v>459</v>
      </c>
    </row>
    <row r="1670" spans="1:4" x14ac:dyDescent="0.45">
      <c r="A1670" s="24">
        <v>23151500</v>
      </c>
      <c r="B1670">
        <v>1</v>
      </c>
      <c r="D1670">
        <v>459</v>
      </c>
    </row>
    <row r="1671" spans="1:4" x14ac:dyDescent="0.45">
      <c r="A1671" s="25" t="s">
        <v>1674</v>
      </c>
      <c r="B1671">
        <v>1</v>
      </c>
      <c r="D1671">
        <v>459</v>
      </c>
    </row>
    <row r="1672" spans="1:4" x14ac:dyDescent="0.45">
      <c r="A1672" s="26" t="s">
        <v>1616</v>
      </c>
      <c r="B1672">
        <v>1</v>
      </c>
      <c r="D1672">
        <v>459</v>
      </c>
    </row>
    <row r="1673" spans="1:4" x14ac:dyDescent="0.45">
      <c r="A1673" s="27">
        <v>3500000</v>
      </c>
      <c r="B1673">
        <v>1</v>
      </c>
      <c r="D1673">
        <v>459</v>
      </c>
    </row>
    <row r="1674" spans="1:4" x14ac:dyDescent="0.45">
      <c r="A1674" s="23" t="s">
        <v>935</v>
      </c>
      <c r="B1674">
        <v>1</v>
      </c>
      <c r="D1674">
        <v>460</v>
      </c>
    </row>
    <row r="1675" spans="1:4" x14ac:dyDescent="0.45">
      <c r="A1675" s="24">
        <v>23151500</v>
      </c>
      <c r="B1675">
        <v>1</v>
      </c>
      <c r="D1675">
        <v>460</v>
      </c>
    </row>
    <row r="1676" spans="1:4" x14ac:dyDescent="0.45">
      <c r="A1676" s="25" t="s">
        <v>1674</v>
      </c>
      <c r="B1676">
        <v>1</v>
      </c>
      <c r="D1676">
        <v>460</v>
      </c>
    </row>
    <row r="1677" spans="1:4" x14ac:dyDescent="0.45">
      <c r="A1677" s="26" t="s">
        <v>1616</v>
      </c>
      <c r="B1677">
        <v>1</v>
      </c>
      <c r="D1677">
        <v>460</v>
      </c>
    </row>
    <row r="1678" spans="1:4" x14ac:dyDescent="0.45">
      <c r="A1678" s="27">
        <v>2250000</v>
      </c>
      <c r="B1678">
        <v>1</v>
      </c>
      <c r="D1678">
        <v>460</v>
      </c>
    </row>
    <row r="1679" spans="1:4" x14ac:dyDescent="0.45">
      <c r="A1679" s="23" t="s">
        <v>939</v>
      </c>
      <c r="B1679">
        <v>1</v>
      </c>
      <c r="D1679">
        <v>461</v>
      </c>
    </row>
    <row r="1680" spans="1:4" x14ac:dyDescent="0.45">
      <c r="A1680" s="24">
        <v>56101519</v>
      </c>
      <c r="B1680">
        <v>1</v>
      </c>
      <c r="D1680">
        <v>461</v>
      </c>
    </row>
    <row r="1681" spans="1:4" x14ac:dyDescent="0.45">
      <c r="A1681" s="25" t="s">
        <v>1674</v>
      </c>
      <c r="B1681">
        <v>1</v>
      </c>
      <c r="D1681">
        <v>461</v>
      </c>
    </row>
    <row r="1682" spans="1:4" x14ac:dyDescent="0.45">
      <c r="A1682" s="26" t="s">
        <v>1616</v>
      </c>
      <c r="B1682">
        <v>1</v>
      </c>
      <c r="D1682">
        <v>461</v>
      </c>
    </row>
    <row r="1683" spans="1:4" x14ac:dyDescent="0.45">
      <c r="A1683" s="27">
        <v>1050000</v>
      </c>
      <c r="B1683">
        <v>1</v>
      </c>
      <c r="D1683">
        <v>461</v>
      </c>
    </row>
    <row r="1684" spans="1:4" x14ac:dyDescent="0.45">
      <c r="A1684" s="23" t="s">
        <v>941</v>
      </c>
      <c r="B1684">
        <v>1</v>
      </c>
      <c r="D1684">
        <v>462</v>
      </c>
    </row>
    <row r="1685" spans="1:4" x14ac:dyDescent="0.45">
      <c r="A1685" s="24">
        <v>56101519</v>
      </c>
      <c r="B1685">
        <v>1</v>
      </c>
      <c r="D1685">
        <v>462</v>
      </c>
    </row>
    <row r="1686" spans="1:4" x14ac:dyDescent="0.45">
      <c r="A1686" s="25" t="s">
        <v>1674</v>
      </c>
      <c r="B1686">
        <v>1</v>
      </c>
      <c r="D1686">
        <v>462</v>
      </c>
    </row>
    <row r="1687" spans="1:4" x14ac:dyDescent="0.45">
      <c r="A1687" s="26" t="s">
        <v>1616</v>
      </c>
      <c r="B1687">
        <v>1</v>
      </c>
      <c r="D1687">
        <v>462</v>
      </c>
    </row>
    <row r="1688" spans="1:4" x14ac:dyDescent="0.45">
      <c r="A1688" s="27">
        <v>900000</v>
      </c>
      <c r="B1688">
        <v>1</v>
      </c>
      <c r="D1688">
        <v>462</v>
      </c>
    </row>
    <row r="1689" spans="1:4" x14ac:dyDescent="0.45">
      <c r="A1689" s="23" t="s">
        <v>945</v>
      </c>
      <c r="B1689">
        <v>1</v>
      </c>
      <c r="D1689">
        <v>463</v>
      </c>
    </row>
    <row r="1690" spans="1:4" x14ac:dyDescent="0.45">
      <c r="A1690" s="24">
        <v>46181500</v>
      </c>
      <c r="B1690">
        <v>1</v>
      </c>
      <c r="D1690">
        <v>463</v>
      </c>
    </row>
    <row r="1691" spans="1:4" x14ac:dyDescent="0.45">
      <c r="A1691" s="25" t="s">
        <v>1674</v>
      </c>
      <c r="B1691">
        <v>1</v>
      </c>
      <c r="D1691">
        <v>463</v>
      </c>
    </row>
    <row r="1692" spans="1:4" x14ac:dyDescent="0.45">
      <c r="A1692" s="26" t="s">
        <v>1616</v>
      </c>
      <c r="B1692">
        <v>1</v>
      </c>
      <c r="D1692">
        <v>463</v>
      </c>
    </row>
    <row r="1693" spans="1:4" x14ac:dyDescent="0.45">
      <c r="A1693" s="27">
        <v>25000</v>
      </c>
      <c r="B1693">
        <v>1</v>
      </c>
      <c r="D1693">
        <v>463</v>
      </c>
    </row>
    <row r="1694" spans="1:4" x14ac:dyDescent="0.45">
      <c r="A1694" s="23" t="s">
        <v>947</v>
      </c>
      <c r="B1694">
        <v>1</v>
      </c>
      <c r="C1694">
        <v>2786</v>
      </c>
      <c r="D1694">
        <v>464</v>
      </c>
    </row>
    <row r="1695" spans="1:4" x14ac:dyDescent="0.45">
      <c r="A1695" s="24">
        <v>90101603</v>
      </c>
      <c r="B1695">
        <v>1</v>
      </c>
      <c r="C1695">
        <v>2786</v>
      </c>
      <c r="D1695">
        <v>464</v>
      </c>
    </row>
    <row r="1696" spans="1:4" x14ac:dyDescent="0.45">
      <c r="A1696" s="25" t="s">
        <v>38</v>
      </c>
      <c r="B1696">
        <v>1</v>
      </c>
      <c r="C1696">
        <v>2786</v>
      </c>
      <c r="D1696">
        <v>464</v>
      </c>
    </row>
    <row r="1697" spans="1:4" x14ac:dyDescent="0.45">
      <c r="A1697" s="26" t="s">
        <v>1710</v>
      </c>
      <c r="B1697">
        <v>1</v>
      </c>
      <c r="C1697">
        <v>2786</v>
      </c>
      <c r="D1697">
        <v>464</v>
      </c>
    </row>
    <row r="1698" spans="1:4" x14ac:dyDescent="0.45">
      <c r="A1698" s="27">
        <v>205000</v>
      </c>
      <c r="B1698">
        <v>1</v>
      </c>
      <c r="C1698">
        <v>2786</v>
      </c>
      <c r="D1698">
        <v>464</v>
      </c>
    </row>
    <row r="1699" spans="1:4" x14ac:dyDescent="0.45">
      <c r="A1699" s="23" t="s">
        <v>949</v>
      </c>
      <c r="B1699">
        <v>1</v>
      </c>
      <c r="D1699">
        <v>465</v>
      </c>
    </row>
    <row r="1700" spans="1:4" x14ac:dyDescent="0.45">
      <c r="A1700" s="24">
        <v>46181500</v>
      </c>
      <c r="B1700">
        <v>1</v>
      </c>
      <c r="D1700">
        <v>465</v>
      </c>
    </row>
    <row r="1701" spans="1:4" x14ac:dyDescent="0.45">
      <c r="A1701" s="25" t="s">
        <v>1674</v>
      </c>
      <c r="B1701">
        <v>1</v>
      </c>
      <c r="D1701">
        <v>465</v>
      </c>
    </row>
    <row r="1702" spans="1:4" x14ac:dyDescent="0.45">
      <c r="A1702" s="26" t="s">
        <v>1616</v>
      </c>
      <c r="B1702">
        <v>1</v>
      </c>
      <c r="D1702">
        <v>465</v>
      </c>
    </row>
    <row r="1703" spans="1:4" x14ac:dyDescent="0.45">
      <c r="A1703" s="27">
        <v>75000</v>
      </c>
      <c r="B1703">
        <v>1</v>
      </c>
      <c r="D1703">
        <v>465</v>
      </c>
    </row>
    <row r="1704" spans="1:4" x14ac:dyDescent="0.45">
      <c r="A1704" s="23" t="s">
        <v>957</v>
      </c>
      <c r="B1704">
        <v>1</v>
      </c>
      <c r="D1704">
        <v>466</v>
      </c>
    </row>
    <row r="1705" spans="1:4" x14ac:dyDescent="0.45">
      <c r="A1705" s="24">
        <v>49241500</v>
      </c>
      <c r="B1705">
        <v>1</v>
      </c>
      <c r="D1705">
        <v>466</v>
      </c>
    </row>
    <row r="1706" spans="1:4" x14ac:dyDescent="0.45">
      <c r="A1706" s="25" t="s">
        <v>1674</v>
      </c>
      <c r="B1706">
        <v>1</v>
      </c>
      <c r="D1706">
        <v>466</v>
      </c>
    </row>
    <row r="1707" spans="1:4" x14ac:dyDescent="0.45">
      <c r="A1707" s="26" t="s">
        <v>1616</v>
      </c>
      <c r="B1707">
        <v>1</v>
      </c>
      <c r="D1707">
        <v>466</v>
      </c>
    </row>
    <row r="1708" spans="1:4" x14ac:dyDescent="0.45">
      <c r="A1708" s="27">
        <v>6800000</v>
      </c>
      <c r="B1708">
        <v>1</v>
      </c>
      <c r="D1708">
        <v>466</v>
      </c>
    </row>
    <row r="1709" spans="1:4" x14ac:dyDescent="0.45">
      <c r="A1709" s="23" t="s">
        <v>961</v>
      </c>
      <c r="B1709">
        <v>1</v>
      </c>
      <c r="D1709">
        <v>467</v>
      </c>
    </row>
    <row r="1710" spans="1:4" x14ac:dyDescent="0.45">
      <c r="A1710" s="24">
        <v>60141200</v>
      </c>
      <c r="B1710">
        <v>1</v>
      </c>
      <c r="D1710">
        <v>467</v>
      </c>
    </row>
    <row r="1711" spans="1:4" x14ac:dyDescent="0.45">
      <c r="A1711" s="25" t="s">
        <v>1674</v>
      </c>
      <c r="B1711">
        <v>1</v>
      </c>
      <c r="D1711">
        <v>467</v>
      </c>
    </row>
    <row r="1712" spans="1:4" x14ac:dyDescent="0.45">
      <c r="A1712" s="26" t="s">
        <v>1616</v>
      </c>
      <c r="B1712">
        <v>1</v>
      </c>
      <c r="D1712">
        <v>467</v>
      </c>
    </row>
    <row r="1713" spans="1:4" x14ac:dyDescent="0.45">
      <c r="A1713" s="27">
        <v>45000</v>
      </c>
      <c r="B1713">
        <v>1</v>
      </c>
      <c r="D1713">
        <v>467</v>
      </c>
    </row>
    <row r="1714" spans="1:4" x14ac:dyDescent="0.45">
      <c r="A1714" s="23" t="s">
        <v>963</v>
      </c>
      <c r="B1714">
        <v>1</v>
      </c>
      <c r="D1714">
        <v>468</v>
      </c>
    </row>
    <row r="1715" spans="1:4" x14ac:dyDescent="0.45">
      <c r="A1715" s="24">
        <v>30171700</v>
      </c>
      <c r="B1715">
        <v>1</v>
      </c>
      <c r="D1715">
        <v>468</v>
      </c>
    </row>
    <row r="1716" spans="1:4" x14ac:dyDescent="0.45">
      <c r="A1716" s="25" t="s">
        <v>1674</v>
      </c>
      <c r="B1716">
        <v>1</v>
      </c>
      <c r="D1716">
        <v>468</v>
      </c>
    </row>
    <row r="1717" spans="1:4" x14ac:dyDescent="0.45">
      <c r="A1717" s="26" t="s">
        <v>1616</v>
      </c>
      <c r="B1717">
        <v>1</v>
      </c>
      <c r="D1717">
        <v>468</v>
      </c>
    </row>
    <row r="1718" spans="1:4" x14ac:dyDescent="0.45">
      <c r="A1718" s="27">
        <v>180000</v>
      </c>
      <c r="B1718">
        <v>1</v>
      </c>
      <c r="D1718">
        <v>468</v>
      </c>
    </row>
    <row r="1719" spans="1:4" x14ac:dyDescent="0.45">
      <c r="A1719" s="23" t="s">
        <v>965</v>
      </c>
      <c r="B1719">
        <v>1</v>
      </c>
      <c r="D1719">
        <v>469</v>
      </c>
    </row>
    <row r="1720" spans="1:4" x14ac:dyDescent="0.45">
      <c r="A1720" s="24">
        <v>60141200</v>
      </c>
      <c r="B1720">
        <v>1</v>
      </c>
      <c r="D1720">
        <v>469</v>
      </c>
    </row>
    <row r="1721" spans="1:4" x14ac:dyDescent="0.45">
      <c r="A1721" s="25" t="s">
        <v>1674</v>
      </c>
      <c r="B1721">
        <v>1</v>
      </c>
      <c r="D1721">
        <v>469</v>
      </c>
    </row>
    <row r="1722" spans="1:4" x14ac:dyDescent="0.45">
      <c r="A1722" s="26" t="s">
        <v>1616</v>
      </c>
      <c r="B1722">
        <v>1</v>
      </c>
      <c r="D1722">
        <v>469</v>
      </c>
    </row>
    <row r="1723" spans="1:4" x14ac:dyDescent="0.45">
      <c r="A1723" s="27">
        <v>680000</v>
      </c>
      <c r="B1723">
        <v>1</v>
      </c>
      <c r="D1723">
        <v>469</v>
      </c>
    </row>
    <row r="1724" spans="1:4" x14ac:dyDescent="0.45">
      <c r="A1724" s="23" t="s">
        <v>1711</v>
      </c>
      <c r="B1724">
        <v>1</v>
      </c>
      <c r="C1724">
        <v>2786</v>
      </c>
      <c r="D1724">
        <v>470</v>
      </c>
    </row>
    <row r="1725" spans="1:4" x14ac:dyDescent="0.45">
      <c r="A1725" s="24">
        <v>90101603</v>
      </c>
      <c r="B1725">
        <v>1</v>
      </c>
      <c r="C1725">
        <v>2786</v>
      </c>
      <c r="D1725">
        <v>470</v>
      </c>
    </row>
    <row r="1726" spans="1:4" x14ac:dyDescent="0.45">
      <c r="A1726" s="25" t="s">
        <v>38</v>
      </c>
      <c r="B1726">
        <v>1</v>
      </c>
      <c r="C1726">
        <v>2786</v>
      </c>
      <c r="D1726">
        <v>470</v>
      </c>
    </row>
    <row r="1727" spans="1:4" x14ac:dyDescent="0.45">
      <c r="A1727" s="26" t="s">
        <v>1710</v>
      </c>
      <c r="B1727">
        <v>1</v>
      </c>
      <c r="C1727">
        <v>2786</v>
      </c>
      <c r="D1727">
        <v>470</v>
      </c>
    </row>
    <row r="1728" spans="1:4" x14ac:dyDescent="0.45">
      <c r="A1728" s="27">
        <v>21450</v>
      </c>
      <c r="B1728">
        <v>1</v>
      </c>
      <c r="C1728">
        <v>2786</v>
      </c>
      <c r="D1728">
        <v>470</v>
      </c>
    </row>
    <row r="1729" spans="1:4" x14ac:dyDescent="0.45">
      <c r="A1729" s="23" t="s">
        <v>969</v>
      </c>
      <c r="B1729">
        <v>1</v>
      </c>
      <c r="D1729">
        <v>471</v>
      </c>
    </row>
    <row r="1730" spans="1:4" x14ac:dyDescent="0.45">
      <c r="A1730" s="24">
        <v>60141200</v>
      </c>
      <c r="B1730">
        <v>1</v>
      </c>
      <c r="D1730">
        <v>471</v>
      </c>
    </row>
    <row r="1731" spans="1:4" x14ac:dyDescent="0.45">
      <c r="A1731" s="25" t="s">
        <v>1674</v>
      </c>
      <c r="B1731">
        <v>1</v>
      </c>
      <c r="D1731">
        <v>471</v>
      </c>
    </row>
    <row r="1732" spans="1:4" x14ac:dyDescent="0.45">
      <c r="A1732" s="26" t="s">
        <v>1616</v>
      </c>
      <c r="B1732">
        <v>1</v>
      </c>
      <c r="D1732">
        <v>471</v>
      </c>
    </row>
    <row r="1733" spans="1:4" x14ac:dyDescent="0.45">
      <c r="A1733" s="27">
        <v>250000</v>
      </c>
      <c r="B1733">
        <v>1</v>
      </c>
      <c r="D1733">
        <v>471</v>
      </c>
    </row>
    <row r="1734" spans="1:4" x14ac:dyDescent="0.45">
      <c r="A1734" s="23" t="s">
        <v>979</v>
      </c>
      <c r="B1734">
        <v>1</v>
      </c>
      <c r="D1734">
        <v>472</v>
      </c>
    </row>
    <row r="1735" spans="1:4" x14ac:dyDescent="0.45">
      <c r="A1735" s="24">
        <v>60141200</v>
      </c>
      <c r="B1735">
        <v>1</v>
      </c>
      <c r="D1735">
        <v>472</v>
      </c>
    </row>
    <row r="1736" spans="1:4" x14ac:dyDescent="0.45">
      <c r="A1736" s="25" t="s">
        <v>1674</v>
      </c>
      <c r="B1736">
        <v>1</v>
      </c>
      <c r="D1736">
        <v>472</v>
      </c>
    </row>
    <row r="1737" spans="1:4" x14ac:dyDescent="0.45">
      <c r="A1737" s="26" t="s">
        <v>1616</v>
      </c>
      <c r="B1737">
        <v>1</v>
      </c>
      <c r="D1737">
        <v>472</v>
      </c>
    </row>
    <row r="1738" spans="1:4" x14ac:dyDescent="0.45">
      <c r="A1738" s="27">
        <v>87900</v>
      </c>
      <c r="B1738">
        <v>1</v>
      </c>
      <c r="D1738">
        <v>472</v>
      </c>
    </row>
    <row r="1739" spans="1:4" x14ac:dyDescent="0.45">
      <c r="A1739" s="23" t="s">
        <v>981</v>
      </c>
      <c r="B1739">
        <v>1</v>
      </c>
      <c r="D1739">
        <v>473</v>
      </c>
    </row>
    <row r="1740" spans="1:4" x14ac:dyDescent="0.45">
      <c r="A1740" s="24">
        <v>60141200</v>
      </c>
      <c r="B1740">
        <v>1</v>
      </c>
      <c r="D1740">
        <v>473</v>
      </c>
    </row>
    <row r="1741" spans="1:4" x14ac:dyDescent="0.45">
      <c r="A1741" s="25" t="s">
        <v>1674</v>
      </c>
      <c r="B1741">
        <v>1</v>
      </c>
      <c r="D1741">
        <v>473</v>
      </c>
    </row>
    <row r="1742" spans="1:4" x14ac:dyDescent="0.45">
      <c r="A1742" s="26" t="s">
        <v>1616</v>
      </c>
      <c r="B1742">
        <v>1</v>
      </c>
      <c r="D1742">
        <v>473</v>
      </c>
    </row>
    <row r="1743" spans="1:4" x14ac:dyDescent="0.45">
      <c r="A1743" s="27">
        <v>26261</v>
      </c>
      <c r="B1743">
        <v>1</v>
      </c>
      <c r="D1743">
        <v>473</v>
      </c>
    </row>
    <row r="1744" spans="1:4" x14ac:dyDescent="0.45">
      <c r="A1744" s="23" t="s">
        <v>985</v>
      </c>
      <c r="B1744">
        <v>1</v>
      </c>
      <c r="D1744">
        <v>474</v>
      </c>
    </row>
    <row r="1745" spans="1:4" x14ac:dyDescent="0.45">
      <c r="A1745" s="24">
        <v>31162313</v>
      </c>
      <c r="B1745">
        <v>1</v>
      </c>
      <c r="D1745">
        <v>474</v>
      </c>
    </row>
    <row r="1746" spans="1:4" x14ac:dyDescent="0.45">
      <c r="A1746" s="25" t="s">
        <v>1674</v>
      </c>
      <c r="B1746">
        <v>1</v>
      </c>
      <c r="D1746">
        <v>474</v>
      </c>
    </row>
    <row r="1747" spans="1:4" x14ac:dyDescent="0.45">
      <c r="A1747" s="26" t="s">
        <v>1616</v>
      </c>
      <c r="B1747">
        <v>1</v>
      </c>
      <c r="D1747">
        <v>474</v>
      </c>
    </row>
    <row r="1748" spans="1:4" x14ac:dyDescent="0.45">
      <c r="A1748" s="27">
        <v>380000</v>
      </c>
      <c r="B1748">
        <v>1</v>
      </c>
      <c r="D1748">
        <v>474</v>
      </c>
    </row>
    <row r="1749" spans="1:4" x14ac:dyDescent="0.45">
      <c r="A1749" s="23" t="s">
        <v>987</v>
      </c>
      <c r="B1749">
        <v>1</v>
      </c>
      <c r="C1749">
        <v>2795</v>
      </c>
      <c r="D1749">
        <v>475</v>
      </c>
    </row>
    <row r="1750" spans="1:4" x14ac:dyDescent="0.45">
      <c r="A1750" s="24">
        <v>90101603</v>
      </c>
      <c r="B1750">
        <v>1</v>
      </c>
      <c r="C1750">
        <v>2795</v>
      </c>
      <c r="D1750">
        <v>475</v>
      </c>
    </row>
    <row r="1751" spans="1:4" x14ac:dyDescent="0.45">
      <c r="A1751" s="25" t="s">
        <v>38</v>
      </c>
      <c r="B1751">
        <v>1</v>
      </c>
      <c r="C1751">
        <v>2795</v>
      </c>
      <c r="D1751">
        <v>475</v>
      </c>
    </row>
    <row r="1752" spans="1:4" x14ac:dyDescent="0.45">
      <c r="A1752" s="26" t="s">
        <v>1707</v>
      </c>
      <c r="B1752">
        <v>1</v>
      </c>
      <c r="C1752">
        <v>2795</v>
      </c>
      <c r="D1752">
        <v>475</v>
      </c>
    </row>
    <row r="1753" spans="1:4" x14ac:dyDescent="0.45">
      <c r="A1753" s="27">
        <v>230000</v>
      </c>
      <c r="B1753">
        <v>1</v>
      </c>
      <c r="C1753">
        <v>2795</v>
      </c>
      <c r="D1753">
        <v>475</v>
      </c>
    </row>
    <row r="1754" spans="1:4" x14ac:dyDescent="0.45">
      <c r="A1754" s="23" t="s">
        <v>989</v>
      </c>
      <c r="B1754">
        <v>1</v>
      </c>
      <c r="D1754">
        <v>476</v>
      </c>
    </row>
    <row r="1755" spans="1:4" x14ac:dyDescent="0.45">
      <c r="A1755" s="24">
        <v>60141200</v>
      </c>
      <c r="B1755">
        <v>1</v>
      </c>
      <c r="D1755">
        <v>476</v>
      </c>
    </row>
    <row r="1756" spans="1:4" x14ac:dyDescent="0.45">
      <c r="A1756" s="25" t="s">
        <v>1674</v>
      </c>
      <c r="B1756">
        <v>1</v>
      </c>
      <c r="D1756">
        <v>476</v>
      </c>
    </row>
    <row r="1757" spans="1:4" x14ac:dyDescent="0.45">
      <c r="A1757" s="26" t="s">
        <v>1616</v>
      </c>
      <c r="B1757">
        <v>1</v>
      </c>
      <c r="D1757">
        <v>476</v>
      </c>
    </row>
    <row r="1758" spans="1:4" x14ac:dyDescent="0.45">
      <c r="A1758" s="27">
        <v>98850</v>
      </c>
      <c r="B1758">
        <v>1</v>
      </c>
      <c r="D1758">
        <v>476</v>
      </c>
    </row>
    <row r="1759" spans="1:4" x14ac:dyDescent="0.45">
      <c r="A1759" s="23" t="s">
        <v>1002</v>
      </c>
      <c r="B1759">
        <v>1</v>
      </c>
      <c r="C1759">
        <v>2786</v>
      </c>
      <c r="D1759">
        <v>477</v>
      </c>
    </row>
    <row r="1760" spans="1:4" x14ac:dyDescent="0.45">
      <c r="A1760" s="24">
        <v>90101603</v>
      </c>
      <c r="B1760">
        <v>1</v>
      </c>
      <c r="C1760">
        <v>2786</v>
      </c>
      <c r="D1760">
        <v>477</v>
      </c>
    </row>
    <row r="1761" spans="1:4" x14ac:dyDescent="0.45">
      <c r="A1761" s="25" t="s">
        <v>38</v>
      </c>
      <c r="B1761">
        <v>1</v>
      </c>
      <c r="C1761">
        <v>2786</v>
      </c>
      <c r="D1761">
        <v>477</v>
      </c>
    </row>
    <row r="1762" spans="1:4" x14ac:dyDescent="0.45">
      <c r="A1762" s="26" t="s">
        <v>1710</v>
      </c>
      <c r="B1762">
        <v>1</v>
      </c>
      <c r="C1762">
        <v>2786</v>
      </c>
      <c r="D1762">
        <v>477</v>
      </c>
    </row>
    <row r="1763" spans="1:4" x14ac:dyDescent="0.45">
      <c r="A1763" s="27">
        <v>30133</v>
      </c>
      <c r="B1763">
        <v>1</v>
      </c>
      <c r="C1763">
        <v>2786</v>
      </c>
      <c r="D1763">
        <v>477</v>
      </c>
    </row>
    <row r="1764" spans="1:4" x14ac:dyDescent="0.45">
      <c r="A1764" s="23" t="s">
        <v>1004</v>
      </c>
      <c r="B1764">
        <v>1</v>
      </c>
      <c r="D1764">
        <v>478</v>
      </c>
    </row>
    <row r="1765" spans="1:4" x14ac:dyDescent="0.45">
      <c r="A1765" s="24">
        <v>53102700</v>
      </c>
      <c r="B1765">
        <v>1</v>
      </c>
      <c r="D1765">
        <v>478</v>
      </c>
    </row>
    <row r="1766" spans="1:4" x14ac:dyDescent="0.45">
      <c r="A1766" s="25" t="s">
        <v>1674</v>
      </c>
      <c r="B1766">
        <v>1</v>
      </c>
      <c r="D1766">
        <v>478</v>
      </c>
    </row>
    <row r="1767" spans="1:4" x14ac:dyDescent="0.45">
      <c r="A1767" s="26" t="s">
        <v>1616</v>
      </c>
      <c r="B1767">
        <v>1</v>
      </c>
      <c r="D1767">
        <v>478</v>
      </c>
    </row>
    <row r="1768" spans="1:4" x14ac:dyDescent="0.45">
      <c r="A1768" s="27">
        <v>105000</v>
      </c>
      <c r="B1768">
        <v>1</v>
      </c>
      <c r="D1768">
        <v>478</v>
      </c>
    </row>
    <row r="1769" spans="1:4" x14ac:dyDescent="0.45">
      <c r="A1769" s="23" t="s">
        <v>1006</v>
      </c>
      <c r="B1769">
        <v>1</v>
      </c>
      <c r="C1769">
        <v>2786</v>
      </c>
      <c r="D1769">
        <v>479</v>
      </c>
    </row>
    <row r="1770" spans="1:4" x14ac:dyDescent="0.45">
      <c r="A1770" s="24">
        <v>90101603</v>
      </c>
      <c r="B1770">
        <v>1</v>
      </c>
      <c r="C1770">
        <v>2786</v>
      </c>
      <c r="D1770">
        <v>479</v>
      </c>
    </row>
    <row r="1771" spans="1:4" x14ac:dyDescent="0.45">
      <c r="A1771" s="25" t="s">
        <v>38</v>
      </c>
      <c r="B1771">
        <v>1</v>
      </c>
      <c r="C1771">
        <v>2786</v>
      </c>
      <c r="D1771">
        <v>479</v>
      </c>
    </row>
    <row r="1772" spans="1:4" x14ac:dyDescent="0.45">
      <c r="A1772" s="26" t="s">
        <v>1710</v>
      </c>
      <c r="B1772">
        <v>1</v>
      </c>
      <c r="C1772">
        <v>2786</v>
      </c>
      <c r="D1772">
        <v>479</v>
      </c>
    </row>
    <row r="1773" spans="1:4" x14ac:dyDescent="0.45">
      <c r="A1773" s="27">
        <v>51299</v>
      </c>
      <c r="B1773">
        <v>1</v>
      </c>
      <c r="C1773">
        <v>2786</v>
      </c>
      <c r="D1773">
        <v>479</v>
      </c>
    </row>
    <row r="1774" spans="1:4" x14ac:dyDescent="0.45">
      <c r="A1774" s="11" t="s">
        <v>1011</v>
      </c>
      <c r="B1774">
        <v>36</v>
      </c>
      <c r="D1774">
        <v>17910</v>
      </c>
    </row>
    <row r="1775" spans="1:4" x14ac:dyDescent="0.45">
      <c r="A1775" s="22" t="s">
        <v>35</v>
      </c>
      <c r="B1775">
        <v>36</v>
      </c>
      <c r="D1775">
        <v>17910</v>
      </c>
    </row>
    <row r="1776" spans="1:4" x14ac:dyDescent="0.45">
      <c r="A1776" s="23" t="s">
        <v>1012</v>
      </c>
      <c r="B1776">
        <v>1</v>
      </c>
      <c r="D1776">
        <v>480</v>
      </c>
    </row>
    <row r="1777" spans="1:4" x14ac:dyDescent="0.45">
      <c r="A1777" s="24">
        <v>31162800</v>
      </c>
      <c r="B1777">
        <v>1</v>
      </c>
      <c r="D1777">
        <v>480</v>
      </c>
    </row>
    <row r="1778" spans="1:4" x14ac:dyDescent="0.45">
      <c r="A1778" s="25" t="s">
        <v>1712</v>
      </c>
      <c r="B1778">
        <v>1</v>
      </c>
      <c r="D1778">
        <v>480</v>
      </c>
    </row>
    <row r="1779" spans="1:4" x14ac:dyDescent="0.45">
      <c r="A1779" s="26" t="s">
        <v>1616</v>
      </c>
      <c r="B1779">
        <v>1</v>
      </c>
      <c r="D1779">
        <v>480</v>
      </c>
    </row>
    <row r="1780" spans="1:4" x14ac:dyDescent="0.45">
      <c r="A1780" s="27">
        <v>28531</v>
      </c>
      <c r="B1780">
        <v>1</v>
      </c>
      <c r="D1780">
        <v>480</v>
      </c>
    </row>
    <row r="1781" spans="1:4" x14ac:dyDescent="0.45">
      <c r="A1781" s="23" t="s">
        <v>1014</v>
      </c>
      <c r="B1781">
        <v>1</v>
      </c>
      <c r="D1781">
        <v>481</v>
      </c>
    </row>
    <row r="1782" spans="1:4" x14ac:dyDescent="0.45">
      <c r="A1782" s="24">
        <v>31162800</v>
      </c>
      <c r="B1782">
        <v>1</v>
      </c>
      <c r="D1782">
        <v>481</v>
      </c>
    </row>
    <row r="1783" spans="1:4" x14ac:dyDescent="0.45">
      <c r="A1783" s="25" t="s">
        <v>1712</v>
      </c>
      <c r="B1783">
        <v>1</v>
      </c>
      <c r="D1783">
        <v>481</v>
      </c>
    </row>
    <row r="1784" spans="1:4" x14ac:dyDescent="0.45">
      <c r="A1784" s="26" t="s">
        <v>1616</v>
      </c>
      <c r="B1784">
        <v>1</v>
      </c>
      <c r="D1784">
        <v>481</v>
      </c>
    </row>
    <row r="1785" spans="1:4" x14ac:dyDescent="0.45">
      <c r="A1785" s="27">
        <v>38900</v>
      </c>
      <c r="B1785">
        <v>1</v>
      </c>
      <c r="D1785">
        <v>481</v>
      </c>
    </row>
    <row r="1786" spans="1:4" x14ac:dyDescent="0.45">
      <c r="A1786" s="23" t="s">
        <v>1016</v>
      </c>
      <c r="B1786">
        <v>1</v>
      </c>
      <c r="D1786">
        <v>482</v>
      </c>
    </row>
    <row r="1787" spans="1:4" x14ac:dyDescent="0.45">
      <c r="A1787" s="24">
        <v>27112700</v>
      </c>
      <c r="B1787">
        <v>1</v>
      </c>
      <c r="D1787">
        <v>482</v>
      </c>
    </row>
    <row r="1788" spans="1:4" x14ac:dyDescent="0.45">
      <c r="A1788" s="25" t="s">
        <v>1674</v>
      </c>
      <c r="B1788">
        <v>1</v>
      </c>
      <c r="D1788">
        <v>482</v>
      </c>
    </row>
    <row r="1789" spans="1:4" x14ac:dyDescent="0.45">
      <c r="A1789" s="26" t="s">
        <v>1616</v>
      </c>
      <c r="B1789">
        <v>1</v>
      </c>
      <c r="D1789">
        <v>482</v>
      </c>
    </row>
    <row r="1790" spans="1:4" x14ac:dyDescent="0.45">
      <c r="A1790" s="27">
        <v>85900.15</v>
      </c>
      <c r="B1790">
        <v>1</v>
      </c>
      <c r="D1790">
        <v>482</v>
      </c>
    </row>
    <row r="1791" spans="1:4" x14ac:dyDescent="0.45">
      <c r="A1791" s="23" t="s">
        <v>1022</v>
      </c>
      <c r="B1791">
        <v>1</v>
      </c>
      <c r="D1791">
        <v>483</v>
      </c>
    </row>
    <row r="1792" spans="1:4" x14ac:dyDescent="0.45">
      <c r="A1792" s="24">
        <v>31162800</v>
      </c>
      <c r="B1792">
        <v>1</v>
      </c>
      <c r="D1792">
        <v>483</v>
      </c>
    </row>
    <row r="1793" spans="1:4" x14ac:dyDescent="0.45">
      <c r="A1793" s="25" t="s">
        <v>1674</v>
      </c>
      <c r="B1793">
        <v>1</v>
      </c>
      <c r="D1793">
        <v>483</v>
      </c>
    </row>
    <row r="1794" spans="1:4" x14ac:dyDescent="0.45">
      <c r="A1794" s="26" t="s">
        <v>1616</v>
      </c>
      <c r="B1794">
        <v>1</v>
      </c>
      <c r="D1794">
        <v>483</v>
      </c>
    </row>
    <row r="1795" spans="1:4" x14ac:dyDescent="0.45">
      <c r="A1795" s="27">
        <v>16708</v>
      </c>
      <c r="B1795">
        <v>1</v>
      </c>
      <c r="D1795">
        <v>483</v>
      </c>
    </row>
    <row r="1796" spans="1:4" x14ac:dyDescent="0.45">
      <c r="A1796" s="23" t="s">
        <v>1024</v>
      </c>
      <c r="B1796">
        <v>1</v>
      </c>
      <c r="D1796">
        <v>484</v>
      </c>
    </row>
    <row r="1797" spans="1:4" x14ac:dyDescent="0.45">
      <c r="A1797" s="24">
        <v>24101507</v>
      </c>
      <c r="B1797">
        <v>1</v>
      </c>
      <c r="D1797">
        <v>484</v>
      </c>
    </row>
    <row r="1798" spans="1:4" x14ac:dyDescent="0.45">
      <c r="A1798" s="25" t="s">
        <v>1674</v>
      </c>
      <c r="B1798">
        <v>1</v>
      </c>
      <c r="D1798">
        <v>484</v>
      </c>
    </row>
    <row r="1799" spans="1:4" x14ac:dyDescent="0.45">
      <c r="A1799" s="26" t="s">
        <v>1616</v>
      </c>
      <c r="B1799">
        <v>1</v>
      </c>
      <c r="D1799">
        <v>484</v>
      </c>
    </row>
    <row r="1800" spans="1:4" x14ac:dyDescent="0.45">
      <c r="A1800" s="27">
        <v>250000</v>
      </c>
      <c r="B1800">
        <v>1</v>
      </c>
      <c r="D1800">
        <v>484</v>
      </c>
    </row>
    <row r="1801" spans="1:4" x14ac:dyDescent="0.45">
      <c r="A1801" s="23" t="s">
        <v>1026</v>
      </c>
      <c r="B1801">
        <v>1</v>
      </c>
      <c r="D1801">
        <v>485</v>
      </c>
    </row>
    <row r="1802" spans="1:4" x14ac:dyDescent="0.45">
      <c r="A1802" s="24">
        <v>46171610</v>
      </c>
      <c r="B1802">
        <v>1</v>
      </c>
      <c r="D1802">
        <v>485</v>
      </c>
    </row>
    <row r="1803" spans="1:4" x14ac:dyDescent="0.45">
      <c r="A1803" s="25" t="s">
        <v>1674</v>
      </c>
      <c r="B1803">
        <v>1</v>
      </c>
      <c r="D1803">
        <v>485</v>
      </c>
    </row>
    <row r="1804" spans="1:4" x14ac:dyDescent="0.45">
      <c r="A1804" s="26" t="s">
        <v>1616</v>
      </c>
      <c r="B1804">
        <v>1</v>
      </c>
      <c r="D1804">
        <v>485</v>
      </c>
    </row>
    <row r="1805" spans="1:4" x14ac:dyDescent="0.45">
      <c r="A1805" s="27">
        <v>350000</v>
      </c>
      <c r="B1805">
        <v>1</v>
      </c>
      <c r="D1805">
        <v>485</v>
      </c>
    </row>
    <row r="1806" spans="1:4" x14ac:dyDescent="0.45">
      <c r="A1806" s="23" t="s">
        <v>1028</v>
      </c>
      <c r="B1806">
        <v>1</v>
      </c>
      <c r="D1806">
        <v>486</v>
      </c>
    </row>
    <row r="1807" spans="1:4" x14ac:dyDescent="0.45">
      <c r="A1807" s="24">
        <v>31201502</v>
      </c>
      <c r="B1807">
        <v>1</v>
      </c>
      <c r="D1807">
        <v>486</v>
      </c>
    </row>
    <row r="1808" spans="1:4" x14ac:dyDescent="0.45">
      <c r="A1808" s="25" t="s">
        <v>1699</v>
      </c>
      <c r="B1808">
        <v>1</v>
      </c>
      <c r="D1808">
        <v>486</v>
      </c>
    </row>
    <row r="1809" spans="1:4" x14ac:dyDescent="0.45">
      <c r="A1809" s="26" t="s">
        <v>1616</v>
      </c>
      <c r="B1809">
        <v>1</v>
      </c>
      <c r="D1809">
        <v>486</v>
      </c>
    </row>
    <row r="1810" spans="1:4" x14ac:dyDescent="0.45">
      <c r="A1810" s="27">
        <v>6415</v>
      </c>
      <c r="B1810">
        <v>1</v>
      </c>
      <c r="D1810">
        <v>486</v>
      </c>
    </row>
    <row r="1811" spans="1:4" x14ac:dyDescent="0.45">
      <c r="A1811" s="23" t="s">
        <v>1030</v>
      </c>
      <c r="B1811">
        <v>1</v>
      </c>
      <c r="D1811">
        <v>487</v>
      </c>
    </row>
    <row r="1812" spans="1:4" x14ac:dyDescent="0.45">
      <c r="A1812" s="24">
        <v>31162800</v>
      </c>
      <c r="B1812">
        <v>1</v>
      </c>
      <c r="D1812">
        <v>487</v>
      </c>
    </row>
    <row r="1813" spans="1:4" x14ac:dyDescent="0.45">
      <c r="A1813" s="25" t="s">
        <v>1699</v>
      </c>
      <c r="B1813">
        <v>1</v>
      </c>
      <c r="D1813">
        <v>487</v>
      </c>
    </row>
    <row r="1814" spans="1:4" x14ac:dyDescent="0.45">
      <c r="A1814" s="26" t="s">
        <v>1616</v>
      </c>
      <c r="B1814">
        <v>1</v>
      </c>
      <c r="D1814">
        <v>487</v>
      </c>
    </row>
    <row r="1815" spans="1:4" x14ac:dyDescent="0.45">
      <c r="A1815" s="27">
        <v>14447.789999999999</v>
      </c>
      <c r="B1815">
        <v>1</v>
      </c>
      <c r="D1815">
        <v>487</v>
      </c>
    </row>
    <row r="1816" spans="1:4" x14ac:dyDescent="0.45">
      <c r="A1816" s="23" t="s">
        <v>1032</v>
      </c>
      <c r="B1816">
        <v>1</v>
      </c>
      <c r="D1816">
        <v>488</v>
      </c>
    </row>
    <row r="1817" spans="1:4" x14ac:dyDescent="0.45">
      <c r="A1817" s="24">
        <v>40151600</v>
      </c>
      <c r="B1817">
        <v>1</v>
      </c>
      <c r="D1817">
        <v>488</v>
      </c>
    </row>
    <row r="1818" spans="1:4" x14ac:dyDescent="0.45">
      <c r="A1818" s="25" t="s">
        <v>1674</v>
      </c>
      <c r="B1818">
        <v>1</v>
      </c>
      <c r="D1818">
        <v>488</v>
      </c>
    </row>
    <row r="1819" spans="1:4" x14ac:dyDescent="0.45">
      <c r="A1819" s="26" t="s">
        <v>1616</v>
      </c>
      <c r="B1819">
        <v>1</v>
      </c>
      <c r="D1819">
        <v>488</v>
      </c>
    </row>
    <row r="1820" spans="1:4" x14ac:dyDescent="0.45">
      <c r="A1820" s="27">
        <v>1840643</v>
      </c>
      <c r="B1820">
        <v>1</v>
      </c>
      <c r="D1820">
        <v>488</v>
      </c>
    </row>
    <row r="1821" spans="1:4" x14ac:dyDescent="0.45">
      <c r="A1821" s="23" t="s">
        <v>1034</v>
      </c>
      <c r="B1821">
        <v>1</v>
      </c>
      <c r="D1821">
        <v>489</v>
      </c>
    </row>
    <row r="1822" spans="1:4" x14ac:dyDescent="0.45">
      <c r="A1822" s="24">
        <v>47131604</v>
      </c>
      <c r="B1822">
        <v>1</v>
      </c>
      <c r="D1822">
        <v>489</v>
      </c>
    </row>
    <row r="1823" spans="1:4" x14ac:dyDescent="0.45">
      <c r="A1823" s="25" t="s">
        <v>1674</v>
      </c>
      <c r="B1823">
        <v>1</v>
      </c>
      <c r="D1823">
        <v>489</v>
      </c>
    </row>
    <row r="1824" spans="1:4" x14ac:dyDescent="0.45">
      <c r="A1824" s="26" t="s">
        <v>1616</v>
      </c>
      <c r="B1824">
        <v>1</v>
      </c>
      <c r="D1824">
        <v>489</v>
      </c>
    </row>
    <row r="1825" spans="1:4" x14ac:dyDescent="0.45">
      <c r="A1825" s="27">
        <v>9504</v>
      </c>
      <c r="B1825">
        <v>1</v>
      </c>
      <c r="D1825">
        <v>489</v>
      </c>
    </row>
    <row r="1826" spans="1:4" x14ac:dyDescent="0.45">
      <c r="A1826" s="23" t="s">
        <v>1036</v>
      </c>
      <c r="B1826">
        <v>1</v>
      </c>
      <c r="D1826">
        <v>490</v>
      </c>
    </row>
    <row r="1827" spans="1:4" x14ac:dyDescent="0.45">
      <c r="A1827" s="24">
        <v>47131604</v>
      </c>
      <c r="B1827">
        <v>1</v>
      </c>
      <c r="D1827">
        <v>490</v>
      </c>
    </row>
    <row r="1828" spans="1:4" x14ac:dyDescent="0.45">
      <c r="A1828" s="25" t="s">
        <v>1674</v>
      </c>
      <c r="B1828">
        <v>1</v>
      </c>
      <c r="D1828">
        <v>490</v>
      </c>
    </row>
    <row r="1829" spans="1:4" x14ac:dyDescent="0.45">
      <c r="A1829" s="26" t="s">
        <v>1616</v>
      </c>
      <c r="B1829">
        <v>1</v>
      </c>
      <c r="D1829">
        <v>490</v>
      </c>
    </row>
    <row r="1830" spans="1:4" x14ac:dyDescent="0.45">
      <c r="A1830" s="27">
        <v>8910</v>
      </c>
      <c r="B1830">
        <v>1</v>
      </c>
      <c r="D1830">
        <v>490</v>
      </c>
    </row>
    <row r="1831" spans="1:4" x14ac:dyDescent="0.45">
      <c r="A1831" s="23" t="s">
        <v>1038</v>
      </c>
      <c r="B1831">
        <v>1</v>
      </c>
      <c r="D1831">
        <v>491</v>
      </c>
    </row>
    <row r="1832" spans="1:4" x14ac:dyDescent="0.45">
      <c r="A1832" s="24">
        <v>27111909</v>
      </c>
      <c r="B1832">
        <v>1</v>
      </c>
      <c r="D1832">
        <v>491</v>
      </c>
    </row>
    <row r="1833" spans="1:4" x14ac:dyDescent="0.45">
      <c r="A1833" s="25" t="s">
        <v>1674</v>
      </c>
      <c r="B1833">
        <v>1</v>
      </c>
      <c r="D1833">
        <v>491</v>
      </c>
    </row>
    <row r="1834" spans="1:4" x14ac:dyDescent="0.45">
      <c r="A1834" s="26" t="s">
        <v>1616</v>
      </c>
      <c r="B1834">
        <v>1</v>
      </c>
      <c r="D1834">
        <v>491</v>
      </c>
    </row>
    <row r="1835" spans="1:4" x14ac:dyDescent="0.45">
      <c r="A1835" s="27">
        <v>5000</v>
      </c>
      <c r="B1835">
        <v>1</v>
      </c>
      <c r="D1835">
        <v>491</v>
      </c>
    </row>
    <row r="1836" spans="1:4" x14ac:dyDescent="0.45">
      <c r="A1836" s="23" t="s">
        <v>1040</v>
      </c>
      <c r="B1836">
        <v>1</v>
      </c>
      <c r="D1836">
        <v>492</v>
      </c>
    </row>
    <row r="1837" spans="1:4" x14ac:dyDescent="0.45">
      <c r="A1837" s="24">
        <v>27111909</v>
      </c>
      <c r="B1837">
        <v>1</v>
      </c>
      <c r="D1837">
        <v>492</v>
      </c>
    </row>
    <row r="1838" spans="1:4" x14ac:dyDescent="0.45">
      <c r="A1838" s="25" t="s">
        <v>1674</v>
      </c>
      <c r="B1838">
        <v>1</v>
      </c>
      <c r="D1838">
        <v>492</v>
      </c>
    </row>
    <row r="1839" spans="1:4" x14ac:dyDescent="0.45">
      <c r="A1839" s="26" t="s">
        <v>1616</v>
      </c>
      <c r="B1839">
        <v>1</v>
      </c>
      <c r="D1839">
        <v>492</v>
      </c>
    </row>
    <row r="1840" spans="1:4" x14ac:dyDescent="0.45">
      <c r="A1840" s="27">
        <v>25000</v>
      </c>
      <c r="B1840">
        <v>1</v>
      </c>
      <c r="D1840">
        <v>492</v>
      </c>
    </row>
    <row r="1841" spans="1:4" x14ac:dyDescent="0.45">
      <c r="A1841" s="23" t="s">
        <v>1042</v>
      </c>
      <c r="B1841">
        <v>1</v>
      </c>
      <c r="D1841">
        <v>493</v>
      </c>
    </row>
    <row r="1842" spans="1:4" x14ac:dyDescent="0.45">
      <c r="A1842" s="24">
        <v>26121600</v>
      </c>
      <c r="B1842">
        <v>1</v>
      </c>
      <c r="D1842">
        <v>493</v>
      </c>
    </row>
    <row r="1843" spans="1:4" x14ac:dyDescent="0.45">
      <c r="A1843" s="25" t="s">
        <v>1674</v>
      </c>
      <c r="B1843">
        <v>1</v>
      </c>
      <c r="D1843">
        <v>493</v>
      </c>
    </row>
    <row r="1844" spans="1:4" x14ac:dyDescent="0.45">
      <c r="A1844" s="26" t="s">
        <v>1616</v>
      </c>
      <c r="B1844">
        <v>1</v>
      </c>
      <c r="D1844">
        <v>493</v>
      </c>
    </row>
    <row r="1845" spans="1:4" x14ac:dyDescent="0.45">
      <c r="A1845" s="27">
        <v>34900</v>
      </c>
      <c r="B1845">
        <v>1</v>
      </c>
      <c r="D1845">
        <v>493</v>
      </c>
    </row>
    <row r="1846" spans="1:4" x14ac:dyDescent="0.45">
      <c r="A1846" s="23" t="s">
        <v>1044</v>
      </c>
      <c r="B1846">
        <v>1</v>
      </c>
      <c r="D1846">
        <v>494</v>
      </c>
    </row>
    <row r="1847" spans="1:4" x14ac:dyDescent="0.45">
      <c r="A1847" s="24">
        <v>27112700</v>
      </c>
      <c r="B1847">
        <v>1</v>
      </c>
      <c r="D1847">
        <v>494</v>
      </c>
    </row>
    <row r="1848" spans="1:4" x14ac:dyDescent="0.45">
      <c r="A1848" s="25" t="s">
        <v>1674</v>
      </c>
      <c r="B1848">
        <v>1</v>
      </c>
      <c r="D1848">
        <v>494</v>
      </c>
    </row>
    <row r="1849" spans="1:4" x14ac:dyDescent="0.45">
      <c r="A1849" s="26" t="s">
        <v>1616</v>
      </c>
      <c r="B1849">
        <v>1</v>
      </c>
      <c r="D1849">
        <v>494</v>
      </c>
    </row>
    <row r="1850" spans="1:4" x14ac:dyDescent="0.45">
      <c r="A1850" s="27">
        <v>39474.68</v>
      </c>
      <c r="B1850">
        <v>1</v>
      </c>
      <c r="D1850">
        <v>494</v>
      </c>
    </row>
    <row r="1851" spans="1:4" x14ac:dyDescent="0.45">
      <c r="A1851" s="23" t="s">
        <v>1046</v>
      </c>
      <c r="B1851">
        <v>1</v>
      </c>
      <c r="D1851">
        <v>495</v>
      </c>
    </row>
    <row r="1852" spans="1:4" x14ac:dyDescent="0.45">
      <c r="A1852" s="24">
        <v>31162404</v>
      </c>
      <c r="B1852">
        <v>1</v>
      </c>
      <c r="D1852">
        <v>495</v>
      </c>
    </row>
    <row r="1853" spans="1:4" x14ac:dyDescent="0.45">
      <c r="A1853" s="25" t="s">
        <v>1713</v>
      </c>
      <c r="B1853">
        <v>1</v>
      </c>
      <c r="D1853">
        <v>495</v>
      </c>
    </row>
    <row r="1854" spans="1:4" x14ac:dyDescent="0.45">
      <c r="A1854" s="26" t="s">
        <v>1616</v>
      </c>
      <c r="B1854">
        <v>1</v>
      </c>
      <c r="D1854">
        <v>495</v>
      </c>
    </row>
    <row r="1855" spans="1:4" x14ac:dyDescent="0.45">
      <c r="A1855" s="27">
        <v>14900</v>
      </c>
      <c r="B1855">
        <v>1</v>
      </c>
      <c r="D1855">
        <v>495</v>
      </c>
    </row>
    <row r="1856" spans="1:4" x14ac:dyDescent="0.45">
      <c r="A1856" s="23" t="s">
        <v>1048</v>
      </c>
      <c r="B1856">
        <v>1</v>
      </c>
      <c r="D1856">
        <v>496</v>
      </c>
    </row>
    <row r="1857" spans="1:4" x14ac:dyDescent="0.45">
      <c r="A1857" s="24">
        <v>27112700</v>
      </c>
      <c r="B1857">
        <v>1</v>
      </c>
      <c r="D1857">
        <v>496</v>
      </c>
    </row>
    <row r="1858" spans="1:4" x14ac:dyDescent="0.45">
      <c r="A1858" s="25" t="s">
        <v>1674</v>
      </c>
      <c r="B1858">
        <v>1</v>
      </c>
      <c r="D1858">
        <v>496</v>
      </c>
    </row>
    <row r="1859" spans="1:4" x14ac:dyDescent="0.45">
      <c r="A1859" s="26" t="s">
        <v>1616</v>
      </c>
      <c r="B1859">
        <v>1</v>
      </c>
      <c r="D1859">
        <v>496</v>
      </c>
    </row>
    <row r="1860" spans="1:4" x14ac:dyDescent="0.45">
      <c r="A1860" s="27">
        <v>82971.606666666674</v>
      </c>
      <c r="B1860">
        <v>1</v>
      </c>
      <c r="D1860">
        <v>496</v>
      </c>
    </row>
    <row r="1861" spans="1:4" x14ac:dyDescent="0.45">
      <c r="A1861" s="23" t="s">
        <v>1052</v>
      </c>
      <c r="B1861">
        <v>1</v>
      </c>
      <c r="D1861">
        <v>497</v>
      </c>
    </row>
    <row r="1862" spans="1:4" x14ac:dyDescent="0.45">
      <c r="A1862" s="24">
        <v>31162800</v>
      </c>
      <c r="B1862">
        <v>1</v>
      </c>
      <c r="D1862">
        <v>497</v>
      </c>
    </row>
    <row r="1863" spans="1:4" x14ac:dyDescent="0.45">
      <c r="A1863" s="25" t="s">
        <v>1674</v>
      </c>
      <c r="B1863">
        <v>1</v>
      </c>
      <c r="D1863">
        <v>497</v>
      </c>
    </row>
    <row r="1864" spans="1:4" x14ac:dyDescent="0.45">
      <c r="A1864" s="26" t="s">
        <v>1616</v>
      </c>
      <c r="B1864">
        <v>1</v>
      </c>
      <c r="D1864">
        <v>497</v>
      </c>
    </row>
    <row r="1865" spans="1:4" x14ac:dyDescent="0.45">
      <c r="A1865" s="27">
        <v>30621.476666666666</v>
      </c>
      <c r="B1865">
        <v>1</v>
      </c>
      <c r="D1865">
        <v>497</v>
      </c>
    </row>
    <row r="1866" spans="1:4" x14ac:dyDescent="0.45">
      <c r="A1866" s="23" t="s">
        <v>1054</v>
      </c>
      <c r="B1866">
        <v>1</v>
      </c>
      <c r="D1866">
        <v>498</v>
      </c>
    </row>
    <row r="1867" spans="1:4" x14ac:dyDescent="0.45">
      <c r="A1867" s="24">
        <v>39111610</v>
      </c>
      <c r="B1867">
        <v>1</v>
      </c>
      <c r="D1867">
        <v>498</v>
      </c>
    </row>
    <row r="1868" spans="1:4" x14ac:dyDescent="0.45">
      <c r="A1868" s="25" t="s">
        <v>1674</v>
      </c>
      <c r="B1868">
        <v>1</v>
      </c>
      <c r="D1868">
        <v>498</v>
      </c>
    </row>
    <row r="1869" spans="1:4" x14ac:dyDescent="0.45">
      <c r="A1869" s="26" t="s">
        <v>1616</v>
      </c>
      <c r="B1869">
        <v>1</v>
      </c>
      <c r="D1869">
        <v>498</v>
      </c>
    </row>
    <row r="1870" spans="1:4" x14ac:dyDescent="0.45">
      <c r="A1870" s="27">
        <v>81634</v>
      </c>
      <c r="B1870">
        <v>1</v>
      </c>
      <c r="D1870">
        <v>498</v>
      </c>
    </row>
    <row r="1871" spans="1:4" x14ac:dyDescent="0.45">
      <c r="A1871" s="23" t="s">
        <v>1056</v>
      </c>
      <c r="B1871">
        <v>1</v>
      </c>
      <c r="D1871">
        <v>499</v>
      </c>
    </row>
    <row r="1872" spans="1:4" x14ac:dyDescent="0.45">
      <c r="A1872" s="24">
        <v>24111501</v>
      </c>
      <c r="B1872">
        <v>1</v>
      </c>
      <c r="D1872">
        <v>499</v>
      </c>
    </row>
    <row r="1873" spans="1:4" x14ac:dyDescent="0.45">
      <c r="A1873" s="25" t="s">
        <v>1674</v>
      </c>
      <c r="B1873">
        <v>1</v>
      </c>
      <c r="D1873">
        <v>499</v>
      </c>
    </row>
    <row r="1874" spans="1:4" x14ac:dyDescent="0.45">
      <c r="A1874" s="26" t="s">
        <v>1616</v>
      </c>
      <c r="B1874">
        <v>1</v>
      </c>
      <c r="D1874">
        <v>499</v>
      </c>
    </row>
    <row r="1875" spans="1:4" x14ac:dyDescent="0.45">
      <c r="A1875" s="27">
        <v>66442</v>
      </c>
      <c r="B1875">
        <v>1</v>
      </c>
      <c r="D1875">
        <v>499</v>
      </c>
    </row>
    <row r="1876" spans="1:4" x14ac:dyDescent="0.45">
      <c r="A1876" s="23" t="s">
        <v>1058</v>
      </c>
      <c r="B1876">
        <v>1</v>
      </c>
      <c r="D1876">
        <v>500</v>
      </c>
    </row>
    <row r="1877" spans="1:4" x14ac:dyDescent="0.45">
      <c r="A1877" s="24">
        <v>24111501</v>
      </c>
      <c r="B1877">
        <v>1</v>
      </c>
      <c r="D1877">
        <v>500</v>
      </c>
    </row>
    <row r="1878" spans="1:4" x14ac:dyDescent="0.45">
      <c r="A1878" s="25" t="s">
        <v>1674</v>
      </c>
      <c r="B1878">
        <v>1</v>
      </c>
      <c r="D1878">
        <v>500</v>
      </c>
    </row>
    <row r="1879" spans="1:4" x14ac:dyDescent="0.45">
      <c r="A1879" s="26" t="s">
        <v>1616</v>
      </c>
      <c r="B1879">
        <v>1</v>
      </c>
      <c r="D1879">
        <v>500</v>
      </c>
    </row>
    <row r="1880" spans="1:4" x14ac:dyDescent="0.45">
      <c r="A1880" s="27">
        <v>50000</v>
      </c>
      <c r="B1880">
        <v>1</v>
      </c>
      <c r="D1880">
        <v>500</v>
      </c>
    </row>
    <row r="1881" spans="1:4" x14ac:dyDescent="0.45">
      <c r="A1881" s="23" t="s">
        <v>1060</v>
      </c>
      <c r="B1881">
        <v>1</v>
      </c>
      <c r="D1881">
        <v>501</v>
      </c>
    </row>
    <row r="1882" spans="1:4" x14ac:dyDescent="0.45">
      <c r="A1882" s="24">
        <v>27112700</v>
      </c>
      <c r="B1882">
        <v>1</v>
      </c>
      <c r="D1882">
        <v>501</v>
      </c>
    </row>
    <row r="1883" spans="1:4" x14ac:dyDescent="0.45">
      <c r="A1883" s="25" t="s">
        <v>1674</v>
      </c>
      <c r="B1883">
        <v>1</v>
      </c>
      <c r="D1883">
        <v>501</v>
      </c>
    </row>
    <row r="1884" spans="1:4" x14ac:dyDescent="0.45">
      <c r="A1884" s="26" t="s">
        <v>1616</v>
      </c>
      <c r="B1884">
        <v>1</v>
      </c>
      <c r="D1884">
        <v>501</v>
      </c>
    </row>
    <row r="1885" spans="1:4" x14ac:dyDescent="0.45">
      <c r="A1885" s="27">
        <v>24126.899999999998</v>
      </c>
      <c r="B1885">
        <v>1</v>
      </c>
      <c r="D1885">
        <v>501</v>
      </c>
    </row>
    <row r="1886" spans="1:4" x14ac:dyDescent="0.45">
      <c r="A1886" s="23" t="s">
        <v>1062</v>
      </c>
      <c r="B1886">
        <v>1</v>
      </c>
      <c r="D1886">
        <v>502</v>
      </c>
    </row>
    <row r="1887" spans="1:4" x14ac:dyDescent="0.45">
      <c r="A1887" s="24">
        <v>26121600</v>
      </c>
      <c r="B1887">
        <v>1</v>
      </c>
      <c r="D1887">
        <v>502</v>
      </c>
    </row>
    <row r="1888" spans="1:4" x14ac:dyDescent="0.45">
      <c r="A1888" s="25" t="s">
        <v>1674</v>
      </c>
      <c r="B1888">
        <v>1</v>
      </c>
      <c r="D1888">
        <v>502</v>
      </c>
    </row>
    <row r="1889" spans="1:4" x14ac:dyDescent="0.45">
      <c r="A1889" s="26" t="s">
        <v>1616</v>
      </c>
      <c r="B1889">
        <v>1</v>
      </c>
      <c r="D1889">
        <v>502</v>
      </c>
    </row>
    <row r="1890" spans="1:4" x14ac:dyDescent="0.45">
      <c r="A1890" s="27">
        <v>25100</v>
      </c>
      <c r="B1890">
        <v>1</v>
      </c>
      <c r="D1890">
        <v>502</v>
      </c>
    </row>
    <row r="1891" spans="1:4" x14ac:dyDescent="0.45">
      <c r="A1891" s="23" t="s">
        <v>1064</v>
      </c>
      <c r="B1891">
        <v>2</v>
      </c>
      <c r="D1891">
        <v>1007</v>
      </c>
    </row>
    <row r="1892" spans="1:4" x14ac:dyDescent="0.45">
      <c r="A1892" s="24">
        <v>27112700</v>
      </c>
      <c r="B1892">
        <v>2</v>
      </c>
      <c r="D1892">
        <v>1007</v>
      </c>
    </row>
    <row r="1893" spans="1:4" x14ac:dyDescent="0.45">
      <c r="A1893" s="25" t="s">
        <v>1674</v>
      </c>
      <c r="B1893">
        <v>2</v>
      </c>
      <c r="D1893">
        <v>1007</v>
      </c>
    </row>
    <row r="1894" spans="1:4" x14ac:dyDescent="0.45">
      <c r="A1894" s="26" t="s">
        <v>1616</v>
      </c>
      <c r="B1894">
        <v>2</v>
      </c>
      <c r="D1894">
        <v>1007</v>
      </c>
    </row>
    <row r="1895" spans="1:4" x14ac:dyDescent="0.45">
      <c r="A1895" s="27">
        <v>30000</v>
      </c>
      <c r="B1895">
        <v>1</v>
      </c>
      <c r="D1895">
        <v>503</v>
      </c>
    </row>
    <row r="1896" spans="1:4" x14ac:dyDescent="0.45">
      <c r="A1896" s="27">
        <v>80000</v>
      </c>
      <c r="B1896">
        <v>1</v>
      </c>
      <c r="D1896">
        <v>504</v>
      </c>
    </row>
    <row r="1897" spans="1:4" x14ac:dyDescent="0.45">
      <c r="A1897" s="23" t="s">
        <v>1067</v>
      </c>
      <c r="B1897">
        <v>1</v>
      </c>
      <c r="D1897">
        <v>505</v>
      </c>
    </row>
    <row r="1898" spans="1:4" x14ac:dyDescent="0.45">
      <c r="A1898" s="24">
        <v>27111605</v>
      </c>
      <c r="B1898">
        <v>1</v>
      </c>
      <c r="D1898">
        <v>505</v>
      </c>
    </row>
    <row r="1899" spans="1:4" x14ac:dyDescent="0.45">
      <c r="A1899" s="25" t="s">
        <v>1674</v>
      </c>
      <c r="B1899">
        <v>1</v>
      </c>
      <c r="D1899">
        <v>505</v>
      </c>
    </row>
    <row r="1900" spans="1:4" x14ac:dyDescent="0.45">
      <c r="A1900" s="26" t="s">
        <v>1616</v>
      </c>
      <c r="B1900">
        <v>1</v>
      </c>
      <c r="D1900">
        <v>505</v>
      </c>
    </row>
    <row r="1901" spans="1:4" x14ac:dyDescent="0.45">
      <c r="A1901" s="27">
        <v>95041</v>
      </c>
      <c r="B1901">
        <v>1</v>
      </c>
      <c r="D1901">
        <v>505</v>
      </c>
    </row>
    <row r="1902" spans="1:4" x14ac:dyDescent="0.45">
      <c r="A1902" s="23" t="s">
        <v>1069</v>
      </c>
      <c r="B1902">
        <v>1</v>
      </c>
      <c r="D1902">
        <v>506</v>
      </c>
    </row>
    <row r="1903" spans="1:4" x14ac:dyDescent="0.45">
      <c r="A1903" s="24">
        <v>31162800</v>
      </c>
      <c r="B1903">
        <v>1</v>
      </c>
      <c r="D1903">
        <v>506</v>
      </c>
    </row>
    <row r="1904" spans="1:4" x14ac:dyDescent="0.45">
      <c r="A1904" s="25" t="s">
        <v>1714</v>
      </c>
      <c r="B1904">
        <v>1</v>
      </c>
      <c r="D1904">
        <v>506</v>
      </c>
    </row>
    <row r="1905" spans="1:4" x14ac:dyDescent="0.45">
      <c r="A1905" s="26" t="s">
        <v>1616</v>
      </c>
      <c r="B1905">
        <v>1</v>
      </c>
      <c r="D1905">
        <v>506</v>
      </c>
    </row>
    <row r="1906" spans="1:4" x14ac:dyDescent="0.45">
      <c r="A1906" s="27">
        <v>191635</v>
      </c>
      <c r="B1906">
        <v>1</v>
      </c>
      <c r="D1906">
        <v>506</v>
      </c>
    </row>
    <row r="1907" spans="1:4" x14ac:dyDescent="0.45">
      <c r="A1907" s="23" t="s">
        <v>1071</v>
      </c>
      <c r="B1907">
        <v>1</v>
      </c>
      <c r="D1907">
        <v>507</v>
      </c>
    </row>
    <row r="1908" spans="1:4" x14ac:dyDescent="0.45">
      <c r="A1908" s="24">
        <v>31162800</v>
      </c>
      <c r="B1908">
        <v>1</v>
      </c>
      <c r="D1908">
        <v>507</v>
      </c>
    </row>
    <row r="1909" spans="1:4" x14ac:dyDescent="0.45">
      <c r="A1909" s="25" t="s">
        <v>1673</v>
      </c>
      <c r="B1909">
        <v>1</v>
      </c>
      <c r="D1909">
        <v>507</v>
      </c>
    </row>
    <row r="1910" spans="1:4" x14ac:dyDescent="0.45">
      <c r="A1910" s="26" t="s">
        <v>1616</v>
      </c>
      <c r="B1910">
        <v>1</v>
      </c>
      <c r="D1910">
        <v>507</v>
      </c>
    </row>
    <row r="1911" spans="1:4" x14ac:dyDescent="0.45">
      <c r="A1911" s="27">
        <v>204339</v>
      </c>
      <c r="B1911">
        <v>1</v>
      </c>
      <c r="D1911">
        <v>507</v>
      </c>
    </row>
    <row r="1912" spans="1:4" x14ac:dyDescent="0.45">
      <c r="A1912" s="23" t="s">
        <v>1073</v>
      </c>
      <c r="B1912">
        <v>1</v>
      </c>
      <c r="D1912">
        <v>508</v>
      </c>
    </row>
    <row r="1913" spans="1:4" x14ac:dyDescent="0.45">
      <c r="A1913" s="24">
        <v>31162800</v>
      </c>
      <c r="B1913">
        <v>1</v>
      </c>
      <c r="D1913">
        <v>508</v>
      </c>
    </row>
    <row r="1914" spans="1:4" x14ac:dyDescent="0.45">
      <c r="A1914" s="25" t="s">
        <v>1673</v>
      </c>
      <c r="B1914">
        <v>1</v>
      </c>
      <c r="D1914">
        <v>508</v>
      </c>
    </row>
    <row r="1915" spans="1:4" x14ac:dyDescent="0.45">
      <c r="A1915" s="26" t="s">
        <v>1616</v>
      </c>
      <c r="B1915">
        <v>1</v>
      </c>
      <c r="D1915">
        <v>508</v>
      </c>
    </row>
    <row r="1916" spans="1:4" x14ac:dyDescent="0.45">
      <c r="A1916" s="27">
        <v>206715</v>
      </c>
      <c r="B1916">
        <v>1</v>
      </c>
      <c r="D1916">
        <v>508</v>
      </c>
    </row>
    <row r="1917" spans="1:4" x14ac:dyDescent="0.45">
      <c r="A1917" s="23" t="s">
        <v>1075</v>
      </c>
      <c r="B1917">
        <v>1</v>
      </c>
      <c r="D1917">
        <v>509</v>
      </c>
    </row>
    <row r="1918" spans="1:4" x14ac:dyDescent="0.45">
      <c r="A1918" s="24">
        <v>31162800</v>
      </c>
      <c r="B1918">
        <v>1</v>
      </c>
      <c r="D1918">
        <v>509</v>
      </c>
    </row>
    <row r="1919" spans="1:4" x14ac:dyDescent="0.45">
      <c r="A1919" s="25" t="s">
        <v>1673</v>
      </c>
      <c r="B1919">
        <v>1</v>
      </c>
      <c r="D1919">
        <v>509</v>
      </c>
    </row>
    <row r="1920" spans="1:4" x14ac:dyDescent="0.45">
      <c r="A1920" s="26" t="s">
        <v>1616</v>
      </c>
      <c r="B1920">
        <v>1</v>
      </c>
      <c r="D1920">
        <v>509</v>
      </c>
    </row>
    <row r="1921" spans="1:4" x14ac:dyDescent="0.45">
      <c r="A1921" s="27">
        <v>209091</v>
      </c>
      <c r="B1921">
        <v>1</v>
      </c>
      <c r="D1921">
        <v>509</v>
      </c>
    </row>
    <row r="1922" spans="1:4" x14ac:dyDescent="0.45">
      <c r="A1922" s="23" t="s">
        <v>1077</v>
      </c>
      <c r="B1922">
        <v>1</v>
      </c>
      <c r="D1922">
        <v>510</v>
      </c>
    </row>
    <row r="1923" spans="1:4" x14ac:dyDescent="0.45">
      <c r="A1923" s="24">
        <v>27112700</v>
      </c>
      <c r="B1923">
        <v>1</v>
      </c>
      <c r="D1923">
        <v>510</v>
      </c>
    </row>
    <row r="1924" spans="1:4" x14ac:dyDescent="0.45">
      <c r="A1924" s="25" t="s">
        <v>1674</v>
      </c>
      <c r="B1924">
        <v>1</v>
      </c>
      <c r="D1924">
        <v>510</v>
      </c>
    </row>
    <row r="1925" spans="1:4" x14ac:dyDescent="0.45">
      <c r="A1925" s="26" t="s">
        <v>1616</v>
      </c>
      <c r="B1925">
        <v>1</v>
      </c>
      <c r="D1925">
        <v>510</v>
      </c>
    </row>
    <row r="1926" spans="1:4" x14ac:dyDescent="0.45">
      <c r="A1926" s="27">
        <v>26824</v>
      </c>
      <c r="B1926">
        <v>1</v>
      </c>
      <c r="D1926">
        <v>510</v>
      </c>
    </row>
    <row r="1927" spans="1:4" x14ac:dyDescent="0.45">
      <c r="A1927" s="23" t="s">
        <v>1079</v>
      </c>
      <c r="B1927">
        <v>1</v>
      </c>
      <c r="D1927">
        <v>511</v>
      </c>
    </row>
    <row r="1928" spans="1:4" x14ac:dyDescent="0.45">
      <c r="A1928" s="24">
        <v>47131611</v>
      </c>
      <c r="B1928">
        <v>1</v>
      </c>
      <c r="D1928">
        <v>511</v>
      </c>
    </row>
    <row r="1929" spans="1:4" x14ac:dyDescent="0.45">
      <c r="A1929" s="25" t="s">
        <v>1674</v>
      </c>
      <c r="B1929">
        <v>1</v>
      </c>
      <c r="D1929">
        <v>511</v>
      </c>
    </row>
    <row r="1930" spans="1:4" x14ac:dyDescent="0.45">
      <c r="A1930" s="26" t="s">
        <v>1616</v>
      </c>
      <c r="B1930">
        <v>1</v>
      </c>
      <c r="D1930">
        <v>511</v>
      </c>
    </row>
    <row r="1931" spans="1:4" x14ac:dyDescent="0.45">
      <c r="A1931" s="27">
        <v>5940</v>
      </c>
      <c r="B1931">
        <v>1</v>
      </c>
      <c r="D1931">
        <v>511</v>
      </c>
    </row>
    <row r="1932" spans="1:4" x14ac:dyDescent="0.45">
      <c r="A1932" s="23" t="s">
        <v>1081</v>
      </c>
      <c r="B1932">
        <v>1</v>
      </c>
      <c r="D1932">
        <v>512</v>
      </c>
    </row>
    <row r="1933" spans="1:4" x14ac:dyDescent="0.45">
      <c r="A1933" s="24">
        <v>39121635</v>
      </c>
      <c r="B1933">
        <v>1</v>
      </c>
      <c r="D1933">
        <v>512</v>
      </c>
    </row>
    <row r="1934" spans="1:4" x14ac:dyDescent="0.45">
      <c r="A1934" s="25" t="s">
        <v>1674</v>
      </c>
      <c r="B1934">
        <v>1</v>
      </c>
      <c r="D1934">
        <v>512</v>
      </c>
    </row>
    <row r="1935" spans="1:4" x14ac:dyDescent="0.45">
      <c r="A1935" s="26" t="s">
        <v>1616</v>
      </c>
      <c r="B1935">
        <v>1</v>
      </c>
      <c r="D1935">
        <v>512</v>
      </c>
    </row>
    <row r="1936" spans="1:4" x14ac:dyDescent="0.45">
      <c r="A1936" s="27">
        <v>62000</v>
      </c>
      <c r="B1936">
        <v>1</v>
      </c>
      <c r="D1936">
        <v>512</v>
      </c>
    </row>
    <row r="1937" spans="1:4" x14ac:dyDescent="0.45">
      <c r="A1937" s="23" t="s">
        <v>1083</v>
      </c>
      <c r="B1937">
        <v>1</v>
      </c>
      <c r="D1937">
        <v>513</v>
      </c>
    </row>
    <row r="1938" spans="1:4" x14ac:dyDescent="0.45">
      <c r="A1938" s="24">
        <v>31162800</v>
      </c>
      <c r="B1938">
        <v>1</v>
      </c>
      <c r="D1938">
        <v>513</v>
      </c>
    </row>
    <row r="1939" spans="1:4" x14ac:dyDescent="0.45">
      <c r="A1939" s="25" t="s">
        <v>1674</v>
      </c>
      <c r="B1939">
        <v>1</v>
      </c>
      <c r="D1939">
        <v>513</v>
      </c>
    </row>
    <row r="1940" spans="1:4" x14ac:dyDescent="0.45">
      <c r="A1940" s="26" t="s">
        <v>1616</v>
      </c>
      <c r="B1940">
        <v>1</v>
      </c>
      <c r="D1940">
        <v>513</v>
      </c>
    </row>
    <row r="1941" spans="1:4" x14ac:dyDescent="0.45">
      <c r="A1941" s="27">
        <v>9171</v>
      </c>
      <c r="B1941">
        <v>1</v>
      </c>
      <c r="D1941">
        <v>513</v>
      </c>
    </row>
    <row r="1942" spans="1:4" x14ac:dyDescent="0.45">
      <c r="A1942" s="23" t="s">
        <v>1087</v>
      </c>
      <c r="B1942">
        <v>1</v>
      </c>
      <c r="D1942">
        <v>514</v>
      </c>
    </row>
    <row r="1943" spans="1:4" x14ac:dyDescent="0.45">
      <c r="A1943" s="24">
        <v>31162800</v>
      </c>
      <c r="B1943">
        <v>1</v>
      </c>
      <c r="D1943">
        <v>514</v>
      </c>
    </row>
    <row r="1944" spans="1:4" x14ac:dyDescent="0.45">
      <c r="A1944" s="25" t="s">
        <v>1673</v>
      </c>
      <c r="B1944">
        <v>1</v>
      </c>
      <c r="D1944">
        <v>514</v>
      </c>
    </row>
    <row r="1945" spans="1:4" x14ac:dyDescent="0.45">
      <c r="A1945" s="26" t="s">
        <v>1616</v>
      </c>
      <c r="B1945">
        <v>1</v>
      </c>
      <c r="D1945">
        <v>514</v>
      </c>
    </row>
    <row r="1946" spans="1:4" x14ac:dyDescent="0.45">
      <c r="A1946" s="27">
        <v>35641</v>
      </c>
      <c r="B1946">
        <v>1</v>
      </c>
      <c r="D1946">
        <v>514</v>
      </c>
    </row>
    <row r="1947" spans="1:4" x14ac:dyDescent="0.45">
      <c r="A1947" s="23" t="s">
        <v>1089</v>
      </c>
      <c r="B1947">
        <v>1</v>
      </c>
      <c r="D1947">
        <v>515</v>
      </c>
    </row>
    <row r="1948" spans="1:4" x14ac:dyDescent="0.45">
      <c r="A1948" s="24">
        <v>27112700</v>
      </c>
      <c r="B1948">
        <v>1</v>
      </c>
      <c r="D1948">
        <v>515</v>
      </c>
    </row>
    <row r="1949" spans="1:4" x14ac:dyDescent="0.45">
      <c r="A1949" s="25" t="s">
        <v>1674</v>
      </c>
      <c r="B1949">
        <v>1</v>
      </c>
      <c r="D1949">
        <v>515</v>
      </c>
    </row>
    <row r="1950" spans="1:4" x14ac:dyDescent="0.45">
      <c r="A1950" s="26" t="s">
        <v>1616</v>
      </c>
      <c r="B1950">
        <v>1</v>
      </c>
      <c r="D1950">
        <v>515</v>
      </c>
    </row>
    <row r="1951" spans="1:4" x14ac:dyDescent="0.45">
      <c r="A1951" s="27">
        <v>64557.5</v>
      </c>
      <c r="B1951">
        <v>1</v>
      </c>
      <c r="D1951">
        <v>515</v>
      </c>
    </row>
    <row r="1952" spans="1:4" x14ac:dyDescent="0.45">
      <c r="A1952" s="11" t="s">
        <v>1091</v>
      </c>
      <c r="B1952">
        <v>5</v>
      </c>
      <c r="D1952">
        <v>2590</v>
      </c>
    </row>
    <row r="1953" spans="1:4" x14ac:dyDescent="0.45">
      <c r="A1953" s="22" t="s">
        <v>245</v>
      </c>
      <c r="B1953">
        <v>5</v>
      </c>
      <c r="D1953">
        <v>2590</v>
      </c>
    </row>
    <row r="1954" spans="1:4" x14ac:dyDescent="0.45">
      <c r="A1954" s="23" t="s">
        <v>1092</v>
      </c>
      <c r="B1954">
        <v>4</v>
      </c>
      <c r="D1954">
        <v>2070</v>
      </c>
    </row>
    <row r="1955" spans="1:4" x14ac:dyDescent="0.45">
      <c r="A1955" s="24">
        <v>80141600</v>
      </c>
      <c r="B1955">
        <v>4</v>
      </c>
      <c r="D1955">
        <v>2070</v>
      </c>
    </row>
    <row r="1956" spans="1:4" x14ac:dyDescent="0.45">
      <c r="A1956" s="25" t="s">
        <v>1674</v>
      </c>
      <c r="B1956">
        <v>4</v>
      </c>
      <c r="D1956">
        <v>2070</v>
      </c>
    </row>
    <row r="1957" spans="1:4" x14ac:dyDescent="0.45">
      <c r="A1957" s="26" t="s">
        <v>1616</v>
      </c>
      <c r="B1957">
        <v>4</v>
      </c>
      <c r="D1957">
        <v>2070</v>
      </c>
    </row>
    <row r="1958" spans="1:4" x14ac:dyDescent="0.45">
      <c r="A1958" s="27">
        <v>1215000</v>
      </c>
      <c r="B1958">
        <v>2</v>
      </c>
      <c r="D1958">
        <v>1037</v>
      </c>
    </row>
    <row r="1959" spans="1:4" x14ac:dyDescent="0.45">
      <c r="A1959" s="27">
        <v>1915000</v>
      </c>
      <c r="B1959">
        <v>1</v>
      </c>
      <c r="D1959">
        <v>516</v>
      </c>
    </row>
    <row r="1960" spans="1:4" x14ac:dyDescent="0.45">
      <c r="A1960" s="27">
        <v>2615000</v>
      </c>
      <c r="B1960">
        <v>1</v>
      </c>
      <c r="D1960">
        <v>517</v>
      </c>
    </row>
    <row r="1961" spans="1:4" x14ac:dyDescent="0.45">
      <c r="A1961" s="23" t="s">
        <v>1097</v>
      </c>
      <c r="B1961">
        <v>1</v>
      </c>
      <c r="D1961">
        <v>520</v>
      </c>
    </row>
    <row r="1962" spans="1:4" x14ac:dyDescent="0.45">
      <c r="A1962" s="24">
        <v>80141600</v>
      </c>
      <c r="B1962">
        <v>1</v>
      </c>
      <c r="D1962">
        <v>520</v>
      </c>
    </row>
    <row r="1963" spans="1:4" x14ac:dyDescent="0.45">
      <c r="A1963" s="25" t="s">
        <v>1674</v>
      </c>
      <c r="B1963">
        <v>1</v>
      </c>
      <c r="D1963">
        <v>520</v>
      </c>
    </row>
    <row r="1964" spans="1:4" x14ac:dyDescent="0.45">
      <c r="A1964" s="26" t="s">
        <v>1616</v>
      </c>
      <c r="B1964">
        <v>1</v>
      </c>
      <c r="D1964">
        <v>520</v>
      </c>
    </row>
    <row r="1965" spans="1:4" x14ac:dyDescent="0.45">
      <c r="A1965" s="27">
        <v>4800000</v>
      </c>
      <c r="B1965">
        <v>1</v>
      </c>
      <c r="D1965">
        <v>520</v>
      </c>
    </row>
    <row r="1966" spans="1:4" x14ac:dyDescent="0.45">
      <c r="A1966" s="11" t="s">
        <v>1099</v>
      </c>
      <c r="B1966">
        <v>6</v>
      </c>
      <c r="C1966">
        <v>2786</v>
      </c>
      <c r="D1966">
        <v>3141</v>
      </c>
    </row>
    <row r="1967" spans="1:4" x14ac:dyDescent="0.45">
      <c r="A1967" s="22" t="s">
        <v>403</v>
      </c>
      <c r="B1967">
        <v>1</v>
      </c>
      <c r="C1967">
        <v>2786</v>
      </c>
      <c r="D1967">
        <v>526</v>
      </c>
    </row>
    <row r="1968" spans="1:4" x14ac:dyDescent="0.45">
      <c r="A1968" s="23" t="s">
        <v>1100</v>
      </c>
      <c r="B1968">
        <v>1</v>
      </c>
      <c r="C1968">
        <v>2786</v>
      </c>
      <c r="D1968">
        <v>526</v>
      </c>
    </row>
    <row r="1969" spans="1:4" x14ac:dyDescent="0.45">
      <c r="A1969" s="24">
        <v>90101603</v>
      </c>
      <c r="B1969">
        <v>1</v>
      </c>
      <c r="C1969">
        <v>2786</v>
      </c>
      <c r="D1969">
        <v>526</v>
      </c>
    </row>
    <row r="1970" spans="1:4" x14ac:dyDescent="0.45">
      <c r="A1970" s="25" t="s">
        <v>1266</v>
      </c>
      <c r="B1970">
        <v>1</v>
      </c>
      <c r="C1970">
        <v>2786</v>
      </c>
      <c r="D1970">
        <v>526</v>
      </c>
    </row>
    <row r="1971" spans="1:4" x14ac:dyDescent="0.45">
      <c r="A1971" s="26" t="s">
        <v>1710</v>
      </c>
      <c r="B1971">
        <v>1</v>
      </c>
      <c r="C1971">
        <v>2786</v>
      </c>
      <c r="D1971">
        <v>526</v>
      </c>
    </row>
    <row r="1972" spans="1:4" x14ac:dyDescent="0.45">
      <c r="A1972" s="27">
        <v>240000</v>
      </c>
      <c r="B1972">
        <v>1</v>
      </c>
      <c r="C1972">
        <v>2786</v>
      </c>
      <c r="D1972">
        <v>526</v>
      </c>
    </row>
    <row r="1973" spans="1:4" x14ac:dyDescent="0.45">
      <c r="A1973" s="22" t="s">
        <v>245</v>
      </c>
      <c r="B1973">
        <v>5</v>
      </c>
      <c r="D1973">
        <v>2615</v>
      </c>
    </row>
    <row r="1974" spans="1:4" x14ac:dyDescent="0.45">
      <c r="A1974" s="23" t="s">
        <v>1103</v>
      </c>
      <c r="B1974">
        <v>5</v>
      </c>
      <c r="D1974">
        <v>2615</v>
      </c>
    </row>
    <row r="1975" spans="1:4" x14ac:dyDescent="0.45">
      <c r="A1975" s="24">
        <v>86101600</v>
      </c>
      <c r="B1975">
        <v>5</v>
      </c>
      <c r="D1975">
        <v>2615</v>
      </c>
    </row>
    <row r="1976" spans="1:4" x14ac:dyDescent="0.45">
      <c r="A1976" s="25" t="s">
        <v>1674</v>
      </c>
      <c r="B1976">
        <v>5</v>
      </c>
      <c r="D1976">
        <v>2615</v>
      </c>
    </row>
    <row r="1977" spans="1:4" x14ac:dyDescent="0.45">
      <c r="A1977" s="26" t="s">
        <v>1616</v>
      </c>
      <c r="B1977">
        <v>5</v>
      </c>
      <c r="D1977">
        <v>2615</v>
      </c>
    </row>
    <row r="1978" spans="1:4" x14ac:dyDescent="0.45">
      <c r="A1978" s="27">
        <v>600000</v>
      </c>
      <c r="B1978">
        <v>1</v>
      </c>
      <c r="D1978">
        <v>521</v>
      </c>
    </row>
    <row r="1979" spans="1:4" x14ac:dyDescent="0.45">
      <c r="A1979" s="27">
        <v>800000</v>
      </c>
      <c r="B1979">
        <v>1</v>
      </c>
      <c r="D1979">
        <v>522</v>
      </c>
    </row>
    <row r="1980" spans="1:4" x14ac:dyDescent="0.45">
      <c r="A1980" s="27">
        <v>1250000</v>
      </c>
      <c r="B1980">
        <v>1</v>
      </c>
      <c r="D1980">
        <v>524</v>
      </c>
    </row>
    <row r="1981" spans="1:4" x14ac:dyDescent="0.45">
      <c r="A1981" s="27">
        <v>2000000</v>
      </c>
      <c r="B1981">
        <v>1</v>
      </c>
      <c r="D1981">
        <v>523</v>
      </c>
    </row>
    <row r="1982" spans="1:4" x14ac:dyDescent="0.45">
      <c r="A1982" s="27">
        <v>3600000</v>
      </c>
      <c r="B1982">
        <v>1</v>
      </c>
      <c r="D1982">
        <v>525</v>
      </c>
    </row>
    <row r="1983" spans="1:4" x14ac:dyDescent="0.45">
      <c r="A1983" s="11" t="s">
        <v>1109</v>
      </c>
      <c r="B1983">
        <v>29</v>
      </c>
      <c r="C1983">
        <v>5572</v>
      </c>
      <c r="D1983">
        <v>15689</v>
      </c>
    </row>
    <row r="1984" spans="1:4" x14ac:dyDescent="0.45">
      <c r="A1984" s="22" t="s">
        <v>35</v>
      </c>
      <c r="B1984">
        <v>29</v>
      </c>
      <c r="C1984">
        <v>5572</v>
      </c>
      <c r="D1984">
        <v>15689</v>
      </c>
    </row>
    <row r="1985" spans="1:4" x14ac:dyDescent="0.45">
      <c r="A1985" s="23" t="s">
        <v>1110</v>
      </c>
      <c r="B1985">
        <v>1</v>
      </c>
      <c r="D1985">
        <v>528</v>
      </c>
    </row>
    <row r="1986" spans="1:4" x14ac:dyDescent="0.45">
      <c r="A1986" s="24">
        <v>60121008</v>
      </c>
      <c r="B1986">
        <v>1</v>
      </c>
      <c r="D1986">
        <v>528</v>
      </c>
    </row>
    <row r="1987" spans="1:4" x14ac:dyDescent="0.45">
      <c r="A1987" s="25" t="s">
        <v>1715</v>
      </c>
      <c r="B1987">
        <v>1</v>
      </c>
      <c r="D1987">
        <v>528</v>
      </c>
    </row>
    <row r="1988" spans="1:4" x14ac:dyDescent="0.45">
      <c r="A1988" s="26" t="s">
        <v>1616</v>
      </c>
      <c r="B1988">
        <v>1</v>
      </c>
      <c r="D1988">
        <v>528</v>
      </c>
    </row>
    <row r="1989" spans="1:4" x14ac:dyDescent="0.45">
      <c r="A1989" s="27">
        <v>110000</v>
      </c>
      <c r="B1989">
        <v>1</v>
      </c>
      <c r="D1989">
        <v>528</v>
      </c>
    </row>
    <row r="1990" spans="1:4" x14ac:dyDescent="0.45">
      <c r="A1990" s="23" t="s">
        <v>1112</v>
      </c>
      <c r="B1990">
        <v>1</v>
      </c>
      <c r="D1990">
        <v>529</v>
      </c>
    </row>
    <row r="1991" spans="1:4" x14ac:dyDescent="0.45">
      <c r="A1991" s="24">
        <v>82101500</v>
      </c>
      <c r="B1991">
        <v>1</v>
      </c>
      <c r="D1991">
        <v>529</v>
      </c>
    </row>
    <row r="1992" spans="1:4" x14ac:dyDescent="0.45">
      <c r="A1992" s="25" t="s">
        <v>1715</v>
      </c>
      <c r="B1992">
        <v>1</v>
      </c>
      <c r="D1992">
        <v>529</v>
      </c>
    </row>
    <row r="1993" spans="1:4" x14ac:dyDescent="0.45">
      <c r="A1993" s="26" t="s">
        <v>1616</v>
      </c>
      <c r="B1993">
        <v>1</v>
      </c>
      <c r="D1993">
        <v>529</v>
      </c>
    </row>
    <row r="1994" spans="1:4" x14ac:dyDescent="0.45">
      <c r="A1994" s="27">
        <v>29471</v>
      </c>
      <c r="B1994">
        <v>1</v>
      </c>
      <c r="D1994">
        <v>529</v>
      </c>
    </row>
    <row r="1995" spans="1:4" x14ac:dyDescent="0.45">
      <c r="A1995" s="23" t="s">
        <v>1114</v>
      </c>
      <c r="B1995">
        <v>1</v>
      </c>
      <c r="D1995">
        <v>530</v>
      </c>
    </row>
    <row r="1996" spans="1:4" x14ac:dyDescent="0.45">
      <c r="A1996" s="24">
        <v>82101500</v>
      </c>
      <c r="B1996">
        <v>1</v>
      </c>
      <c r="D1996">
        <v>530</v>
      </c>
    </row>
    <row r="1997" spans="1:4" x14ac:dyDescent="0.45">
      <c r="A1997" s="25" t="s">
        <v>1715</v>
      </c>
      <c r="B1997">
        <v>1</v>
      </c>
      <c r="D1997">
        <v>530</v>
      </c>
    </row>
    <row r="1998" spans="1:4" x14ac:dyDescent="0.45">
      <c r="A1998" s="26" t="s">
        <v>1616</v>
      </c>
      <c r="B1998">
        <v>1</v>
      </c>
      <c r="D1998">
        <v>530</v>
      </c>
    </row>
    <row r="1999" spans="1:4" x14ac:dyDescent="0.45">
      <c r="A1999" s="27">
        <v>27475</v>
      </c>
      <c r="B1999">
        <v>1</v>
      </c>
      <c r="D1999">
        <v>530</v>
      </c>
    </row>
    <row r="2000" spans="1:4" x14ac:dyDescent="0.45">
      <c r="A2000" s="23" t="s">
        <v>1116</v>
      </c>
      <c r="B2000">
        <v>1</v>
      </c>
      <c r="D2000">
        <v>531</v>
      </c>
    </row>
    <row r="2001" spans="1:4" x14ac:dyDescent="0.45">
      <c r="A2001" s="24">
        <v>82101500</v>
      </c>
      <c r="B2001">
        <v>1</v>
      </c>
      <c r="D2001">
        <v>531</v>
      </c>
    </row>
    <row r="2002" spans="1:4" x14ac:dyDescent="0.45">
      <c r="A2002" s="25" t="s">
        <v>1674</v>
      </c>
      <c r="B2002">
        <v>1</v>
      </c>
      <c r="D2002">
        <v>531</v>
      </c>
    </row>
    <row r="2003" spans="1:4" x14ac:dyDescent="0.45">
      <c r="A2003" s="26" t="s">
        <v>1616</v>
      </c>
      <c r="B2003">
        <v>1</v>
      </c>
      <c r="D2003">
        <v>531</v>
      </c>
    </row>
    <row r="2004" spans="1:4" x14ac:dyDescent="0.45">
      <c r="A2004" s="27">
        <v>64801</v>
      </c>
      <c r="B2004">
        <v>1</v>
      </c>
      <c r="D2004">
        <v>531</v>
      </c>
    </row>
    <row r="2005" spans="1:4" x14ac:dyDescent="0.45">
      <c r="A2005" s="23" t="s">
        <v>1118</v>
      </c>
      <c r="B2005">
        <v>1</v>
      </c>
      <c r="D2005">
        <v>532</v>
      </c>
    </row>
    <row r="2006" spans="1:4" x14ac:dyDescent="0.45">
      <c r="A2006" s="24">
        <v>82101500</v>
      </c>
      <c r="B2006">
        <v>1</v>
      </c>
      <c r="D2006">
        <v>532</v>
      </c>
    </row>
    <row r="2007" spans="1:4" x14ac:dyDescent="0.45">
      <c r="A2007" s="25" t="s">
        <v>1674</v>
      </c>
      <c r="B2007">
        <v>1</v>
      </c>
      <c r="D2007">
        <v>532</v>
      </c>
    </row>
    <row r="2008" spans="1:4" x14ac:dyDescent="0.45">
      <c r="A2008" s="26" t="s">
        <v>1616</v>
      </c>
      <c r="B2008">
        <v>1</v>
      </c>
      <c r="D2008">
        <v>532</v>
      </c>
    </row>
    <row r="2009" spans="1:4" x14ac:dyDescent="0.45">
      <c r="A2009" s="27">
        <v>30511</v>
      </c>
      <c r="B2009">
        <v>1</v>
      </c>
      <c r="D2009">
        <v>532</v>
      </c>
    </row>
    <row r="2010" spans="1:4" x14ac:dyDescent="0.45">
      <c r="A2010" s="23" t="s">
        <v>1120</v>
      </c>
      <c r="B2010">
        <v>1</v>
      </c>
      <c r="D2010">
        <v>533</v>
      </c>
    </row>
    <row r="2011" spans="1:4" x14ac:dyDescent="0.45">
      <c r="A2011" s="24">
        <v>492215</v>
      </c>
      <c r="B2011">
        <v>1</v>
      </c>
      <c r="D2011">
        <v>533</v>
      </c>
    </row>
    <row r="2012" spans="1:4" x14ac:dyDescent="0.45">
      <c r="A2012" s="25" t="s">
        <v>1674</v>
      </c>
      <c r="B2012">
        <v>1</v>
      </c>
      <c r="D2012">
        <v>533</v>
      </c>
    </row>
    <row r="2013" spans="1:4" x14ac:dyDescent="0.45">
      <c r="A2013" s="26" t="s">
        <v>1616</v>
      </c>
      <c r="B2013">
        <v>1</v>
      </c>
      <c r="D2013">
        <v>533</v>
      </c>
    </row>
    <row r="2014" spans="1:4" x14ac:dyDescent="0.45">
      <c r="A2014" s="27">
        <v>13600</v>
      </c>
      <c r="B2014">
        <v>1</v>
      </c>
      <c r="D2014">
        <v>533</v>
      </c>
    </row>
    <row r="2015" spans="1:4" x14ac:dyDescent="0.45">
      <c r="A2015" s="23" t="s">
        <v>1122</v>
      </c>
      <c r="B2015">
        <v>1</v>
      </c>
      <c r="D2015">
        <v>534</v>
      </c>
    </row>
    <row r="2016" spans="1:4" x14ac:dyDescent="0.45">
      <c r="A2016" s="24">
        <v>82101500</v>
      </c>
      <c r="B2016">
        <v>1</v>
      </c>
      <c r="D2016">
        <v>534</v>
      </c>
    </row>
    <row r="2017" spans="1:4" x14ac:dyDescent="0.45">
      <c r="A2017" s="25" t="s">
        <v>1674</v>
      </c>
      <c r="B2017">
        <v>1</v>
      </c>
      <c r="D2017">
        <v>534</v>
      </c>
    </row>
    <row r="2018" spans="1:4" x14ac:dyDescent="0.45">
      <c r="A2018" s="26" t="s">
        <v>1616</v>
      </c>
      <c r="B2018">
        <v>1</v>
      </c>
      <c r="D2018">
        <v>534</v>
      </c>
    </row>
    <row r="2019" spans="1:4" x14ac:dyDescent="0.45">
      <c r="A2019" s="27">
        <v>5918</v>
      </c>
      <c r="B2019">
        <v>1</v>
      </c>
      <c r="D2019">
        <v>534</v>
      </c>
    </row>
    <row r="2020" spans="1:4" x14ac:dyDescent="0.45">
      <c r="A2020" s="23" t="s">
        <v>1124</v>
      </c>
      <c r="B2020">
        <v>1</v>
      </c>
      <c r="D2020">
        <v>535</v>
      </c>
    </row>
    <row r="2021" spans="1:4" x14ac:dyDescent="0.45">
      <c r="A2021" s="24">
        <v>53102700</v>
      </c>
      <c r="B2021">
        <v>1</v>
      </c>
      <c r="D2021">
        <v>535</v>
      </c>
    </row>
    <row r="2022" spans="1:4" x14ac:dyDescent="0.45">
      <c r="A2022" s="25" t="s">
        <v>1674</v>
      </c>
      <c r="B2022">
        <v>1</v>
      </c>
      <c r="D2022">
        <v>535</v>
      </c>
    </row>
    <row r="2023" spans="1:4" x14ac:dyDescent="0.45">
      <c r="A2023" s="26" t="s">
        <v>1616</v>
      </c>
      <c r="B2023">
        <v>1</v>
      </c>
      <c r="D2023">
        <v>535</v>
      </c>
    </row>
    <row r="2024" spans="1:4" x14ac:dyDescent="0.45">
      <c r="A2024" s="27">
        <v>28372.376666666667</v>
      </c>
      <c r="B2024">
        <v>1</v>
      </c>
      <c r="D2024">
        <v>535</v>
      </c>
    </row>
    <row r="2025" spans="1:4" x14ac:dyDescent="0.45">
      <c r="A2025" s="23" t="s">
        <v>1126</v>
      </c>
      <c r="B2025">
        <v>1</v>
      </c>
      <c r="C2025">
        <v>2786</v>
      </c>
      <c r="D2025">
        <v>527</v>
      </c>
    </row>
    <row r="2026" spans="1:4" x14ac:dyDescent="0.45">
      <c r="A2026" s="24">
        <v>90101603</v>
      </c>
      <c r="B2026">
        <v>1</v>
      </c>
      <c r="C2026">
        <v>2786</v>
      </c>
      <c r="D2026">
        <v>527</v>
      </c>
    </row>
    <row r="2027" spans="1:4" x14ac:dyDescent="0.45">
      <c r="A2027" s="25" t="s">
        <v>38</v>
      </c>
      <c r="B2027">
        <v>1</v>
      </c>
      <c r="C2027">
        <v>2786</v>
      </c>
      <c r="D2027">
        <v>527</v>
      </c>
    </row>
    <row r="2028" spans="1:4" x14ac:dyDescent="0.45">
      <c r="A2028" s="26" t="s">
        <v>1710</v>
      </c>
      <c r="B2028">
        <v>1</v>
      </c>
      <c r="C2028">
        <v>2786</v>
      </c>
      <c r="D2028">
        <v>527</v>
      </c>
    </row>
    <row r="2029" spans="1:4" x14ac:dyDescent="0.45">
      <c r="A2029" s="27">
        <v>34841</v>
      </c>
      <c r="B2029">
        <v>1</v>
      </c>
      <c r="C2029">
        <v>2786</v>
      </c>
      <c r="D2029">
        <v>527</v>
      </c>
    </row>
    <row r="2030" spans="1:4" x14ac:dyDescent="0.45">
      <c r="A2030" s="23" t="s">
        <v>1128</v>
      </c>
      <c r="B2030">
        <v>1</v>
      </c>
      <c r="D2030">
        <v>536</v>
      </c>
    </row>
    <row r="2031" spans="1:4" x14ac:dyDescent="0.45">
      <c r="A2031" s="24">
        <v>82101500</v>
      </c>
      <c r="B2031">
        <v>1</v>
      </c>
      <c r="D2031">
        <v>536</v>
      </c>
    </row>
    <row r="2032" spans="1:4" x14ac:dyDescent="0.45">
      <c r="A2032" s="25" t="s">
        <v>1674</v>
      </c>
      <c r="B2032">
        <v>1</v>
      </c>
      <c r="D2032">
        <v>536</v>
      </c>
    </row>
    <row r="2033" spans="1:4" x14ac:dyDescent="0.45">
      <c r="A2033" s="26" t="s">
        <v>1616</v>
      </c>
      <c r="B2033">
        <v>1</v>
      </c>
      <c r="D2033">
        <v>536</v>
      </c>
    </row>
    <row r="2034" spans="1:4" x14ac:dyDescent="0.45">
      <c r="A2034" s="27">
        <v>52955</v>
      </c>
      <c r="B2034">
        <v>1</v>
      </c>
      <c r="D2034">
        <v>536</v>
      </c>
    </row>
    <row r="2035" spans="1:4" x14ac:dyDescent="0.45">
      <c r="A2035" s="23" t="s">
        <v>1130</v>
      </c>
      <c r="B2035">
        <v>1</v>
      </c>
      <c r="D2035">
        <v>537</v>
      </c>
    </row>
    <row r="2036" spans="1:4" x14ac:dyDescent="0.45">
      <c r="A2036" s="24">
        <v>82101500</v>
      </c>
      <c r="B2036">
        <v>1</v>
      </c>
      <c r="D2036">
        <v>537</v>
      </c>
    </row>
    <row r="2037" spans="1:4" x14ac:dyDescent="0.45">
      <c r="A2037" s="25" t="s">
        <v>1674</v>
      </c>
      <c r="B2037">
        <v>1</v>
      </c>
      <c r="D2037">
        <v>537</v>
      </c>
    </row>
    <row r="2038" spans="1:4" x14ac:dyDescent="0.45">
      <c r="A2038" s="26" t="s">
        <v>1616</v>
      </c>
      <c r="B2038">
        <v>1</v>
      </c>
      <c r="D2038">
        <v>537</v>
      </c>
    </row>
    <row r="2039" spans="1:4" x14ac:dyDescent="0.45">
      <c r="A2039" s="27">
        <v>36668</v>
      </c>
      <c r="B2039">
        <v>1</v>
      </c>
      <c r="D2039">
        <v>537</v>
      </c>
    </row>
    <row r="2040" spans="1:4" x14ac:dyDescent="0.45">
      <c r="A2040" s="23" t="s">
        <v>1134</v>
      </c>
      <c r="B2040">
        <v>1</v>
      </c>
      <c r="D2040">
        <v>538</v>
      </c>
    </row>
    <row r="2041" spans="1:4" x14ac:dyDescent="0.45">
      <c r="A2041" s="24">
        <v>82101500</v>
      </c>
      <c r="B2041">
        <v>1</v>
      </c>
      <c r="D2041">
        <v>538</v>
      </c>
    </row>
    <row r="2042" spans="1:4" x14ac:dyDescent="0.45">
      <c r="A2042" s="25" t="s">
        <v>1674</v>
      </c>
      <c r="B2042">
        <v>1</v>
      </c>
      <c r="D2042">
        <v>538</v>
      </c>
    </row>
    <row r="2043" spans="1:4" x14ac:dyDescent="0.45">
      <c r="A2043" s="26" t="s">
        <v>1616</v>
      </c>
      <c r="B2043">
        <v>1</v>
      </c>
      <c r="D2043">
        <v>538</v>
      </c>
    </row>
    <row r="2044" spans="1:4" x14ac:dyDescent="0.45">
      <c r="A2044" s="27">
        <v>31850</v>
      </c>
      <c r="B2044">
        <v>1</v>
      </c>
      <c r="D2044">
        <v>538</v>
      </c>
    </row>
    <row r="2045" spans="1:4" x14ac:dyDescent="0.45">
      <c r="A2045" s="23" t="s">
        <v>1136</v>
      </c>
      <c r="B2045">
        <v>1</v>
      </c>
      <c r="D2045">
        <v>539</v>
      </c>
    </row>
    <row r="2046" spans="1:4" x14ac:dyDescent="0.45">
      <c r="A2046" s="24">
        <v>82101500</v>
      </c>
      <c r="B2046">
        <v>1</v>
      </c>
      <c r="D2046">
        <v>539</v>
      </c>
    </row>
    <row r="2047" spans="1:4" x14ac:dyDescent="0.45">
      <c r="A2047" s="25" t="s">
        <v>1674</v>
      </c>
      <c r="B2047">
        <v>1</v>
      </c>
      <c r="D2047">
        <v>539</v>
      </c>
    </row>
    <row r="2048" spans="1:4" x14ac:dyDescent="0.45">
      <c r="A2048" s="26" t="s">
        <v>1616</v>
      </c>
      <c r="B2048">
        <v>1</v>
      </c>
      <c r="D2048">
        <v>539</v>
      </c>
    </row>
    <row r="2049" spans="1:4" x14ac:dyDescent="0.45">
      <c r="A2049" s="27">
        <v>9500</v>
      </c>
      <c r="B2049">
        <v>1</v>
      </c>
      <c r="D2049">
        <v>539</v>
      </c>
    </row>
    <row r="2050" spans="1:4" x14ac:dyDescent="0.45">
      <c r="A2050" s="23" t="s">
        <v>1138</v>
      </c>
      <c r="B2050">
        <v>1</v>
      </c>
      <c r="D2050">
        <v>540</v>
      </c>
    </row>
    <row r="2051" spans="1:4" x14ac:dyDescent="0.45">
      <c r="A2051" s="24">
        <v>53101800</v>
      </c>
      <c r="B2051">
        <v>1</v>
      </c>
      <c r="D2051">
        <v>540</v>
      </c>
    </row>
    <row r="2052" spans="1:4" x14ac:dyDescent="0.45">
      <c r="A2052" s="25" t="s">
        <v>1674</v>
      </c>
      <c r="B2052">
        <v>1</v>
      </c>
      <c r="D2052">
        <v>540</v>
      </c>
    </row>
    <row r="2053" spans="1:4" x14ac:dyDescent="0.45">
      <c r="A2053" s="26" t="s">
        <v>1616</v>
      </c>
      <c r="B2053">
        <v>1</v>
      </c>
      <c r="D2053">
        <v>540</v>
      </c>
    </row>
    <row r="2054" spans="1:4" x14ac:dyDescent="0.45">
      <c r="A2054" s="27">
        <v>47900</v>
      </c>
      <c r="B2054">
        <v>1</v>
      </c>
      <c r="D2054">
        <v>540</v>
      </c>
    </row>
    <row r="2055" spans="1:4" x14ac:dyDescent="0.45">
      <c r="A2055" s="23" t="s">
        <v>1140</v>
      </c>
      <c r="B2055">
        <v>1</v>
      </c>
      <c r="D2055">
        <v>541</v>
      </c>
    </row>
    <row r="2056" spans="1:4" x14ac:dyDescent="0.45">
      <c r="A2056" s="24">
        <v>53102700</v>
      </c>
      <c r="B2056">
        <v>1</v>
      </c>
      <c r="D2056">
        <v>541</v>
      </c>
    </row>
    <row r="2057" spans="1:4" x14ac:dyDescent="0.45">
      <c r="A2057" s="25" t="s">
        <v>1674</v>
      </c>
      <c r="B2057">
        <v>1</v>
      </c>
      <c r="D2057">
        <v>541</v>
      </c>
    </row>
    <row r="2058" spans="1:4" x14ac:dyDescent="0.45">
      <c r="A2058" s="26" t="s">
        <v>1616</v>
      </c>
      <c r="B2058">
        <v>1</v>
      </c>
      <c r="D2058">
        <v>541</v>
      </c>
    </row>
    <row r="2059" spans="1:4" x14ac:dyDescent="0.45">
      <c r="A2059" s="27">
        <v>131666.35999999999</v>
      </c>
      <c r="B2059">
        <v>1</v>
      </c>
      <c r="D2059">
        <v>541</v>
      </c>
    </row>
    <row r="2060" spans="1:4" x14ac:dyDescent="0.45">
      <c r="A2060" s="23" t="s">
        <v>1142</v>
      </c>
      <c r="B2060">
        <v>1</v>
      </c>
      <c r="D2060">
        <v>542</v>
      </c>
    </row>
    <row r="2061" spans="1:4" x14ac:dyDescent="0.45">
      <c r="A2061" s="24">
        <v>82101500</v>
      </c>
      <c r="B2061">
        <v>1</v>
      </c>
      <c r="D2061">
        <v>542</v>
      </c>
    </row>
    <row r="2062" spans="1:4" x14ac:dyDescent="0.45">
      <c r="A2062" s="25" t="s">
        <v>1674</v>
      </c>
      <c r="B2062">
        <v>1</v>
      </c>
      <c r="D2062">
        <v>542</v>
      </c>
    </row>
    <row r="2063" spans="1:4" x14ac:dyDescent="0.45">
      <c r="A2063" s="26" t="s">
        <v>1616</v>
      </c>
      <c r="B2063">
        <v>1</v>
      </c>
      <c r="D2063">
        <v>542</v>
      </c>
    </row>
    <row r="2064" spans="1:4" x14ac:dyDescent="0.45">
      <c r="A2064" s="27">
        <v>58959</v>
      </c>
      <c r="B2064">
        <v>1</v>
      </c>
      <c r="D2064">
        <v>542</v>
      </c>
    </row>
    <row r="2065" spans="1:4" x14ac:dyDescent="0.45">
      <c r="A2065" s="23" t="s">
        <v>1144</v>
      </c>
      <c r="B2065">
        <v>1</v>
      </c>
      <c r="D2065">
        <v>543</v>
      </c>
    </row>
    <row r="2066" spans="1:4" x14ac:dyDescent="0.45">
      <c r="A2066" s="24">
        <v>82101500</v>
      </c>
      <c r="B2066">
        <v>1</v>
      </c>
      <c r="D2066">
        <v>543</v>
      </c>
    </row>
    <row r="2067" spans="1:4" x14ac:dyDescent="0.45">
      <c r="A2067" s="25" t="s">
        <v>1674</v>
      </c>
      <c r="B2067">
        <v>1</v>
      </c>
      <c r="D2067">
        <v>543</v>
      </c>
    </row>
    <row r="2068" spans="1:4" x14ac:dyDescent="0.45">
      <c r="A2068" s="26" t="s">
        <v>1616</v>
      </c>
      <c r="B2068">
        <v>1</v>
      </c>
      <c r="D2068">
        <v>543</v>
      </c>
    </row>
    <row r="2069" spans="1:4" x14ac:dyDescent="0.45">
      <c r="A2069" s="27">
        <v>14756</v>
      </c>
      <c r="B2069">
        <v>1</v>
      </c>
      <c r="D2069">
        <v>543</v>
      </c>
    </row>
    <row r="2070" spans="1:4" x14ac:dyDescent="0.45">
      <c r="A2070" s="23" t="s">
        <v>1146</v>
      </c>
      <c r="B2070">
        <v>1</v>
      </c>
      <c r="D2070">
        <v>544</v>
      </c>
    </row>
    <row r="2071" spans="1:4" x14ac:dyDescent="0.45">
      <c r="A2071" s="24">
        <v>82101500</v>
      </c>
      <c r="B2071">
        <v>1</v>
      </c>
      <c r="D2071">
        <v>544</v>
      </c>
    </row>
    <row r="2072" spans="1:4" x14ac:dyDescent="0.45">
      <c r="A2072" s="25" t="s">
        <v>1674</v>
      </c>
      <c r="B2072">
        <v>1</v>
      </c>
      <c r="D2072">
        <v>544</v>
      </c>
    </row>
    <row r="2073" spans="1:4" x14ac:dyDescent="0.45">
      <c r="A2073" s="26" t="s">
        <v>1616</v>
      </c>
      <c r="B2073">
        <v>1</v>
      </c>
      <c r="D2073">
        <v>544</v>
      </c>
    </row>
    <row r="2074" spans="1:4" x14ac:dyDescent="0.45">
      <c r="A2074" s="27">
        <v>6400</v>
      </c>
      <c r="B2074">
        <v>1</v>
      </c>
      <c r="D2074">
        <v>544</v>
      </c>
    </row>
    <row r="2075" spans="1:4" x14ac:dyDescent="0.45">
      <c r="A2075" s="23" t="s">
        <v>1148</v>
      </c>
      <c r="B2075">
        <v>1</v>
      </c>
      <c r="D2075">
        <v>545</v>
      </c>
    </row>
    <row r="2076" spans="1:4" x14ac:dyDescent="0.45">
      <c r="A2076" s="24">
        <v>82101500</v>
      </c>
      <c r="B2076">
        <v>1</v>
      </c>
      <c r="D2076">
        <v>545</v>
      </c>
    </row>
    <row r="2077" spans="1:4" x14ac:dyDescent="0.45">
      <c r="A2077" s="25" t="s">
        <v>1674</v>
      </c>
      <c r="B2077">
        <v>1</v>
      </c>
      <c r="D2077">
        <v>545</v>
      </c>
    </row>
    <row r="2078" spans="1:4" x14ac:dyDescent="0.45">
      <c r="A2078" s="26" t="s">
        <v>1616</v>
      </c>
      <c r="B2078">
        <v>1</v>
      </c>
      <c r="D2078">
        <v>545</v>
      </c>
    </row>
    <row r="2079" spans="1:4" x14ac:dyDescent="0.45">
      <c r="A2079" s="27">
        <v>6572</v>
      </c>
      <c r="B2079">
        <v>1</v>
      </c>
      <c r="D2079">
        <v>545</v>
      </c>
    </row>
    <row r="2080" spans="1:4" x14ac:dyDescent="0.45">
      <c r="A2080" s="23" t="s">
        <v>1152</v>
      </c>
      <c r="B2080">
        <v>1</v>
      </c>
      <c r="D2080">
        <v>546</v>
      </c>
    </row>
    <row r="2081" spans="1:4" x14ac:dyDescent="0.45">
      <c r="A2081" s="24">
        <v>82121700</v>
      </c>
      <c r="B2081">
        <v>1</v>
      </c>
      <c r="D2081">
        <v>546</v>
      </c>
    </row>
    <row r="2082" spans="1:4" x14ac:dyDescent="0.45">
      <c r="A2082" s="25" t="s">
        <v>1674</v>
      </c>
      <c r="B2082">
        <v>1</v>
      </c>
      <c r="D2082">
        <v>546</v>
      </c>
    </row>
    <row r="2083" spans="1:4" x14ac:dyDescent="0.45">
      <c r="A2083" s="26" t="s">
        <v>1616</v>
      </c>
      <c r="B2083">
        <v>1</v>
      </c>
      <c r="D2083">
        <v>546</v>
      </c>
    </row>
    <row r="2084" spans="1:4" x14ac:dyDescent="0.45">
      <c r="A2084" s="27">
        <v>410</v>
      </c>
      <c r="B2084">
        <v>1</v>
      </c>
      <c r="D2084">
        <v>546</v>
      </c>
    </row>
    <row r="2085" spans="1:4" x14ac:dyDescent="0.45">
      <c r="A2085" s="23" t="s">
        <v>1716</v>
      </c>
      <c r="B2085">
        <v>1</v>
      </c>
      <c r="D2085">
        <v>547</v>
      </c>
    </row>
    <row r="2086" spans="1:4" x14ac:dyDescent="0.45">
      <c r="A2086" s="24">
        <v>53102700</v>
      </c>
      <c r="B2086">
        <v>1</v>
      </c>
      <c r="D2086">
        <v>547</v>
      </c>
    </row>
    <row r="2087" spans="1:4" x14ac:dyDescent="0.45">
      <c r="A2087" s="25" t="s">
        <v>1674</v>
      </c>
      <c r="B2087">
        <v>1</v>
      </c>
      <c r="D2087">
        <v>547</v>
      </c>
    </row>
    <row r="2088" spans="1:4" x14ac:dyDescent="0.45">
      <c r="A2088" s="26" t="s">
        <v>1616</v>
      </c>
      <c r="B2088">
        <v>1</v>
      </c>
      <c r="D2088">
        <v>547</v>
      </c>
    </row>
    <row r="2089" spans="1:4" x14ac:dyDescent="0.45">
      <c r="A2089" s="27">
        <v>18000</v>
      </c>
      <c r="B2089">
        <v>1</v>
      </c>
      <c r="D2089">
        <v>547</v>
      </c>
    </row>
    <row r="2090" spans="1:4" x14ac:dyDescent="0.45">
      <c r="A2090" s="23" t="s">
        <v>1154</v>
      </c>
      <c r="B2090">
        <v>1</v>
      </c>
      <c r="D2090">
        <v>548</v>
      </c>
    </row>
    <row r="2091" spans="1:4" x14ac:dyDescent="0.45">
      <c r="A2091" s="24">
        <v>82101500</v>
      </c>
      <c r="B2091">
        <v>1</v>
      </c>
      <c r="D2091">
        <v>548</v>
      </c>
    </row>
    <row r="2092" spans="1:4" x14ac:dyDescent="0.45">
      <c r="A2092" s="25" t="s">
        <v>1674</v>
      </c>
      <c r="B2092">
        <v>1</v>
      </c>
      <c r="D2092">
        <v>548</v>
      </c>
    </row>
    <row r="2093" spans="1:4" x14ac:dyDescent="0.45">
      <c r="A2093" s="26" t="s">
        <v>1616</v>
      </c>
      <c r="B2093">
        <v>1</v>
      </c>
      <c r="D2093">
        <v>548</v>
      </c>
    </row>
    <row r="2094" spans="1:4" x14ac:dyDescent="0.45">
      <c r="A2094" s="27">
        <v>180000</v>
      </c>
      <c r="B2094">
        <v>1</v>
      </c>
      <c r="D2094">
        <v>548</v>
      </c>
    </row>
    <row r="2095" spans="1:4" x14ac:dyDescent="0.45">
      <c r="A2095" s="23" t="s">
        <v>1156</v>
      </c>
      <c r="B2095">
        <v>1</v>
      </c>
      <c r="D2095">
        <v>549</v>
      </c>
    </row>
    <row r="2096" spans="1:4" x14ac:dyDescent="0.45">
      <c r="A2096" s="24">
        <v>82101500</v>
      </c>
      <c r="B2096">
        <v>1</v>
      </c>
      <c r="D2096">
        <v>549</v>
      </c>
    </row>
    <row r="2097" spans="1:4" x14ac:dyDescent="0.45">
      <c r="A2097" s="25" t="s">
        <v>1674</v>
      </c>
      <c r="B2097">
        <v>1</v>
      </c>
      <c r="D2097">
        <v>549</v>
      </c>
    </row>
    <row r="2098" spans="1:4" x14ac:dyDescent="0.45">
      <c r="A2098" s="26" t="s">
        <v>1616</v>
      </c>
      <c r="B2098">
        <v>1</v>
      </c>
      <c r="D2098">
        <v>549</v>
      </c>
    </row>
    <row r="2099" spans="1:4" x14ac:dyDescent="0.45">
      <c r="A2099" s="27">
        <v>385000</v>
      </c>
      <c r="B2099">
        <v>1</v>
      </c>
      <c r="D2099">
        <v>549</v>
      </c>
    </row>
    <row r="2100" spans="1:4" x14ac:dyDescent="0.45">
      <c r="A2100" s="23" t="s">
        <v>1158</v>
      </c>
      <c r="B2100">
        <v>1</v>
      </c>
      <c r="D2100">
        <v>550</v>
      </c>
    </row>
    <row r="2101" spans="1:4" x14ac:dyDescent="0.45">
      <c r="A2101" s="24">
        <v>82101500</v>
      </c>
      <c r="B2101">
        <v>1</v>
      </c>
      <c r="D2101">
        <v>550</v>
      </c>
    </row>
    <row r="2102" spans="1:4" x14ac:dyDescent="0.45">
      <c r="A2102" s="25" t="s">
        <v>1674</v>
      </c>
      <c r="B2102">
        <v>1</v>
      </c>
      <c r="D2102">
        <v>550</v>
      </c>
    </row>
    <row r="2103" spans="1:4" x14ac:dyDescent="0.45">
      <c r="A2103" s="26" t="s">
        <v>1616</v>
      </c>
      <c r="B2103">
        <v>1</v>
      </c>
      <c r="D2103">
        <v>550</v>
      </c>
    </row>
    <row r="2104" spans="1:4" x14ac:dyDescent="0.45">
      <c r="A2104" s="27">
        <v>12852</v>
      </c>
      <c r="B2104">
        <v>1</v>
      </c>
      <c r="D2104">
        <v>550</v>
      </c>
    </row>
    <row r="2105" spans="1:4" x14ac:dyDescent="0.45">
      <c r="A2105" s="23" t="s">
        <v>1160</v>
      </c>
      <c r="B2105">
        <v>1</v>
      </c>
      <c r="D2105">
        <v>551</v>
      </c>
    </row>
    <row r="2106" spans="1:4" x14ac:dyDescent="0.45">
      <c r="A2106" s="24">
        <v>82101500</v>
      </c>
      <c r="B2106">
        <v>1</v>
      </c>
      <c r="D2106">
        <v>551</v>
      </c>
    </row>
    <row r="2107" spans="1:4" x14ac:dyDescent="0.45">
      <c r="A2107" s="25" t="s">
        <v>1674</v>
      </c>
      <c r="B2107">
        <v>1</v>
      </c>
      <c r="D2107">
        <v>551</v>
      </c>
    </row>
    <row r="2108" spans="1:4" x14ac:dyDescent="0.45">
      <c r="A2108" s="26" t="s">
        <v>1616</v>
      </c>
      <c r="B2108">
        <v>1</v>
      </c>
      <c r="D2108">
        <v>551</v>
      </c>
    </row>
    <row r="2109" spans="1:4" x14ac:dyDescent="0.45">
      <c r="A2109" s="27">
        <v>7999</v>
      </c>
      <c r="B2109">
        <v>1</v>
      </c>
      <c r="D2109">
        <v>551</v>
      </c>
    </row>
    <row r="2110" spans="1:4" x14ac:dyDescent="0.45">
      <c r="A2110" s="23" t="s">
        <v>1162</v>
      </c>
      <c r="B2110">
        <v>1</v>
      </c>
      <c r="D2110">
        <v>552</v>
      </c>
    </row>
    <row r="2111" spans="1:4" x14ac:dyDescent="0.45">
      <c r="A2111" s="24">
        <v>82101500</v>
      </c>
      <c r="B2111">
        <v>1</v>
      </c>
      <c r="D2111">
        <v>552</v>
      </c>
    </row>
    <row r="2112" spans="1:4" x14ac:dyDescent="0.45">
      <c r="A2112" s="25" t="s">
        <v>1674</v>
      </c>
      <c r="B2112">
        <v>1</v>
      </c>
      <c r="D2112">
        <v>552</v>
      </c>
    </row>
    <row r="2113" spans="1:4" x14ac:dyDescent="0.45">
      <c r="A2113" s="26" t="s">
        <v>1616</v>
      </c>
      <c r="B2113">
        <v>1</v>
      </c>
      <c r="D2113">
        <v>552</v>
      </c>
    </row>
    <row r="2114" spans="1:4" x14ac:dyDescent="0.45">
      <c r="A2114" s="27">
        <v>2450</v>
      </c>
      <c r="B2114">
        <v>1</v>
      </c>
      <c r="D2114">
        <v>552</v>
      </c>
    </row>
    <row r="2115" spans="1:4" x14ac:dyDescent="0.45">
      <c r="A2115" s="23" t="s">
        <v>1164</v>
      </c>
      <c r="B2115">
        <v>1</v>
      </c>
      <c r="D2115">
        <v>553</v>
      </c>
    </row>
    <row r="2116" spans="1:4" x14ac:dyDescent="0.45">
      <c r="A2116" s="24">
        <v>82101500</v>
      </c>
      <c r="B2116">
        <v>1</v>
      </c>
      <c r="D2116">
        <v>553</v>
      </c>
    </row>
    <row r="2117" spans="1:4" x14ac:dyDescent="0.45">
      <c r="A2117" s="25" t="s">
        <v>1674</v>
      </c>
      <c r="B2117">
        <v>1</v>
      </c>
      <c r="D2117">
        <v>553</v>
      </c>
    </row>
    <row r="2118" spans="1:4" x14ac:dyDescent="0.45">
      <c r="A2118" s="26" t="s">
        <v>1616</v>
      </c>
      <c r="B2118">
        <v>1</v>
      </c>
      <c r="D2118">
        <v>553</v>
      </c>
    </row>
    <row r="2119" spans="1:4" x14ac:dyDescent="0.45">
      <c r="A2119" s="27">
        <v>2150</v>
      </c>
      <c r="B2119">
        <v>1</v>
      </c>
      <c r="D2119">
        <v>553</v>
      </c>
    </row>
    <row r="2120" spans="1:4" x14ac:dyDescent="0.45">
      <c r="A2120" s="23" t="s">
        <v>1168</v>
      </c>
      <c r="B2120">
        <v>2</v>
      </c>
      <c r="C2120">
        <v>2786</v>
      </c>
      <c r="D2120">
        <v>1109</v>
      </c>
    </row>
    <row r="2121" spans="1:4" x14ac:dyDescent="0.45">
      <c r="A2121" s="24">
        <v>82101500</v>
      </c>
      <c r="B2121">
        <v>2</v>
      </c>
      <c r="C2121">
        <v>2786</v>
      </c>
      <c r="D2121">
        <v>1109</v>
      </c>
    </row>
    <row r="2122" spans="1:4" x14ac:dyDescent="0.45">
      <c r="A2122" s="25" t="s">
        <v>1715</v>
      </c>
      <c r="B2122">
        <v>2</v>
      </c>
      <c r="C2122">
        <v>2786</v>
      </c>
      <c r="D2122">
        <v>1109</v>
      </c>
    </row>
    <row r="2123" spans="1:4" x14ac:dyDescent="0.45">
      <c r="A2123" s="26" t="s">
        <v>1710</v>
      </c>
      <c r="B2123">
        <v>1</v>
      </c>
      <c r="C2123">
        <v>2786</v>
      </c>
      <c r="D2123">
        <v>555</v>
      </c>
    </row>
    <row r="2124" spans="1:4" x14ac:dyDescent="0.45">
      <c r="A2124" s="27">
        <v>83300</v>
      </c>
      <c r="B2124">
        <v>1</v>
      </c>
      <c r="C2124">
        <v>2786</v>
      </c>
      <c r="D2124">
        <v>555</v>
      </c>
    </row>
    <row r="2125" spans="1:4" x14ac:dyDescent="0.45">
      <c r="A2125" s="26" t="s">
        <v>1616</v>
      </c>
      <c r="B2125">
        <v>1</v>
      </c>
      <c r="D2125">
        <v>554</v>
      </c>
    </row>
    <row r="2126" spans="1:4" x14ac:dyDescent="0.45">
      <c r="A2126" s="27">
        <v>75000</v>
      </c>
      <c r="B2126">
        <v>1</v>
      </c>
      <c r="D2126">
        <v>554</v>
      </c>
    </row>
    <row r="2127" spans="1:4" x14ac:dyDescent="0.45">
      <c r="A2127" s="11" t="s">
        <v>1171</v>
      </c>
      <c r="B2127">
        <v>3</v>
      </c>
      <c r="D2127">
        <v>1674</v>
      </c>
    </row>
    <row r="2128" spans="1:4" x14ac:dyDescent="0.45">
      <c r="A2128" s="22" t="s">
        <v>245</v>
      </c>
      <c r="B2128">
        <v>3</v>
      </c>
      <c r="D2128">
        <v>1674</v>
      </c>
    </row>
    <row r="2129" spans="1:4" x14ac:dyDescent="0.45">
      <c r="A2129" s="23" t="s">
        <v>1175</v>
      </c>
      <c r="B2129">
        <v>1</v>
      </c>
      <c r="D2129">
        <v>557</v>
      </c>
    </row>
    <row r="2130" spans="1:4" x14ac:dyDescent="0.45">
      <c r="A2130" s="24">
        <v>86121800</v>
      </c>
      <c r="B2130">
        <v>1</v>
      </c>
      <c r="D2130">
        <v>557</v>
      </c>
    </row>
    <row r="2131" spans="1:4" x14ac:dyDescent="0.45">
      <c r="A2131" s="25" t="s">
        <v>1717</v>
      </c>
      <c r="B2131">
        <v>1</v>
      </c>
      <c r="D2131">
        <v>557</v>
      </c>
    </row>
    <row r="2132" spans="1:4" x14ac:dyDescent="0.45">
      <c r="A2132" s="26" t="s">
        <v>1616</v>
      </c>
      <c r="B2132">
        <v>1</v>
      </c>
      <c r="D2132">
        <v>557</v>
      </c>
    </row>
    <row r="2133" spans="1:4" x14ac:dyDescent="0.45">
      <c r="A2133" s="27">
        <v>198700</v>
      </c>
      <c r="B2133">
        <v>1</v>
      </c>
      <c r="D2133">
        <v>557</v>
      </c>
    </row>
    <row r="2134" spans="1:4" x14ac:dyDescent="0.45">
      <c r="A2134" s="23" t="s">
        <v>1178</v>
      </c>
      <c r="B2134">
        <v>1</v>
      </c>
      <c r="D2134">
        <v>558</v>
      </c>
    </row>
    <row r="2135" spans="1:4" x14ac:dyDescent="0.45">
      <c r="A2135" s="24">
        <v>86121800</v>
      </c>
      <c r="B2135">
        <v>1</v>
      </c>
      <c r="D2135">
        <v>558</v>
      </c>
    </row>
    <row r="2136" spans="1:4" x14ac:dyDescent="0.45">
      <c r="A2136" s="25" t="s">
        <v>1717</v>
      </c>
      <c r="B2136">
        <v>1</v>
      </c>
      <c r="D2136">
        <v>558</v>
      </c>
    </row>
    <row r="2137" spans="1:4" x14ac:dyDescent="0.45">
      <c r="A2137" s="26" t="s">
        <v>1616</v>
      </c>
      <c r="B2137">
        <v>1</v>
      </c>
      <c r="D2137">
        <v>558</v>
      </c>
    </row>
    <row r="2138" spans="1:4" x14ac:dyDescent="0.45">
      <c r="A2138" s="27">
        <v>274800</v>
      </c>
      <c r="B2138">
        <v>1</v>
      </c>
      <c r="D2138">
        <v>558</v>
      </c>
    </row>
    <row r="2139" spans="1:4" x14ac:dyDescent="0.45">
      <c r="A2139" s="23" t="s">
        <v>1718</v>
      </c>
      <c r="B2139">
        <v>1</v>
      </c>
      <c r="D2139">
        <v>559</v>
      </c>
    </row>
    <row r="2140" spans="1:4" x14ac:dyDescent="0.45">
      <c r="A2140" s="24">
        <v>86121800</v>
      </c>
      <c r="B2140">
        <v>1</v>
      </c>
      <c r="D2140">
        <v>559</v>
      </c>
    </row>
    <row r="2141" spans="1:4" x14ac:dyDescent="0.45">
      <c r="A2141" s="25" t="s">
        <v>1717</v>
      </c>
      <c r="B2141">
        <v>1</v>
      </c>
      <c r="D2141">
        <v>559</v>
      </c>
    </row>
    <row r="2142" spans="1:4" x14ac:dyDescent="0.45">
      <c r="A2142" s="26" t="s">
        <v>1616</v>
      </c>
      <c r="B2142">
        <v>1</v>
      </c>
      <c r="D2142">
        <v>559</v>
      </c>
    </row>
    <row r="2143" spans="1:4" x14ac:dyDescent="0.45">
      <c r="A2143" s="27">
        <v>20833</v>
      </c>
      <c r="B2143">
        <v>1</v>
      </c>
      <c r="D2143">
        <v>559</v>
      </c>
    </row>
    <row r="2144" spans="1:4" x14ac:dyDescent="0.45">
      <c r="A2144" s="11" t="s">
        <v>1181</v>
      </c>
      <c r="B2144">
        <v>96</v>
      </c>
      <c r="C2144">
        <v>2786</v>
      </c>
      <c r="D2144">
        <v>58169</v>
      </c>
    </row>
    <row r="2145" spans="1:4" x14ac:dyDescent="0.45">
      <c r="A2145" s="22" t="s">
        <v>403</v>
      </c>
      <c r="B2145">
        <v>1</v>
      </c>
      <c r="C2145">
        <v>2786</v>
      </c>
      <c r="D2145">
        <v>556</v>
      </c>
    </row>
    <row r="2146" spans="1:4" x14ac:dyDescent="0.45">
      <c r="A2146" s="23" t="s">
        <v>1719</v>
      </c>
      <c r="B2146">
        <v>1</v>
      </c>
      <c r="C2146">
        <v>2786</v>
      </c>
      <c r="D2146">
        <v>556</v>
      </c>
    </row>
    <row r="2147" spans="1:4" x14ac:dyDescent="0.45">
      <c r="A2147" s="24">
        <v>90101603</v>
      </c>
      <c r="B2147">
        <v>1</v>
      </c>
      <c r="C2147">
        <v>2786</v>
      </c>
      <c r="D2147">
        <v>556</v>
      </c>
    </row>
    <row r="2148" spans="1:4" x14ac:dyDescent="0.45">
      <c r="A2148" s="25" t="s">
        <v>1720</v>
      </c>
      <c r="B2148">
        <v>1</v>
      </c>
      <c r="C2148">
        <v>2786</v>
      </c>
      <c r="D2148">
        <v>556</v>
      </c>
    </row>
    <row r="2149" spans="1:4" x14ac:dyDescent="0.45">
      <c r="A2149" s="26" t="s">
        <v>1710</v>
      </c>
      <c r="B2149">
        <v>1</v>
      </c>
      <c r="C2149">
        <v>2786</v>
      </c>
      <c r="D2149">
        <v>556</v>
      </c>
    </row>
    <row r="2150" spans="1:4" x14ac:dyDescent="0.45">
      <c r="A2150" s="27">
        <v>160833</v>
      </c>
      <c r="B2150">
        <v>1</v>
      </c>
      <c r="C2150">
        <v>2786</v>
      </c>
      <c r="D2150">
        <v>556</v>
      </c>
    </row>
    <row r="2151" spans="1:4" x14ac:dyDescent="0.45">
      <c r="A2151" s="22" t="s">
        <v>35</v>
      </c>
      <c r="B2151">
        <v>23</v>
      </c>
      <c r="D2151">
        <v>13865</v>
      </c>
    </row>
    <row r="2152" spans="1:4" x14ac:dyDescent="0.45">
      <c r="A2152" s="23" t="s">
        <v>1192</v>
      </c>
      <c r="B2152">
        <v>1</v>
      </c>
      <c r="D2152">
        <v>563</v>
      </c>
    </row>
    <row r="2153" spans="1:4" x14ac:dyDescent="0.45">
      <c r="A2153" s="24">
        <v>90101600</v>
      </c>
      <c r="B2153">
        <v>1</v>
      </c>
      <c r="D2153">
        <v>563</v>
      </c>
    </row>
    <row r="2154" spans="1:4" x14ac:dyDescent="0.45">
      <c r="A2154" s="25" t="s">
        <v>1674</v>
      </c>
      <c r="B2154">
        <v>1</v>
      </c>
      <c r="D2154">
        <v>563</v>
      </c>
    </row>
    <row r="2155" spans="1:4" x14ac:dyDescent="0.45">
      <c r="A2155" s="26" t="s">
        <v>1616</v>
      </c>
      <c r="B2155">
        <v>1</v>
      </c>
      <c r="D2155">
        <v>563</v>
      </c>
    </row>
    <row r="2156" spans="1:4" x14ac:dyDescent="0.45">
      <c r="A2156" s="27">
        <v>2450</v>
      </c>
      <c r="B2156">
        <v>1</v>
      </c>
      <c r="D2156">
        <v>563</v>
      </c>
    </row>
    <row r="2157" spans="1:4" x14ac:dyDescent="0.45">
      <c r="A2157" s="23" t="s">
        <v>1194</v>
      </c>
      <c r="B2157">
        <v>2</v>
      </c>
      <c r="D2157">
        <v>1129</v>
      </c>
    </row>
    <row r="2158" spans="1:4" x14ac:dyDescent="0.45">
      <c r="A2158" s="24">
        <v>90101600</v>
      </c>
      <c r="B2158">
        <v>2</v>
      </c>
      <c r="D2158">
        <v>1129</v>
      </c>
    </row>
    <row r="2159" spans="1:4" x14ac:dyDescent="0.45">
      <c r="A2159" s="25" t="s">
        <v>1674</v>
      </c>
      <c r="B2159">
        <v>2</v>
      </c>
      <c r="D2159">
        <v>1129</v>
      </c>
    </row>
    <row r="2160" spans="1:4" x14ac:dyDescent="0.45">
      <c r="A2160" s="26" t="s">
        <v>1616</v>
      </c>
      <c r="B2160">
        <v>2</v>
      </c>
      <c r="D2160">
        <v>1129</v>
      </c>
    </row>
    <row r="2161" spans="1:4" x14ac:dyDescent="0.45">
      <c r="A2161" s="27">
        <v>1050</v>
      </c>
      <c r="B2161">
        <v>1</v>
      </c>
      <c r="D2161">
        <v>565</v>
      </c>
    </row>
    <row r="2162" spans="1:4" x14ac:dyDescent="0.45">
      <c r="A2162" s="27">
        <v>2000</v>
      </c>
      <c r="B2162">
        <v>1</v>
      </c>
      <c r="D2162">
        <v>564</v>
      </c>
    </row>
    <row r="2163" spans="1:4" x14ac:dyDescent="0.45">
      <c r="A2163" s="23" t="s">
        <v>1721</v>
      </c>
      <c r="B2163">
        <v>1</v>
      </c>
      <c r="D2163">
        <v>575</v>
      </c>
    </row>
    <row r="2164" spans="1:4" x14ac:dyDescent="0.45">
      <c r="A2164" s="24">
        <v>24111500</v>
      </c>
      <c r="B2164">
        <v>1</v>
      </c>
      <c r="D2164">
        <v>575</v>
      </c>
    </row>
    <row r="2165" spans="1:4" x14ac:dyDescent="0.45">
      <c r="A2165" s="25" t="s">
        <v>1674</v>
      </c>
      <c r="B2165">
        <v>1</v>
      </c>
      <c r="D2165">
        <v>575</v>
      </c>
    </row>
    <row r="2166" spans="1:4" x14ac:dyDescent="0.45">
      <c r="A2166" s="26" t="s">
        <v>1616</v>
      </c>
      <c r="B2166">
        <v>1</v>
      </c>
      <c r="D2166">
        <v>575</v>
      </c>
    </row>
    <row r="2167" spans="1:4" x14ac:dyDescent="0.45">
      <c r="A2167" s="27">
        <v>11469</v>
      </c>
      <c r="B2167">
        <v>1</v>
      </c>
      <c r="D2167">
        <v>575</v>
      </c>
    </row>
    <row r="2168" spans="1:4" x14ac:dyDescent="0.45">
      <c r="A2168" s="23" t="s">
        <v>1196</v>
      </c>
      <c r="B2168">
        <v>1</v>
      </c>
      <c r="D2168">
        <v>576</v>
      </c>
    </row>
    <row r="2169" spans="1:4" x14ac:dyDescent="0.45">
      <c r="A2169" s="24">
        <v>24111500</v>
      </c>
      <c r="B2169">
        <v>1</v>
      </c>
      <c r="D2169">
        <v>576</v>
      </c>
    </row>
    <row r="2170" spans="1:4" x14ac:dyDescent="0.45">
      <c r="A2170" s="25" t="s">
        <v>1674</v>
      </c>
      <c r="B2170">
        <v>1</v>
      </c>
      <c r="D2170">
        <v>576</v>
      </c>
    </row>
    <row r="2171" spans="1:4" x14ac:dyDescent="0.45">
      <c r="A2171" s="26" t="s">
        <v>1616</v>
      </c>
      <c r="B2171">
        <v>1</v>
      </c>
      <c r="D2171">
        <v>576</v>
      </c>
    </row>
    <row r="2172" spans="1:4" x14ac:dyDescent="0.45">
      <c r="A2172" s="27">
        <v>35000</v>
      </c>
      <c r="B2172">
        <v>1</v>
      </c>
      <c r="D2172">
        <v>576</v>
      </c>
    </row>
    <row r="2173" spans="1:4" x14ac:dyDescent="0.45">
      <c r="A2173" s="23" t="s">
        <v>1200</v>
      </c>
      <c r="B2173">
        <v>1</v>
      </c>
      <c r="D2173">
        <v>577</v>
      </c>
    </row>
    <row r="2174" spans="1:4" x14ac:dyDescent="0.45">
      <c r="A2174" s="24">
        <v>31211904</v>
      </c>
      <c r="B2174">
        <v>1</v>
      </c>
      <c r="D2174">
        <v>577</v>
      </c>
    </row>
    <row r="2175" spans="1:4" x14ac:dyDescent="0.45">
      <c r="A2175" s="25" t="s">
        <v>1674</v>
      </c>
      <c r="B2175">
        <v>1</v>
      </c>
      <c r="D2175">
        <v>577</v>
      </c>
    </row>
    <row r="2176" spans="1:4" x14ac:dyDescent="0.45">
      <c r="A2176" s="26" t="s">
        <v>1616</v>
      </c>
      <c r="B2176">
        <v>1</v>
      </c>
      <c r="D2176">
        <v>577</v>
      </c>
    </row>
    <row r="2177" spans="1:4" x14ac:dyDescent="0.45">
      <c r="A2177" s="27">
        <v>35641</v>
      </c>
      <c r="B2177">
        <v>1</v>
      </c>
      <c r="D2177">
        <v>577</v>
      </c>
    </row>
    <row r="2178" spans="1:4" x14ac:dyDescent="0.45">
      <c r="A2178" s="23" t="s">
        <v>1204</v>
      </c>
      <c r="B2178">
        <v>1</v>
      </c>
      <c r="D2178">
        <v>579</v>
      </c>
    </row>
    <row r="2179" spans="1:4" x14ac:dyDescent="0.45">
      <c r="A2179" s="24">
        <v>48101906</v>
      </c>
      <c r="B2179">
        <v>1</v>
      </c>
      <c r="D2179">
        <v>579</v>
      </c>
    </row>
    <row r="2180" spans="1:4" x14ac:dyDescent="0.45">
      <c r="A2180" s="25" t="s">
        <v>1674</v>
      </c>
      <c r="B2180">
        <v>1</v>
      </c>
      <c r="D2180">
        <v>579</v>
      </c>
    </row>
    <row r="2181" spans="1:4" x14ac:dyDescent="0.45">
      <c r="A2181" s="26" t="s">
        <v>1616</v>
      </c>
      <c r="B2181">
        <v>1</v>
      </c>
      <c r="D2181">
        <v>579</v>
      </c>
    </row>
    <row r="2182" spans="1:4" x14ac:dyDescent="0.45">
      <c r="A2182" s="27">
        <v>70964</v>
      </c>
      <c r="B2182">
        <v>1</v>
      </c>
      <c r="D2182">
        <v>579</v>
      </c>
    </row>
    <row r="2183" spans="1:4" x14ac:dyDescent="0.45">
      <c r="A2183" s="23" t="s">
        <v>1209</v>
      </c>
      <c r="B2183">
        <v>1</v>
      </c>
      <c r="D2183">
        <v>589</v>
      </c>
    </row>
    <row r="2184" spans="1:4" x14ac:dyDescent="0.45">
      <c r="A2184" s="24">
        <v>90101600</v>
      </c>
      <c r="B2184">
        <v>1</v>
      </c>
      <c r="D2184">
        <v>589</v>
      </c>
    </row>
    <row r="2185" spans="1:4" x14ac:dyDescent="0.45">
      <c r="A2185" s="25" t="s">
        <v>1674</v>
      </c>
      <c r="B2185">
        <v>1</v>
      </c>
      <c r="D2185">
        <v>589</v>
      </c>
    </row>
    <row r="2186" spans="1:4" x14ac:dyDescent="0.45">
      <c r="A2186" s="26" t="s">
        <v>1616</v>
      </c>
      <c r="B2186">
        <v>1</v>
      </c>
      <c r="D2186">
        <v>589</v>
      </c>
    </row>
    <row r="2187" spans="1:4" x14ac:dyDescent="0.45">
      <c r="A2187" s="27">
        <v>22193</v>
      </c>
      <c r="B2187">
        <v>1</v>
      </c>
      <c r="D2187">
        <v>589</v>
      </c>
    </row>
    <row r="2188" spans="1:4" x14ac:dyDescent="0.45">
      <c r="A2188" s="23" t="s">
        <v>1211</v>
      </c>
      <c r="B2188">
        <v>1</v>
      </c>
      <c r="D2188">
        <v>590</v>
      </c>
    </row>
    <row r="2189" spans="1:4" x14ac:dyDescent="0.45">
      <c r="A2189" s="24">
        <v>90101600</v>
      </c>
      <c r="B2189">
        <v>1</v>
      </c>
      <c r="D2189">
        <v>590</v>
      </c>
    </row>
    <row r="2190" spans="1:4" x14ac:dyDescent="0.45">
      <c r="A2190" s="25" t="s">
        <v>1674</v>
      </c>
      <c r="B2190">
        <v>1</v>
      </c>
      <c r="D2190">
        <v>590</v>
      </c>
    </row>
    <row r="2191" spans="1:4" x14ac:dyDescent="0.45">
      <c r="A2191" s="26" t="s">
        <v>1616</v>
      </c>
      <c r="B2191">
        <v>1</v>
      </c>
      <c r="D2191">
        <v>590</v>
      </c>
    </row>
    <row r="2192" spans="1:4" x14ac:dyDescent="0.45">
      <c r="A2192" s="27">
        <v>18684</v>
      </c>
      <c r="B2192">
        <v>1</v>
      </c>
      <c r="D2192">
        <v>590</v>
      </c>
    </row>
    <row r="2193" spans="1:4" x14ac:dyDescent="0.45">
      <c r="A2193" s="23" t="s">
        <v>1213</v>
      </c>
      <c r="B2193">
        <v>1</v>
      </c>
      <c r="D2193">
        <v>594</v>
      </c>
    </row>
    <row r="2194" spans="1:4" x14ac:dyDescent="0.45">
      <c r="A2194" s="24">
        <v>51191900</v>
      </c>
      <c r="B2194">
        <v>1</v>
      </c>
      <c r="D2194">
        <v>594</v>
      </c>
    </row>
    <row r="2195" spans="1:4" x14ac:dyDescent="0.45">
      <c r="A2195" s="25" t="s">
        <v>1674</v>
      </c>
      <c r="B2195">
        <v>1</v>
      </c>
      <c r="D2195">
        <v>594</v>
      </c>
    </row>
    <row r="2196" spans="1:4" x14ac:dyDescent="0.45">
      <c r="A2196" s="26" t="s">
        <v>1616</v>
      </c>
      <c r="B2196">
        <v>1</v>
      </c>
      <c r="D2196">
        <v>594</v>
      </c>
    </row>
    <row r="2197" spans="1:4" x14ac:dyDescent="0.45">
      <c r="A2197" s="27">
        <v>18375.385000000002</v>
      </c>
      <c r="B2197">
        <v>1</v>
      </c>
      <c r="D2197">
        <v>594</v>
      </c>
    </row>
    <row r="2198" spans="1:4" x14ac:dyDescent="0.45">
      <c r="A2198" s="23" t="s">
        <v>1215</v>
      </c>
      <c r="B2198">
        <v>1</v>
      </c>
      <c r="D2198">
        <v>597</v>
      </c>
    </row>
    <row r="2199" spans="1:4" x14ac:dyDescent="0.45">
      <c r="A2199" s="24">
        <v>53102516</v>
      </c>
      <c r="B2199">
        <v>1</v>
      </c>
      <c r="D2199">
        <v>597</v>
      </c>
    </row>
    <row r="2200" spans="1:4" x14ac:dyDescent="0.45">
      <c r="A2200" s="25" t="s">
        <v>1674</v>
      </c>
      <c r="B2200">
        <v>1</v>
      </c>
      <c r="D2200">
        <v>597</v>
      </c>
    </row>
    <row r="2201" spans="1:4" x14ac:dyDescent="0.45">
      <c r="A2201" s="26" t="s">
        <v>1616</v>
      </c>
      <c r="B2201">
        <v>1</v>
      </c>
      <c r="D2201">
        <v>597</v>
      </c>
    </row>
    <row r="2202" spans="1:4" x14ac:dyDescent="0.45">
      <c r="A2202" s="27">
        <v>37738</v>
      </c>
      <c r="B2202">
        <v>1</v>
      </c>
      <c r="D2202">
        <v>597</v>
      </c>
    </row>
    <row r="2203" spans="1:4" x14ac:dyDescent="0.45">
      <c r="A2203" s="23" t="s">
        <v>1217</v>
      </c>
      <c r="B2203">
        <v>1</v>
      </c>
      <c r="D2203">
        <v>604</v>
      </c>
    </row>
    <row r="2204" spans="1:4" x14ac:dyDescent="0.45">
      <c r="A2204" s="24">
        <v>49101700</v>
      </c>
      <c r="B2204">
        <v>1</v>
      </c>
      <c r="D2204">
        <v>604</v>
      </c>
    </row>
    <row r="2205" spans="1:4" x14ac:dyDescent="0.45">
      <c r="A2205" s="25" t="s">
        <v>1674</v>
      </c>
      <c r="B2205">
        <v>1</v>
      </c>
      <c r="D2205">
        <v>604</v>
      </c>
    </row>
    <row r="2206" spans="1:4" x14ac:dyDescent="0.45">
      <c r="A2206" s="26" t="s">
        <v>1616</v>
      </c>
      <c r="B2206">
        <v>1</v>
      </c>
      <c r="D2206">
        <v>604</v>
      </c>
    </row>
    <row r="2207" spans="1:4" x14ac:dyDescent="0.45">
      <c r="A2207" s="27">
        <v>28500</v>
      </c>
      <c r="B2207">
        <v>1</v>
      </c>
      <c r="D2207">
        <v>604</v>
      </c>
    </row>
    <row r="2208" spans="1:4" x14ac:dyDescent="0.45">
      <c r="A2208" s="23" t="s">
        <v>1219</v>
      </c>
      <c r="B2208">
        <v>1</v>
      </c>
      <c r="D2208">
        <v>605</v>
      </c>
    </row>
    <row r="2209" spans="1:4" x14ac:dyDescent="0.45">
      <c r="A2209" s="24">
        <v>24111500</v>
      </c>
      <c r="B2209">
        <v>1</v>
      </c>
      <c r="D2209">
        <v>605</v>
      </c>
    </row>
    <row r="2210" spans="1:4" x14ac:dyDescent="0.45">
      <c r="A2210" s="25" t="s">
        <v>1674</v>
      </c>
      <c r="B2210">
        <v>1</v>
      </c>
      <c r="D2210">
        <v>605</v>
      </c>
    </row>
    <row r="2211" spans="1:4" x14ac:dyDescent="0.45">
      <c r="A2211" s="26" t="s">
        <v>1616</v>
      </c>
      <c r="B2211">
        <v>1</v>
      </c>
      <c r="D2211">
        <v>605</v>
      </c>
    </row>
    <row r="2212" spans="1:4" x14ac:dyDescent="0.45">
      <c r="A2212" s="27">
        <v>63500</v>
      </c>
      <c r="B2212">
        <v>1</v>
      </c>
      <c r="D2212">
        <v>605</v>
      </c>
    </row>
    <row r="2213" spans="1:4" x14ac:dyDescent="0.45">
      <c r="A2213" s="23" t="s">
        <v>1223</v>
      </c>
      <c r="B2213">
        <v>1</v>
      </c>
      <c r="D2213">
        <v>606</v>
      </c>
    </row>
    <row r="2214" spans="1:4" x14ac:dyDescent="0.45">
      <c r="A2214" s="24">
        <v>24111500</v>
      </c>
      <c r="B2214">
        <v>1</v>
      </c>
      <c r="D2214">
        <v>606</v>
      </c>
    </row>
    <row r="2215" spans="1:4" x14ac:dyDescent="0.45">
      <c r="A2215" s="25" t="s">
        <v>1674</v>
      </c>
      <c r="B2215">
        <v>1</v>
      </c>
      <c r="D2215">
        <v>606</v>
      </c>
    </row>
    <row r="2216" spans="1:4" x14ac:dyDescent="0.45">
      <c r="A2216" s="26" t="s">
        <v>1616</v>
      </c>
      <c r="B2216">
        <v>1</v>
      </c>
      <c r="D2216">
        <v>606</v>
      </c>
    </row>
    <row r="2217" spans="1:4" x14ac:dyDescent="0.45">
      <c r="A2217" s="27">
        <v>27500</v>
      </c>
      <c r="B2217">
        <v>1</v>
      </c>
      <c r="D2217">
        <v>606</v>
      </c>
    </row>
    <row r="2218" spans="1:4" x14ac:dyDescent="0.45">
      <c r="A2218" s="23" t="s">
        <v>1227</v>
      </c>
      <c r="B2218">
        <v>1</v>
      </c>
      <c r="D2218">
        <v>607</v>
      </c>
    </row>
    <row r="2219" spans="1:4" x14ac:dyDescent="0.45">
      <c r="A2219" s="24">
        <v>90101600</v>
      </c>
      <c r="B2219">
        <v>1</v>
      </c>
      <c r="D2219">
        <v>607</v>
      </c>
    </row>
    <row r="2220" spans="1:4" x14ac:dyDescent="0.45">
      <c r="A2220" s="25" t="s">
        <v>1674</v>
      </c>
      <c r="B2220">
        <v>1</v>
      </c>
      <c r="D2220">
        <v>607</v>
      </c>
    </row>
    <row r="2221" spans="1:4" x14ac:dyDescent="0.45">
      <c r="A2221" s="26" t="s">
        <v>1616</v>
      </c>
      <c r="B2221">
        <v>1</v>
      </c>
      <c r="D2221">
        <v>607</v>
      </c>
    </row>
    <row r="2222" spans="1:4" x14ac:dyDescent="0.45">
      <c r="A2222" s="27">
        <v>899</v>
      </c>
      <c r="B2222">
        <v>1</v>
      </c>
      <c r="D2222">
        <v>607</v>
      </c>
    </row>
    <row r="2223" spans="1:4" x14ac:dyDescent="0.45">
      <c r="A2223" s="23" t="s">
        <v>1237</v>
      </c>
      <c r="B2223">
        <v>1</v>
      </c>
      <c r="D2223">
        <v>614</v>
      </c>
    </row>
    <row r="2224" spans="1:4" x14ac:dyDescent="0.45">
      <c r="A2224" s="24">
        <v>49101700</v>
      </c>
      <c r="B2224">
        <v>1</v>
      </c>
      <c r="D2224">
        <v>614</v>
      </c>
    </row>
    <row r="2225" spans="1:4" x14ac:dyDescent="0.45">
      <c r="A2225" s="25" t="s">
        <v>1674</v>
      </c>
      <c r="B2225">
        <v>1</v>
      </c>
      <c r="D2225">
        <v>614</v>
      </c>
    </row>
    <row r="2226" spans="1:4" x14ac:dyDescent="0.45">
      <c r="A2226" s="26" t="s">
        <v>1616</v>
      </c>
      <c r="B2226">
        <v>1</v>
      </c>
      <c r="D2226">
        <v>614</v>
      </c>
    </row>
    <row r="2227" spans="1:4" x14ac:dyDescent="0.45">
      <c r="A2227" s="27">
        <v>122300</v>
      </c>
      <c r="B2227">
        <v>1</v>
      </c>
      <c r="D2227">
        <v>614</v>
      </c>
    </row>
    <row r="2228" spans="1:4" x14ac:dyDescent="0.45">
      <c r="A2228" s="23" t="s">
        <v>1243</v>
      </c>
      <c r="B2228">
        <v>1</v>
      </c>
      <c r="D2228">
        <v>617</v>
      </c>
    </row>
    <row r="2229" spans="1:4" x14ac:dyDescent="0.45">
      <c r="A2229" s="24">
        <v>49101700</v>
      </c>
      <c r="B2229">
        <v>1</v>
      </c>
      <c r="D2229">
        <v>617</v>
      </c>
    </row>
    <row r="2230" spans="1:4" x14ac:dyDescent="0.45">
      <c r="A2230" s="25" t="s">
        <v>1674</v>
      </c>
      <c r="B2230">
        <v>1</v>
      </c>
      <c r="D2230">
        <v>617</v>
      </c>
    </row>
    <row r="2231" spans="1:4" x14ac:dyDescent="0.45">
      <c r="A2231" s="26" t="s">
        <v>1616</v>
      </c>
      <c r="B2231">
        <v>1</v>
      </c>
      <c r="D2231">
        <v>617</v>
      </c>
    </row>
    <row r="2232" spans="1:4" x14ac:dyDescent="0.45">
      <c r="A2232" s="27">
        <v>345000</v>
      </c>
      <c r="B2232">
        <v>1</v>
      </c>
      <c r="D2232">
        <v>617</v>
      </c>
    </row>
    <row r="2233" spans="1:4" x14ac:dyDescent="0.45">
      <c r="A2233" s="23" t="s">
        <v>1245</v>
      </c>
      <c r="B2233">
        <v>1</v>
      </c>
      <c r="D2233">
        <v>618</v>
      </c>
    </row>
    <row r="2234" spans="1:4" x14ac:dyDescent="0.45">
      <c r="A2234" s="24">
        <v>49101700</v>
      </c>
      <c r="B2234">
        <v>1</v>
      </c>
      <c r="D2234">
        <v>618</v>
      </c>
    </row>
    <row r="2235" spans="1:4" x14ac:dyDescent="0.45">
      <c r="A2235" s="25" t="s">
        <v>1674</v>
      </c>
      <c r="B2235">
        <v>1</v>
      </c>
      <c r="D2235">
        <v>618</v>
      </c>
    </row>
    <row r="2236" spans="1:4" x14ac:dyDescent="0.45">
      <c r="A2236" s="26" t="s">
        <v>1616</v>
      </c>
      <c r="B2236">
        <v>1</v>
      </c>
      <c r="D2236">
        <v>618</v>
      </c>
    </row>
    <row r="2237" spans="1:4" x14ac:dyDescent="0.45">
      <c r="A2237" s="27">
        <v>113800</v>
      </c>
      <c r="B2237">
        <v>1</v>
      </c>
      <c r="D2237">
        <v>618</v>
      </c>
    </row>
    <row r="2238" spans="1:4" x14ac:dyDescent="0.45">
      <c r="A2238" s="23" t="s">
        <v>1247</v>
      </c>
      <c r="B2238">
        <v>1</v>
      </c>
      <c r="D2238">
        <v>619</v>
      </c>
    </row>
    <row r="2239" spans="1:4" x14ac:dyDescent="0.45">
      <c r="A2239" s="24">
        <v>49101700</v>
      </c>
      <c r="B2239">
        <v>1</v>
      </c>
      <c r="D2239">
        <v>619</v>
      </c>
    </row>
    <row r="2240" spans="1:4" x14ac:dyDescent="0.45">
      <c r="A2240" s="25" t="s">
        <v>1674</v>
      </c>
      <c r="B2240">
        <v>1</v>
      </c>
      <c r="D2240">
        <v>619</v>
      </c>
    </row>
    <row r="2241" spans="1:4" x14ac:dyDescent="0.45">
      <c r="A2241" s="26" t="s">
        <v>1616</v>
      </c>
      <c r="B2241">
        <v>1</v>
      </c>
      <c r="D2241">
        <v>619</v>
      </c>
    </row>
    <row r="2242" spans="1:4" x14ac:dyDescent="0.45">
      <c r="A2242" s="27">
        <v>95041</v>
      </c>
      <c r="B2242">
        <v>1</v>
      </c>
      <c r="D2242">
        <v>619</v>
      </c>
    </row>
    <row r="2243" spans="1:4" x14ac:dyDescent="0.45">
      <c r="A2243" s="23" t="s">
        <v>1251</v>
      </c>
      <c r="B2243">
        <v>1</v>
      </c>
      <c r="D2243">
        <v>650</v>
      </c>
    </row>
    <row r="2244" spans="1:4" x14ac:dyDescent="0.45">
      <c r="A2244" s="24">
        <v>49101700</v>
      </c>
      <c r="B2244">
        <v>1</v>
      </c>
      <c r="D2244">
        <v>650</v>
      </c>
    </row>
    <row r="2245" spans="1:4" x14ac:dyDescent="0.45">
      <c r="A2245" s="25" t="s">
        <v>1674</v>
      </c>
      <c r="B2245">
        <v>1</v>
      </c>
      <c r="D2245">
        <v>650</v>
      </c>
    </row>
    <row r="2246" spans="1:4" x14ac:dyDescent="0.45">
      <c r="A2246" s="26" t="s">
        <v>1616</v>
      </c>
      <c r="B2246">
        <v>1</v>
      </c>
      <c r="D2246">
        <v>650</v>
      </c>
    </row>
    <row r="2247" spans="1:4" x14ac:dyDescent="0.45">
      <c r="A2247" s="27">
        <v>178203</v>
      </c>
      <c r="B2247">
        <v>1</v>
      </c>
      <c r="D2247">
        <v>650</v>
      </c>
    </row>
    <row r="2248" spans="1:4" x14ac:dyDescent="0.45">
      <c r="A2248" s="23" t="s">
        <v>1253</v>
      </c>
      <c r="B2248">
        <v>1</v>
      </c>
      <c r="D2248">
        <v>651</v>
      </c>
    </row>
    <row r="2249" spans="1:4" x14ac:dyDescent="0.45">
      <c r="A2249" s="24">
        <v>492215</v>
      </c>
      <c r="B2249">
        <v>1</v>
      </c>
      <c r="D2249">
        <v>651</v>
      </c>
    </row>
    <row r="2250" spans="1:4" x14ac:dyDescent="0.45">
      <c r="A2250" s="25" t="s">
        <v>1674</v>
      </c>
      <c r="B2250">
        <v>1</v>
      </c>
      <c r="D2250">
        <v>651</v>
      </c>
    </row>
    <row r="2251" spans="1:4" x14ac:dyDescent="0.45">
      <c r="A2251" s="26" t="s">
        <v>1616</v>
      </c>
      <c r="B2251">
        <v>1</v>
      </c>
      <c r="D2251">
        <v>651</v>
      </c>
    </row>
    <row r="2252" spans="1:4" x14ac:dyDescent="0.45">
      <c r="A2252" s="27">
        <v>65000</v>
      </c>
      <c r="B2252">
        <v>1</v>
      </c>
      <c r="D2252">
        <v>651</v>
      </c>
    </row>
    <row r="2253" spans="1:4" x14ac:dyDescent="0.45">
      <c r="A2253" s="23" t="s">
        <v>1255</v>
      </c>
      <c r="B2253">
        <v>1</v>
      </c>
      <c r="D2253">
        <v>652</v>
      </c>
    </row>
    <row r="2254" spans="1:4" x14ac:dyDescent="0.45">
      <c r="A2254" s="24">
        <v>80141900</v>
      </c>
      <c r="B2254">
        <v>1</v>
      </c>
      <c r="D2254">
        <v>652</v>
      </c>
    </row>
    <row r="2255" spans="1:4" x14ac:dyDescent="0.45">
      <c r="A2255" s="25" t="s">
        <v>1257</v>
      </c>
      <c r="B2255">
        <v>1</v>
      </c>
      <c r="D2255">
        <v>652</v>
      </c>
    </row>
    <row r="2256" spans="1:4" x14ac:dyDescent="0.45">
      <c r="A2256" s="26" t="s">
        <v>1616</v>
      </c>
      <c r="B2256">
        <v>1</v>
      </c>
      <c r="D2256">
        <v>652</v>
      </c>
    </row>
    <row r="2257" spans="1:4" x14ac:dyDescent="0.45">
      <c r="A2257" s="27">
        <v>36548</v>
      </c>
      <c r="B2257">
        <v>1</v>
      </c>
      <c r="D2257">
        <v>652</v>
      </c>
    </row>
    <row r="2258" spans="1:4" x14ac:dyDescent="0.45">
      <c r="A2258" s="23" t="s">
        <v>1258</v>
      </c>
      <c r="B2258">
        <v>1</v>
      </c>
      <c r="D2258">
        <v>653</v>
      </c>
    </row>
    <row r="2259" spans="1:4" x14ac:dyDescent="0.45">
      <c r="A2259" s="24">
        <v>43232100</v>
      </c>
      <c r="B2259">
        <v>1</v>
      </c>
      <c r="D2259">
        <v>653</v>
      </c>
    </row>
    <row r="2260" spans="1:4" x14ac:dyDescent="0.45">
      <c r="A2260" s="25" t="s">
        <v>1674</v>
      </c>
      <c r="B2260">
        <v>1</v>
      </c>
      <c r="D2260">
        <v>653</v>
      </c>
    </row>
    <row r="2261" spans="1:4" x14ac:dyDescent="0.45">
      <c r="A2261" s="26" t="s">
        <v>1616</v>
      </c>
      <c r="B2261">
        <v>1</v>
      </c>
      <c r="D2261">
        <v>653</v>
      </c>
    </row>
    <row r="2262" spans="1:4" x14ac:dyDescent="0.45">
      <c r="A2262" s="27">
        <v>173450</v>
      </c>
      <c r="B2262">
        <v>1</v>
      </c>
      <c r="D2262">
        <v>653</v>
      </c>
    </row>
    <row r="2263" spans="1:4" x14ac:dyDescent="0.45">
      <c r="A2263" s="22" t="s">
        <v>245</v>
      </c>
      <c r="B2263">
        <v>72</v>
      </c>
      <c r="D2263">
        <v>43748</v>
      </c>
    </row>
    <row r="2264" spans="1:4" x14ac:dyDescent="0.45">
      <c r="A2264" s="23" t="s">
        <v>1260</v>
      </c>
      <c r="B2264">
        <v>1</v>
      </c>
      <c r="D2264">
        <v>560</v>
      </c>
    </row>
    <row r="2265" spans="1:4" x14ac:dyDescent="0.45">
      <c r="A2265" s="24">
        <v>82151700</v>
      </c>
      <c r="B2265">
        <v>1</v>
      </c>
      <c r="D2265">
        <v>560</v>
      </c>
    </row>
    <row r="2266" spans="1:4" x14ac:dyDescent="0.45">
      <c r="A2266" s="25" t="s">
        <v>1722</v>
      </c>
      <c r="B2266">
        <v>1</v>
      </c>
      <c r="D2266">
        <v>560</v>
      </c>
    </row>
    <row r="2267" spans="1:4" x14ac:dyDescent="0.45">
      <c r="A2267" s="26" t="s">
        <v>1616</v>
      </c>
      <c r="B2267">
        <v>1</v>
      </c>
      <c r="D2267">
        <v>560</v>
      </c>
    </row>
    <row r="2268" spans="1:4" x14ac:dyDescent="0.45">
      <c r="A2268" s="27">
        <v>1565000</v>
      </c>
      <c r="B2268">
        <v>1</v>
      </c>
      <c r="D2268">
        <v>560</v>
      </c>
    </row>
    <row r="2269" spans="1:4" x14ac:dyDescent="0.45">
      <c r="A2269" s="23" t="s">
        <v>1262</v>
      </c>
      <c r="B2269">
        <v>1</v>
      </c>
      <c r="D2269">
        <v>561</v>
      </c>
    </row>
    <row r="2270" spans="1:4" x14ac:dyDescent="0.45">
      <c r="A2270" s="24">
        <v>82151700</v>
      </c>
      <c r="B2270">
        <v>1</v>
      </c>
      <c r="D2270">
        <v>561</v>
      </c>
    </row>
    <row r="2271" spans="1:4" x14ac:dyDescent="0.45">
      <c r="A2271" s="25" t="s">
        <v>1722</v>
      </c>
      <c r="B2271">
        <v>1</v>
      </c>
      <c r="D2271">
        <v>561</v>
      </c>
    </row>
    <row r="2272" spans="1:4" x14ac:dyDescent="0.45">
      <c r="A2272" s="26" t="s">
        <v>1616</v>
      </c>
      <c r="B2272">
        <v>1</v>
      </c>
      <c r="D2272">
        <v>561</v>
      </c>
    </row>
    <row r="2273" spans="1:4" x14ac:dyDescent="0.45">
      <c r="A2273" s="27">
        <v>1565000</v>
      </c>
      <c r="B2273">
        <v>1</v>
      </c>
      <c r="D2273">
        <v>561</v>
      </c>
    </row>
    <row r="2274" spans="1:4" x14ac:dyDescent="0.45">
      <c r="A2274" s="23" t="s">
        <v>1190</v>
      </c>
      <c r="B2274">
        <v>1</v>
      </c>
      <c r="D2274">
        <v>562</v>
      </c>
    </row>
    <row r="2275" spans="1:4" x14ac:dyDescent="0.45">
      <c r="A2275" s="24">
        <v>45111500</v>
      </c>
      <c r="B2275">
        <v>1</v>
      </c>
      <c r="D2275">
        <v>562</v>
      </c>
    </row>
    <row r="2276" spans="1:4" x14ac:dyDescent="0.45">
      <c r="A2276" s="25" t="s">
        <v>1674</v>
      </c>
      <c r="B2276">
        <v>1</v>
      </c>
      <c r="D2276">
        <v>562</v>
      </c>
    </row>
    <row r="2277" spans="1:4" x14ac:dyDescent="0.45">
      <c r="A2277" s="26" t="s">
        <v>1616</v>
      </c>
      <c r="B2277">
        <v>1</v>
      </c>
      <c r="D2277">
        <v>562</v>
      </c>
    </row>
    <row r="2278" spans="1:4" x14ac:dyDescent="0.45">
      <c r="A2278" s="27">
        <v>2371350</v>
      </c>
      <c r="B2278">
        <v>1</v>
      </c>
      <c r="D2278">
        <v>562</v>
      </c>
    </row>
    <row r="2279" spans="1:4" x14ac:dyDescent="0.45">
      <c r="A2279" s="23" t="s">
        <v>1264</v>
      </c>
      <c r="B2279">
        <v>1</v>
      </c>
      <c r="D2279">
        <v>566</v>
      </c>
    </row>
    <row r="2280" spans="1:4" x14ac:dyDescent="0.45">
      <c r="A2280" s="24">
        <v>80131502</v>
      </c>
      <c r="B2280">
        <v>1</v>
      </c>
      <c r="D2280">
        <v>566</v>
      </c>
    </row>
    <row r="2281" spans="1:4" x14ac:dyDescent="0.45">
      <c r="A2281" s="25" t="s">
        <v>1723</v>
      </c>
      <c r="B2281">
        <v>1</v>
      </c>
      <c r="D2281">
        <v>566</v>
      </c>
    </row>
    <row r="2282" spans="1:4" x14ac:dyDescent="0.45">
      <c r="A2282" s="26" t="s">
        <v>1616</v>
      </c>
      <c r="B2282">
        <v>1</v>
      </c>
      <c r="D2282">
        <v>566</v>
      </c>
    </row>
    <row r="2283" spans="1:4" x14ac:dyDescent="0.45">
      <c r="A2283" s="27">
        <v>356405</v>
      </c>
      <c r="B2283">
        <v>1</v>
      </c>
      <c r="D2283">
        <v>566</v>
      </c>
    </row>
    <row r="2284" spans="1:4" x14ac:dyDescent="0.45">
      <c r="A2284" s="23" t="s">
        <v>1270</v>
      </c>
      <c r="B2284">
        <v>1</v>
      </c>
      <c r="D2284">
        <v>567</v>
      </c>
    </row>
    <row r="2285" spans="1:4" x14ac:dyDescent="0.45">
      <c r="A2285" s="24">
        <v>25101700</v>
      </c>
      <c r="B2285">
        <v>1</v>
      </c>
      <c r="D2285">
        <v>567</v>
      </c>
    </row>
    <row r="2286" spans="1:4" x14ac:dyDescent="0.45">
      <c r="A2286" s="25" t="s">
        <v>276</v>
      </c>
      <c r="B2286">
        <v>1</v>
      </c>
      <c r="D2286">
        <v>567</v>
      </c>
    </row>
    <row r="2287" spans="1:4" x14ac:dyDescent="0.45">
      <c r="A2287" s="26" t="s">
        <v>1616</v>
      </c>
      <c r="B2287">
        <v>1</v>
      </c>
      <c r="D2287">
        <v>567</v>
      </c>
    </row>
    <row r="2288" spans="1:4" x14ac:dyDescent="0.45">
      <c r="A2288" s="27">
        <v>931735</v>
      </c>
      <c r="B2288">
        <v>1</v>
      </c>
      <c r="D2288">
        <v>567</v>
      </c>
    </row>
    <row r="2289" spans="1:4" x14ac:dyDescent="0.45">
      <c r="A2289" s="23" t="s">
        <v>1272</v>
      </c>
      <c r="B2289">
        <v>1</v>
      </c>
      <c r="D2289">
        <v>568</v>
      </c>
    </row>
    <row r="2290" spans="1:4" x14ac:dyDescent="0.45">
      <c r="A2290" s="24">
        <v>82150000</v>
      </c>
      <c r="B2290">
        <v>1</v>
      </c>
      <c r="D2290">
        <v>568</v>
      </c>
    </row>
    <row r="2291" spans="1:4" x14ac:dyDescent="0.45">
      <c r="A2291" s="25" t="s">
        <v>1674</v>
      </c>
      <c r="B2291">
        <v>1</v>
      </c>
      <c r="D2291">
        <v>568</v>
      </c>
    </row>
    <row r="2292" spans="1:4" x14ac:dyDescent="0.45">
      <c r="A2292" s="26" t="s">
        <v>1616</v>
      </c>
      <c r="B2292">
        <v>1</v>
      </c>
      <c r="D2292">
        <v>568</v>
      </c>
    </row>
    <row r="2293" spans="1:4" x14ac:dyDescent="0.45">
      <c r="A2293" s="27">
        <v>7603307</v>
      </c>
      <c r="B2293">
        <v>1</v>
      </c>
      <c r="D2293">
        <v>568</v>
      </c>
    </row>
    <row r="2294" spans="1:4" x14ac:dyDescent="0.45">
      <c r="A2294" s="23" t="s">
        <v>1274</v>
      </c>
      <c r="B2294">
        <v>1</v>
      </c>
      <c r="D2294">
        <v>569</v>
      </c>
    </row>
    <row r="2295" spans="1:4" x14ac:dyDescent="0.45">
      <c r="A2295" s="24">
        <v>82150000</v>
      </c>
      <c r="B2295">
        <v>1</v>
      </c>
      <c r="D2295">
        <v>569</v>
      </c>
    </row>
    <row r="2296" spans="1:4" x14ac:dyDescent="0.45">
      <c r="A2296" s="25" t="s">
        <v>1724</v>
      </c>
      <c r="B2296">
        <v>1</v>
      </c>
      <c r="D2296">
        <v>569</v>
      </c>
    </row>
    <row r="2297" spans="1:4" x14ac:dyDescent="0.45">
      <c r="A2297" s="26" t="s">
        <v>1616</v>
      </c>
      <c r="B2297">
        <v>1</v>
      </c>
      <c r="D2297">
        <v>569</v>
      </c>
    </row>
    <row r="2298" spans="1:4" x14ac:dyDescent="0.45">
      <c r="A2298" s="27">
        <v>17587605</v>
      </c>
      <c r="B2298">
        <v>1</v>
      </c>
      <c r="D2298">
        <v>569</v>
      </c>
    </row>
    <row r="2299" spans="1:4" x14ac:dyDescent="0.45">
      <c r="A2299" s="23" t="s">
        <v>1276</v>
      </c>
      <c r="B2299">
        <v>1</v>
      </c>
      <c r="D2299">
        <v>570</v>
      </c>
    </row>
    <row r="2300" spans="1:4" x14ac:dyDescent="0.45">
      <c r="A2300" s="24">
        <v>93141701</v>
      </c>
      <c r="B2300">
        <v>1</v>
      </c>
      <c r="D2300">
        <v>570</v>
      </c>
    </row>
    <row r="2301" spans="1:4" x14ac:dyDescent="0.45">
      <c r="A2301" s="25" t="s">
        <v>1257</v>
      </c>
      <c r="B2301">
        <v>1</v>
      </c>
      <c r="D2301">
        <v>570</v>
      </c>
    </row>
    <row r="2302" spans="1:4" x14ac:dyDescent="0.45">
      <c r="A2302" s="26" t="s">
        <v>1616</v>
      </c>
      <c r="B2302">
        <v>1</v>
      </c>
      <c r="D2302">
        <v>570</v>
      </c>
    </row>
    <row r="2303" spans="1:4" x14ac:dyDescent="0.45">
      <c r="A2303" s="27">
        <v>2138430</v>
      </c>
      <c r="B2303">
        <v>1</v>
      </c>
      <c r="D2303">
        <v>570</v>
      </c>
    </row>
    <row r="2304" spans="1:4" x14ac:dyDescent="0.45">
      <c r="A2304" s="23" t="s">
        <v>1278</v>
      </c>
      <c r="B2304">
        <v>1</v>
      </c>
      <c r="D2304">
        <v>571</v>
      </c>
    </row>
    <row r="2305" spans="1:4" x14ac:dyDescent="0.45">
      <c r="A2305" s="24">
        <v>80141600</v>
      </c>
      <c r="B2305">
        <v>1</v>
      </c>
      <c r="D2305">
        <v>571</v>
      </c>
    </row>
    <row r="2306" spans="1:4" x14ac:dyDescent="0.45">
      <c r="A2306" s="25" t="s">
        <v>1674</v>
      </c>
      <c r="B2306">
        <v>1</v>
      </c>
      <c r="D2306">
        <v>571</v>
      </c>
    </row>
    <row r="2307" spans="1:4" x14ac:dyDescent="0.45">
      <c r="A2307" s="26" t="s">
        <v>1616</v>
      </c>
      <c r="B2307">
        <v>1</v>
      </c>
      <c r="D2307">
        <v>571</v>
      </c>
    </row>
    <row r="2308" spans="1:4" x14ac:dyDescent="0.45">
      <c r="A2308" s="27">
        <v>610999</v>
      </c>
      <c r="B2308">
        <v>1</v>
      </c>
      <c r="D2308">
        <v>571</v>
      </c>
    </row>
    <row r="2309" spans="1:4" x14ac:dyDescent="0.45">
      <c r="A2309" s="23" t="s">
        <v>1280</v>
      </c>
      <c r="B2309">
        <v>1</v>
      </c>
      <c r="D2309">
        <v>572</v>
      </c>
    </row>
    <row r="2310" spans="1:4" x14ac:dyDescent="0.45">
      <c r="A2310" s="24">
        <v>80141600</v>
      </c>
      <c r="B2310">
        <v>1</v>
      </c>
      <c r="D2310">
        <v>572</v>
      </c>
    </row>
    <row r="2311" spans="1:4" x14ac:dyDescent="0.45">
      <c r="A2311" s="25" t="s">
        <v>1674</v>
      </c>
      <c r="B2311">
        <v>1</v>
      </c>
      <c r="D2311">
        <v>572</v>
      </c>
    </row>
    <row r="2312" spans="1:4" x14ac:dyDescent="0.45">
      <c r="A2312" s="26" t="s">
        <v>1616</v>
      </c>
      <c r="B2312">
        <v>1</v>
      </c>
      <c r="D2312">
        <v>572</v>
      </c>
    </row>
    <row r="2313" spans="1:4" x14ac:dyDescent="0.45">
      <c r="A2313" s="27">
        <v>701133</v>
      </c>
      <c r="B2313">
        <v>1</v>
      </c>
      <c r="D2313">
        <v>572</v>
      </c>
    </row>
    <row r="2314" spans="1:4" x14ac:dyDescent="0.45">
      <c r="A2314" s="23" t="s">
        <v>1282</v>
      </c>
      <c r="B2314">
        <v>1</v>
      </c>
      <c r="D2314">
        <v>573</v>
      </c>
    </row>
    <row r="2315" spans="1:4" x14ac:dyDescent="0.45">
      <c r="A2315" s="24">
        <v>80141600</v>
      </c>
      <c r="B2315">
        <v>1</v>
      </c>
      <c r="D2315">
        <v>573</v>
      </c>
    </row>
    <row r="2316" spans="1:4" x14ac:dyDescent="0.45">
      <c r="A2316" s="25" t="s">
        <v>1720</v>
      </c>
      <c r="B2316">
        <v>1</v>
      </c>
      <c r="D2316">
        <v>573</v>
      </c>
    </row>
    <row r="2317" spans="1:4" x14ac:dyDescent="0.45">
      <c r="A2317" s="26" t="s">
        <v>1616</v>
      </c>
      <c r="B2317">
        <v>1</v>
      </c>
      <c r="D2317">
        <v>573</v>
      </c>
    </row>
    <row r="2318" spans="1:4" x14ac:dyDescent="0.45">
      <c r="A2318" s="27">
        <v>539700</v>
      </c>
      <c r="B2318">
        <v>1</v>
      </c>
      <c r="D2318">
        <v>573</v>
      </c>
    </row>
    <row r="2319" spans="1:4" x14ac:dyDescent="0.45">
      <c r="A2319" s="23" t="s">
        <v>1284</v>
      </c>
      <c r="B2319">
        <v>1</v>
      </c>
      <c r="D2319">
        <v>574</v>
      </c>
    </row>
    <row r="2320" spans="1:4" x14ac:dyDescent="0.45">
      <c r="A2320" s="24">
        <v>82151700</v>
      </c>
      <c r="B2320">
        <v>1</v>
      </c>
      <c r="D2320">
        <v>574</v>
      </c>
    </row>
    <row r="2321" spans="1:4" x14ac:dyDescent="0.45">
      <c r="A2321" s="25" t="s">
        <v>1722</v>
      </c>
      <c r="B2321">
        <v>1</v>
      </c>
      <c r="D2321">
        <v>574</v>
      </c>
    </row>
    <row r="2322" spans="1:4" x14ac:dyDescent="0.45">
      <c r="A2322" s="26" t="s">
        <v>1616</v>
      </c>
      <c r="B2322">
        <v>1</v>
      </c>
      <c r="D2322">
        <v>574</v>
      </c>
    </row>
    <row r="2323" spans="1:4" x14ac:dyDescent="0.45">
      <c r="A2323" s="27">
        <v>2950000</v>
      </c>
      <c r="B2323">
        <v>1</v>
      </c>
      <c r="D2323">
        <v>574</v>
      </c>
    </row>
    <row r="2324" spans="1:4" x14ac:dyDescent="0.45">
      <c r="A2324" s="23" t="s">
        <v>1202</v>
      </c>
      <c r="B2324">
        <v>1</v>
      </c>
      <c r="D2324">
        <v>578</v>
      </c>
    </row>
    <row r="2325" spans="1:4" x14ac:dyDescent="0.45">
      <c r="A2325" s="24">
        <v>80141600</v>
      </c>
      <c r="B2325">
        <v>1</v>
      </c>
      <c r="D2325">
        <v>578</v>
      </c>
    </row>
    <row r="2326" spans="1:4" x14ac:dyDescent="0.45">
      <c r="A2326" s="25" t="s">
        <v>1674</v>
      </c>
      <c r="B2326">
        <v>1</v>
      </c>
      <c r="D2326">
        <v>578</v>
      </c>
    </row>
    <row r="2327" spans="1:4" x14ac:dyDescent="0.45">
      <c r="A2327" s="26" t="s">
        <v>1616</v>
      </c>
      <c r="B2327">
        <v>1</v>
      </c>
      <c r="D2327">
        <v>578</v>
      </c>
    </row>
    <row r="2328" spans="1:4" x14ac:dyDescent="0.45">
      <c r="A2328" s="27">
        <v>21500</v>
      </c>
      <c r="B2328">
        <v>1</v>
      </c>
      <c r="D2328">
        <v>578</v>
      </c>
    </row>
    <row r="2329" spans="1:4" x14ac:dyDescent="0.45">
      <c r="A2329" s="23" t="s">
        <v>1286</v>
      </c>
      <c r="B2329">
        <v>1</v>
      </c>
      <c r="D2329">
        <v>580</v>
      </c>
    </row>
    <row r="2330" spans="1:4" x14ac:dyDescent="0.45">
      <c r="A2330" s="24">
        <v>95131700</v>
      </c>
      <c r="B2330">
        <v>1</v>
      </c>
      <c r="D2330">
        <v>580</v>
      </c>
    </row>
    <row r="2331" spans="1:4" x14ac:dyDescent="0.45">
      <c r="A2331" s="25" t="s">
        <v>1674</v>
      </c>
      <c r="B2331">
        <v>1</v>
      </c>
      <c r="D2331">
        <v>580</v>
      </c>
    </row>
    <row r="2332" spans="1:4" x14ac:dyDescent="0.45">
      <c r="A2332" s="26" t="s">
        <v>1616</v>
      </c>
      <c r="B2332">
        <v>1</v>
      </c>
      <c r="D2332">
        <v>580</v>
      </c>
    </row>
    <row r="2333" spans="1:4" x14ac:dyDescent="0.45">
      <c r="A2333" s="27">
        <v>22235150</v>
      </c>
      <c r="B2333">
        <v>1</v>
      </c>
      <c r="D2333">
        <v>580</v>
      </c>
    </row>
    <row r="2334" spans="1:4" x14ac:dyDescent="0.45">
      <c r="A2334" s="23" t="s">
        <v>1288</v>
      </c>
      <c r="B2334">
        <v>1</v>
      </c>
      <c r="D2334">
        <v>581</v>
      </c>
    </row>
    <row r="2335" spans="1:4" x14ac:dyDescent="0.45">
      <c r="A2335" s="24">
        <v>95131700</v>
      </c>
      <c r="B2335">
        <v>1</v>
      </c>
      <c r="D2335">
        <v>581</v>
      </c>
    </row>
    <row r="2336" spans="1:4" x14ac:dyDescent="0.45">
      <c r="A2336" s="25" t="s">
        <v>1674</v>
      </c>
      <c r="B2336">
        <v>1</v>
      </c>
      <c r="D2336">
        <v>581</v>
      </c>
    </row>
    <row r="2337" spans="1:4" x14ac:dyDescent="0.45">
      <c r="A2337" s="26" t="s">
        <v>1616</v>
      </c>
      <c r="B2337">
        <v>1</v>
      </c>
      <c r="D2337">
        <v>581</v>
      </c>
    </row>
    <row r="2338" spans="1:4" x14ac:dyDescent="0.45">
      <c r="A2338" s="27">
        <v>3049375</v>
      </c>
      <c r="B2338">
        <v>1</v>
      </c>
      <c r="D2338">
        <v>581</v>
      </c>
    </row>
    <row r="2339" spans="1:4" x14ac:dyDescent="0.45">
      <c r="A2339" s="23" t="s">
        <v>1725</v>
      </c>
      <c r="B2339">
        <v>1</v>
      </c>
      <c r="D2339">
        <v>582</v>
      </c>
    </row>
    <row r="2340" spans="1:4" x14ac:dyDescent="0.45">
      <c r="A2340" s="24">
        <v>95131700</v>
      </c>
      <c r="B2340">
        <v>1</v>
      </c>
      <c r="D2340">
        <v>582</v>
      </c>
    </row>
    <row r="2341" spans="1:4" x14ac:dyDescent="0.45">
      <c r="A2341" s="25" t="s">
        <v>1674</v>
      </c>
      <c r="B2341">
        <v>1</v>
      </c>
      <c r="D2341">
        <v>582</v>
      </c>
    </row>
    <row r="2342" spans="1:4" x14ac:dyDescent="0.45">
      <c r="A2342" s="26" t="s">
        <v>1616</v>
      </c>
      <c r="B2342">
        <v>1</v>
      </c>
      <c r="D2342">
        <v>582</v>
      </c>
    </row>
    <row r="2343" spans="1:4" x14ac:dyDescent="0.45">
      <c r="A2343" s="27">
        <v>1652300</v>
      </c>
      <c r="B2343">
        <v>1</v>
      </c>
      <c r="D2343">
        <v>582</v>
      </c>
    </row>
    <row r="2344" spans="1:4" x14ac:dyDescent="0.45">
      <c r="A2344" s="23" t="s">
        <v>1290</v>
      </c>
      <c r="B2344">
        <v>1</v>
      </c>
      <c r="D2344">
        <v>583</v>
      </c>
    </row>
    <row r="2345" spans="1:4" x14ac:dyDescent="0.45">
      <c r="A2345" s="24">
        <v>95131700</v>
      </c>
      <c r="B2345">
        <v>1</v>
      </c>
      <c r="D2345">
        <v>583</v>
      </c>
    </row>
    <row r="2346" spans="1:4" x14ac:dyDescent="0.45">
      <c r="A2346" s="25" t="s">
        <v>1674</v>
      </c>
      <c r="B2346">
        <v>1</v>
      </c>
      <c r="D2346">
        <v>583</v>
      </c>
    </row>
    <row r="2347" spans="1:4" x14ac:dyDescent="0.45">
      <c r="A2347" s="26" t="s">
        <v>1616</v>
      </c>
      <c r="B2347">
        <v>1</v>
      </c>
      <c r="D2347">
        <v>583</v>
      </c>
    </row>
    <row r="2348" spans="1:4" x14ac:dyDescent="0.45">
      <c r="A2348" s="27">
        <v>299900</v>
      </c>
      <c r="B2348">
        <v>1</v>
      </c>
      <c r="D2348">
        <v>583</v>
      </c>
    </row>
    <row r="2349" spans="1:4" x14ac:dyDescent="0.45">
      <c r="A2349" s="23" t="s">
        <v>1292</v>
      </c>
      <c r="B2349">
        <v>1</v>
      </c>
      <c r="D2349">
        <v>584</v>
      </c>
    </row>
    <row r="2350" spans="1:4" x14ac:dyDescent="0.45">
      <c r="A2350" s="24">
        <v>95131700</v>
      </c>
      <c r="B2350">
        <v>1</v>
      </c>
      <c r="D2350">
        <v>584</v>
      </c>
    </row>
    <row r="2351" spans="1:4" x14ac:dyDescent="0.45">
      <c r="A2351" s="25" t="s">
        <v>1674</v>
      </c>
      <c r="B2351">
        <v>1</v>
      </c>
      <c r="D2351">
        <v>584</v>
      </c>
    </row>
    <row r="2352" spans="1:4" x14ac:dyDescent="0.45">
      <c r="A2352" s="26" t="s">
        <v>1616</v>
      </c>
      <c r="B2352">
        <v>1</v>
      </c>
      <c r="D2352">
        <v>584</v>
      </c>
    </row>
    <row r="2353" spans="1:4" x14ac:dyDescent="0.45">
      <c r="A2353" s="27">
        <v>2500000</v>
      </c>
      <c r="B2353">
        <v>1</v>
      </c>
      <c r="D2353">
        <v>584</v>
      </c>
    </row>
    <row r="2354" spans="1:4" x14ac:dyDescent="0.45">
      <c r="A2354" s="23" t="s">
        <v>1294</v>
      </c>
      <c r="B2354">
        <v>1</v>
      </c>
      <c r="D2354">
        <v>585</v>
      </c>
    </row>
    <row r="2355" spans="1:4" x14ac:dyDescent="0.45">
      <c r="A2355" s="24">
        <v>95131700</v>
      </c>
      <c r="B2355">
        <v>1</v>
      </c>
      <c r="D2355">
        <v>585</v>
      </c>
    </row>
    <row r="2356" spans="1:4" x14ac:dyDescent="0.45">
      <c r="A2356" s="25" t="s">
        <v>1674</v>
      </c>
      <c r="B2356">
        <v>1</v>
      </c>
      <c r="D2356">
        <v>585</v>
      </c>
    </row>
    <row r="2357" spans="1:4" x14ac:dyDescent="0.45">
      <c r="A2357" s="26" t="s">
        <v>1616</v>
      </c>
      <c r="B2357">
        <v>1</v>
      </c>
      <c r="D2357">
        <v>585</v>
      </c>
    </row>
    <row r="2358" spans="1:4" x14ac:dyDescent="0.45">
      <c r="A2358" s="27">
        <v>411666</v>
      </c>
      <c r="B2358">
        <v>1</v>
      </c>
      <c r="D2358">
        <v>585</v>
      </c>
    </row>
    <row r="2359" spans="1:4" x14ac:dyDescent="0.45">
      <c r="A2359" s="23" t="s">
        <v>1296</v>
      </c>
      <c r="B2359">
        <v>1</v>
      </c>
      <c r="D2359">
        <v>586</v>
      </c>
    </row>
    <row r="2360" spans="1:4" x14ac:dyDescent="0.45">
      <c r="A2360" s="24">
        <v>95131700</v>
      </c>
      <c r="B2360">
        <v>1</v>
      </c>
      <c r="D2360">
        <v>586</v>
      </c>
    </row>
    <row r="2361" spans="1:4" x14ac:dyDescent="0.45">
      <c r="A2361" s="25" t="s">
        <v>1674</v>
      </c>
      <c r="B2361">
        <v>1</v>
      </c>
      <c r="D2361">
        <v>586</v>
      </c>
    </row>
    <row r="2362" spans="1:4" x14ac:dyDescent="0.45">
      <c r="A2362" s="26" t="s">
        <v>1616</v>
      </c>
      <c r="B2362">
        <v>1</v>
      </c>
      <c r="D2362">
        <v>586</v>
      </c>
    </row>
    <row r="2363" spans="1:4" x14ac:dyDescent="0.45">
      <c r="A2363" s="27">
        <v>567500</v>
      </c>
      <c r="B2363">
        <v>1</v>
      </c>
      <c r="D2363">
        <v>586</v>
      </c>
    </row>
    <row r="2364" spans="1:4" x14ac:dyDescent="0.45">
      <c r="A2364" s="23" t="s">
        <v>1726</v>
      </c>
      <c r="B2364">
        <v>1</v>
      </c>
      <c r="D2364">
        <v>587</v>
      </c>
    </row>
    <row r="2365" spans="1:4" x14ac:dyDescent="0.45">
      <c r="A2365" s="24">
        <v>90101600</v>
      </c>
      <c r="B2365">
        <v>1</v>
      </c>
      <c r="D2365">
        <v>587</v>
      </c>
    </row>
    <row r="2366" spans="1:4" x14ac:dyDescent="0.45">
      <c r="A2366" s="25" t="s">
        <v>1257</v>
      </c>
      <c r="B2366">
        <v>1</v>
      </c>
      <c r="D2366">
        <v>587</v>
      </c>
    </row>
    <row r="2367" spans="1:4" x14ac:dyDescent="0.45">
      <c r="A2367" s="26" t="s">
        <v>1616</v>
      </c>
      <c r="B2367">
        <v>1</v>
      </c>
      <c r="D2367">
        <v>587</v>
      </c>
    </row>
    <row r="2368" spans="1:4" x14ac:dyDescent="0.45">
      <c r="A2368" s="27">
        <v>3506038</v>
      </c>
      <c r="B2368">
        <v>1</v>
      </c>
      <c r="D2368">
        <v>587</v>
      </c>
    </row>
    <row r="2369" spans="1:4" x14ac:dyDescent="0.45">
      <c r="A2369" s="23" t="s">
        <v>1727</v>
      </c>
      <c r="B2369">
        <v>1</v>
      </c>
      <c r="D2369">
        <v>588</v>
      </c>
    </row>
    <row r="2370" spans="1:4" x14ac:dyDescent="0.45">
      <c r="A2370" s="24">
        <v>30191617</v>
      </c>
      <c r="B2370">
        <v>1</v>
      </c>
      <c r="D2370">
        <v>588</v>
      </c>
    </row>
    <row r="2371" spans="1:4" x14ac:dyDescent="0.45">
      <c r="A2371" s="25" t="s">
        <v>1699</v>
      </c>
      <c r="B2371">
        <v>1</v>
      </c>
      <c r="D2371">
        <v>588</v>
      </c>
    </row>
    <row r="2372" spans="1:4" x14ac:dyDescent="0.45">
      <c r="A2372" s="26" t="s">
        <v>1616</v>
      </c>
      <c r="B2372">
        <v>1</v>
      </c>
      <c r="D2372">
        <v>588</v>
      </c>
    </row>
    <row r="2373" spans="1:4" x14ac:dyDescent="0.45">
      <c r="A2373" s="27">
        <v>142562</v>
      </c>
      <c r="B2373">
        <v>1</v>
      </c>
      <c r="D2373">
        <v>588</v>
      </c>
    </row>
    <row r="2374" spans="1:4" x14ac:dyDescent="0.45">
      <c r="A2374" s="23" t="s">
        <v>1298</v>
      </c>
      <c r="B2374">
        <v>1</v>
      </c>
      <c r="D2374">
        <v>591</v>
      </c>
    </row>
    <row r="2375" spans="1:4" x14ac:dyDescent="0.45">
      <c r="A2375" s="24">
        <v>82151700</v>
      </c>
      <c r="B2375">
        <v>1</v>
      </c>
      <c r="D2375">
        <v>591</v>
      </c>
    </row>
    <row r="2376" spans="1:4" x14ac:dyDescent="0.45">
      <c r="A2376" s="25" t="s">
        <v>1722</v>
      </c>
      <c r="B2376">
        <v>1</v>
      </c>
      <c r="D2376">
        <v>591</v>
      </c>
    </row>
    <row r="2377" spans="1:4" x14ac:dyDescent="0.45">
      <c r="A2377" s="26" t="s">
        <v>1616</v>
      </c>
      <c r="B2377">
        <v>1</v>
      </c>
      <c r="D2377">
        <v>591</v>
      </c>
    </row>
    <row r="2378" spans="1:4" x14ac:dyDescent="0.45">
      <c r="A2378" s="27">
        <v>4500000</v>
      </c>
      <c r="B2378">
        <v>1</v>
      </c>
      <c r="D2378">
        <v>591</v>
      </c>
    </row>
    <row r="2379" spans="1:4" x14ac:dyDescent="0.45">
      <c r="A2379" s="23" t="s">
        <v>1300</v>
      </c>
      <c r="B2379">
        <v>1</v>
      </c>
      <c r="D2379">
        <v>592</v>
      </c>
    </row>
    <row r="2380" spans="1:4" x14ac:dyDescent="0.45">
      <c r="A2380" s="24">
        <v>82151700</v>
      </c>
      <c r="B2380">
        <v>1</v>
      </c>
      <c r="D2380">
        <v>592</v>
      </c>
    </row>
    <row r="2381" spans="1:4" x14ac:dyDescent="0.45">
      <c r="A2381" s="25" t="s">
        <v>1720</v>
      </c>
      <c r="B2381">
        <v>1</v>
      </c>
      <c r="D2381">
        <v>592</v>
      </c>
    </row>
    <row r="2382" spans="1:4" x14ac:dyDescent="0.45">
      <c r="A2382" s="26" t="s">
        <v>1616</v>
      </c>
      <c r="B2382">
        <v>1</v>
      </c>
      <c r="D2382">
        <v>592</v>
      </c>
    </row>
    <row r="2383" spans="1:4" x14ac:dyDescent="0.45">
      <c r="A2383" s="27">
        <v>2500000</v>
      </c>
      <c r="B2383">
        <v>1</v>
      </c>
      <c r="D2383">
        <v>592</v>
      </c>
    </row>
    <row r="2384" spans="1:4" x14ac:dyDescent="0.45">
      <c r="A2384" s="23" t="s">
        <v>1302</v>
      </c>
      <c r="B2384">
        <v>1</v>
      </c>
      <c r="D2384">
        <v>593</v>
      </c>
    </row>
    <row r="2385" spans="1:4" x14ac:dyDescent="0.45">
      <c r="A2385" s="24">
        <v>82151700</v>
      </c>
      <c r="B2385">
        <v>1</v>
      </c>
      <c r="D2385">
        <v>593</v>
      </c>
    </row>
    <row r="2386" spans="1:4" x14ac:dyDescent="0.45">
      <c r="A2386" s="25" t="s">
        <v>1720</v>
      </c>
      <c r="B2386">
        <v>1</v>
      </c>
      <c r="D2386">
        <v>593</v>
      </c>
    </row>
    <row r="2387" spans="1:4" x14ac:dyDescent="0.45">
      <c r="A2387" s="26" t="s">
        <v>1616</v>
      </c>
      <c r="B2387">
        <v>1</v>
      </c>
      <c r="D2387">
        <v>593</v>
      </c>
    </row>
    <row r="2388" spans="1:4" x14ac:dyDescent="0.45">
      <c r="A2388" s="27">
        <v>3849174</v>
      </c>
      <c r="B2388">
        <v>1</v>
      </c>
      <c r="D2388">
        <v>593</v>
      </c>
    </row>
    <row r="2389" spans="1:4" x14ac:dyDescent="0.45">
      <c r="A2389" s="23" t="s">
        <v>1304</v>
      </c>
      <c r="B2389">
        <v>1</v>
      </c>
      <c r="D2389">
        <v>595</v>
      </c>
    </row>
    <row r="2390" spans="1:4" x14ac:dyDescent="0.45">
      <c r="A2390" s="24">
        <v>90101600</v>
      </c>
      <c r="B2390">
        <v>1</v>
      </c>
      <c r="D2390">
        <v>595</v>
      </c>
    </row>
    <row r="2391" spans="1:4" x14ac:dyDescent="0.45">
      <c r="A2391" s="25" t="s">
        <v>1724</v>
      </c>
      <c r="B2391">
        <v>1</v>
      </c>
      <c r="D2391">
        <v>595</v>
      </c>
    </row>
    <row r="2392" spans="1:4" x14ac:dyDescent="0.45">
      <c r="A2392" s="26" t="s">
        <v>1616</v>
      </c>
      <c r="B2392">
        <v>1</v>
      </c>
      <c r="D2392">
        <v>595</v>
      </c>
    </row>
    <row r="2393" spans="1:4" x14ac:dyDescent="0.45">
      <c r="A2393" s="27">
        <v>680000</v>
      </c>
      <c r="B2393">
        <v>1</v>
      </c>
      <c r="D2393">
        <v>595</v>
      </c>
    </row>
    <row r="2394" spans="1:4" x14ac:dyDescent="0.45">
      <c r="A2394" s="23" t="s">
        <v>1728</v>
      </c>
      <c r="B2394">
        <v>1</v>
      </c>
      <c r="D2394">
        <v>596</v>
      </c>
    </row>
    <row r="2395" spans="1:4" x14ac:dyDescent="0.45">
      <c r="A2395" s="24">
        <v>90101600</v>
      </c>
      <c r="B2395">
        <v>1</v>
      </c>
      <c r="D2395">
        <v>596</v>
      </c>
    </row>
    <row r="2396" spans="1:4" x14ac:dyDescent="0.45">
      <c r="A2396" s="25" t="s">
        <v>1724</v>
      </c>
      <c r="B2396">
        <v>1</v>
      </c>
      <c r="D2396">
        <v>596</v>
      </c>
    </row>
    <row r="2397" spans="1:4" x14ac:dyDescent="0.45">
      <c r="A2397" s="26" t="s">
        <v>1616</v>
      </c>
      <c r="B2397">
        <v>1</v>
      </c>
      <c r="D2397">
        <v>596</v>
      </c>
    </row>
    <row r="2398" spans="1:4" x14ac:dyDescent="0.45">
      <c r="A2398" s="27">
        <v>936009</v>
      </c>
      <c r="B2398">
        <v>1</v>
      </c>
      <c r="D2398">
        <v>596</v>
      </c>
    </row>
    <row r="2399" spans="1:4" x14ac:dyDescent="0.45">
      <c r="A2399" s="23" t="s">
        <v>1308</v>
      </c>
      <c r="B2399">
        <v>1</v>
      </c>
      <c r="D2399">
        <v>598</v>
      </c>
    </row>
    <row r="2400" spans="1:4" x14ac:dyDescent="0.45">
      <c r="A2400" s="24">
        <v>52151700</v>
      </c>
      <c r="B2400">
        <v>1</v>
      </c>
      <c r="D2400">
        <v>598</v>
      </c>
    </row>
    <row r="2401" spans="1:4" x14ac:dyDescent="0.45">
      <c r="A2401" s="25" t="s">
        <v>1729</v>
      </c>
      <c r="B2401">
        <v>1</v>
      </c>
      <c r="D2401">
        <v>598</v>
      </c>
    </row>
    <row r="2402" spans="1:4" x14ac:dyDescent="0.45">
      <c r="A2402" s="26" t="s">
        <v>1616</v>
      </c>
      <c r="B2402">
        <v>1</v>
      </c>
      <c r="D2402">
        <v>598</v>
      </c>
    </row>
    <row r="2403" spans="1:4" x14ac:dyDescent="0.45">
      <c r="A2403" s="27">
        <v>3505889</v>
      </c>
      <c r="B2403">
        <v>1</v>
      </c>
      <c r="D2403">
        <v>598</v>
      </c>
    </row>
    <row r="2404" spans="1:4" x14ac:dyDescent="0.45">
      <c r="A2404" s="23" t="s">
        <v>1310</v>
      </c>
      <c r="B2404">
        <v>1</v>
      </c>
      <c r="D2404">
        <v>599</v>
      </c>
    </row>
    <row r="2405" spans="1:4" x14ac:dyDescent="0.45">
      <c r="A2405" s="24">
        <v>82151700</v>
      </c>
      <c r="B2405">
        <v>1</v>
      </c>
      <c r="D2405">
        <v>599</v>
      </c>
    </row>
    <row r="2406" spans="1:4" x14ac:dyDescent="0.45">
      <c r="A2406" s="25" t="s">
        <v>1722</v>
      </c>
      <c r="B2406">
        <v>1</v>
      </c>
      <c r="D2406">
        <v>599</v>
      </c>
    </row>
    <row r="2407" spans="1:4" x14ac:dyDescent="0.45">
      <c r="A2407" s="26" t="s">
        <v>1616</v>
      </c>
      <c r="B2407">
        <v>1</v>
      </c>
      <c r="D2407">
        <v>599</v>
      </c>
    </row>
    <row r="2408" spans="1:4" x14ac:dyDescent="0.45">
      <c r="A2408" s="27">
        <v>1565000</v>
      </c>
      <c r="B2408">
        <v>1</v>
      </c>
      <c r="D2408">
        <v>599</v>
      </c>
    </row>
    <row r="2409" spans="1:4" x14ac:dyDescent="0.45">
      <c r="A2409" s="23" t="s">
        <v>1730</v>
      </c>
      <c r="B2409">
        <v>1</v>
      </c>
      <c r="D2409">
        <v>600</v>
      </c>
    </row>
    <row r="2410" spans="1:4" x14ac:dyDescent="0.45">
      <c r="A2410" s="24">
        <v>82151700</v>
      </c>
      <c r="B2410">
        <v>1</v>
      </c>
      <c r="D2410">
        <v>600</v>
      </c>
    </row>
    <row r="2411" spans="1:4" x14ac:dyDescent="0.45">
      <c r="A2411" s="25" t="s">
        <v>1731</v>
      </c>
      <c r="B2411">
        <v>1</v>
      </c>
      <c r="D2411">
        <v>600</v>
      </c>
    </row>
    <row r="2412" spans="1:4" x14ac:dyDescent="0.45">
      <c r="A2412" s="26" t="s">
        <v>1616</v>
      </c>
      <c r="B2412">
        <v>1</v>
      </c>
      <c r="D2412">
        <v>600</v>
      </c>
    </row>
    <row r="2413" spans="1:4" x14ac:dyDescent="0.45">
      <c r="A2413" s="27">
        <v>1087800</v>
      </c>
      <c r="B2413">
        <v>1</v>
      </c>
      <c r="D2413">
        <v>600</v>
      </c>
    </row>
    <row r="2414" spans="1:4" x14ac:dyDescent="0.45">
      <c r="A2414" s="23" t="s">
        <v>1312</v>
      </c>
      <c r="B2414">
        <v>1</v>
      </c>
      <c r="D2414">
        <v>601</v>
      </c>
    </row>
    <row r="2415" spans="1:4" x14ac:dyDescent="0.45">
      <c r="A2415" s="24">
        <v>82151700</v>
      </c>
      <c r="B2415">
        <v>1</v>
      </c>
      <c r="D2415">
        <v>601</v>
      </c>
    </row>
    <row r="2416" spans="1:4" x14ac:dyDescent="0.45">
      <c r="A2416" s="25" t="s">
        <v>1722</v>
      </c>
      <c r="B2416">
        <v>1</v>
      </c>
      <c r="D2416">
        <v>601</v>
      </c>
    </row>
    <row r="2417" spans="1:4" x14ac:dyDescent="0.45">
      <c r="A2417" s="26" t="s">
        <v>1616</v>
      </c>
      <c r="B2417">
        <v>1</v>
      </c>
      <c r="D2417">
        <v>601</v>
      </c>
    </row>
    <row r="2418" spans="1:4" x14ac:dyDescent="0.45">
      <c r="A2418" s="27">
        <v>2865000</v>
      </c>
      <c r="B2418">
        <v>1</v>
      </c>
      <c r="D2418">
        <v>601</v>
      </c>
    </row>
    <row r="2419" spans="1:4" x14ac:dyDescent="0.45">
      <c r="A2419" s="23" t="s">
        <v>1314</v>
      </c>
      <c r="B2419">
        <v>2</v>
      </c>
      <c r="D2419">
        <v>1204</v>
      </c>
    </row>
    <row r="2420" spans="1:4" x14ac:dyDescent="0.45">
      <c r="A2420" s="24">
        <v>82151700</v>
      </c>
      <c r="B2420">
        <v>2</v>
      </c>
      <c r="D2420">
        <v>1204</v>
      </c>
    </row>
    <row r="2421" spans="1:4" x14ac:dyDescent="0.45">
      <c r="A2421" s="25" t="s">
        <v>1722</v>
      </c>
      <c r="B2421">
        <v>2</v>
      </c>
      <c r="D2421">
        <v>1204</v>
      </c>
    </row>
    <row r="2422" spans="1:4" x14ac:dyDescent="0.45">
      <c r="A2422" s="26" t="s">
        <v>1616</v>
      </c>
      <c r="B2422">
        <v>2</v>
      </c>
      <c r="D2422">
        <v>1204</v>
      </c>
    </row>
    <row r="2423" spans="1:4" x14ac:dyDescent="0.45">
      <c r="A2423" s="27">
        <v>1565000</v>
      </c>
      <c r="B2423">
        <v>1</v>
      </c>
      <c r="D2423">
        <v>602</v>
      </c>
    </row>
    <row r="2424" spans="1:4" x14ac:dyDescent="0.45">
      <c r="A2424" s="27">
        <v>2045000</v>
      </c>
      <c r="B2424">
        <v>1</v>
      </c>
      <c r="D2424">
        <v>602</v>
      </c>
    </row>
    <row r="2425" spans="1:4" x14ac:dyDescent="0.45">
      <c r="A2425" s="23" t="s">
        <v>1317</v>
      </c>
      <c r="B2425">
        <v>1</v>
      </c>
      <c r="D2425">
        <v>603</v>
      </c>
    </row>
    <row r="2426" spans="1:4" x14ac:dyDescent="0.45">
      <c r="A2426" s="24">
        <v>93141701</v>
      </c>
      <c r="B2426">
        <v>1</v>
      </c>
      <c r="D2426">
        <v>603</v>
      </c>
    </row>
    <row r="2427" spans="1:4" x14ac:dyDescent="0.45">
      <c r="A2427" s="25" t="s">
        <v>1674</v>
      </c>
      <c r="B2427">
        <v>1</v>
      </c>
      <c r="D2427">
        <v>603</v>
      </c>
    </row>
    <row r="2428" spans="1:4" x14ac:dyDescent="0.45">
      <c r="A2428" s="26" t="s">
        <v>1616</v>
      </c>
      <c r="B2428">
        <v>1</v>
      </c>
      <c r="D2428">
        <v>603</v>
      </c>
    </row>
    <row r="2429" spans="1:4" x14ac:dyDescent="0.45">
      <c r="A2429" s="27">
        <v>1325000</v>
      </c>
      <c r="B2429">
        <v>1</v>
      </c>
      <c r="D2429">
        <v>603</v>
      </c>
    </row>
    <row r="2430" spans="1:4" x14ac:dyDescent="0.45">
      <c r="A2430" s="23" t="s">
        <v>1319</v>
      </c>
      <c r="B2430">
        <v>2</v>
      </c>
      <c r="D2430">
        <v>1217</v>
      </c>
    </row>
    <row r="2431" spans="1:4" x14ac:dyDescent="0.45">
      <c r="A2431" s="24">
        <v>80141600</v>
      </c>
      <c r="B2431">
        <v>2</v>
      </c>
      <c r="D2431">
        <v>1217</v>
      </c>
    </row>
    <row r="2432" spans="1:4" x14ac:dyDescent="0.45">
      <c r="A2432" s="25" t="s">
        <v>1674</v>
      </c>
      <c r="B2432">
        <v>2</v>
      </c>
      <c r="D2432">
        <v>1217</v>
      </c>
    </row>
    <row r="2433" spans="1:4" x14ac:dyDescent="0.45">
      <c r="A2433" s="26" t="s">
        <v>1616</v>
      </c>
      <c r="B2433">
        <v>2</v>
      </c>
      <c r="D2433">
        <v>1217</v>
      </c>
    </row>
    <row r="2434" spans="1:4" x14ac:dyDescent="0.45">
      <c r="A2434" s="27">
        <v>16300</v>
      </c>
      <c r="B2434">
        <v>1</v>
      </c>
      <c r="D2434">
        <v>608</v>
      </c>
    </row>
    <row r="2435" spans="1:4" x14ac:dyDescent="0.45">
      <c r="A2435" s="27">
        <v>20000</v>
      </c>
      <c r="B2435">
        <v>1</v>
      </c>
      <c r="D2435">
        <v>609</v>
      </c>
    </row>
    <row r="2436" spans="1:4" x14ac:dyDescent="0.45">
      <c r="A2436" s="23" t="s">
        <v>1229</v>
      </c>
      <c r="B2436">
        <v>1</v>
      </c>
      <c r="D2436">
        <v>610</v>
      </c>
    </row>
    <row r="2437" spans="1:4" x14ac:dyDescent="0.45">
      <c r="A2437" s="24">
        <v>52161520</v>
      </c>
      <c r="B2437">
        <v>1</v>
      </c>
      <c r="D2437">
        <v>610</v>
      </c>
    </row>
    <row r="2438" spans="1:4" x14ac:dyDescent="0.45">
      <c r="A2438" s="25" t="s">
        <v>1674</v>
      </c>
      <c r="B2438">
        <v>1</v>
      </c>
      <c r="D2438">
        <v>610</v>
      </c>
    </row>
    <row r="2439" spans="1:4" x14ac:dyDescent="0.45">
      <c r="A2439" s="26" t="s">
        <v>1616</v>
      </c>
      <c r="B2439">
        <v>1</v>
      </c>
      <c r="D2439">
        <v>610</v>
      </c>
    </row>
    <row r="2440" spans="1:4" x14ac:dyDescent="0.45">
      <c r="A2440" s="27">
        <v>213843</v>
      </c>
      <c r="B2440">
        <v>1</v>
      </c>
      <c r="D2440">
        <v>610</v>
      </c>
    </row>
    <row r="2441" spans="1:4" x14ac:dyDescent="0.45">
      <c r="A2441" s="23" t="s">
        <v>1231</v>
      </c>
      <c r="B2441">
        <v>1</v>
      </c>
      <c r="D2441">
        <v>611</v>
      </c>
    </row>
    <row r="2442" spans="1:4" x14ac:dyDescent="0.45">
      <c r="A2442" s="24">
        <v>80141600</v>
      </c>
      <c r="B2442">
        <v>1</v>
      </c>
      <c r="D2442">
        <v>611</v>
      </c>
    </row>
    <row r="2443" spans="1:4" x14ac:dyDescent="0.45">
      <c r="A2443" s="25" t="s">
        <v>1674</v>
      </c>
      <c r="B2443">
        <v>1</v>
      </c>
      <c r="D2443">
        <v>611</v>
      </c>
    </row>
    <row r="2444" spans="1:4" x14ac:dyDescent="0.45">
      <c r="A2444" s="26" t="s">
        <v>1616</v>
      </c>
      <c r="B2444">
        <v>1</v>
      </c>
      <c r="D2444">
        <v>611</v>
      </c>
    </row>
    <row r="2445" spans="1:4" x14ac:dyDescent="0.45">
      <c r="A2445" s="27">
        <v>130722</v>
      </c>
      <c r="B2445">
        <v>1</v>
      </c>
      <c r="D2445">
        <v>611</v>
      </c>
    </row>
    <row r="2446" spans="1:4" x14ac:dyDescent="0.45">
      <c r="A2446" s="23" t="s">
        <v>1233</v>
      </c>
      <c r="B2446">
        <v>1</v>
      </c>
      <c r="D2446">
        <v>612</v>
      </c>
    </row>
    <row r="2447" spans="1:4" x14ac:dyDescent="0.45">
      <c r="A2447" s="24">
        <v>80141600</v>
      </c>
      <c r="B2447">
        <v>1</v>
      </c>
      <c r="D2447">
        <v>612</v>
      </c>
    </row>
    <row r="2448" spans="1:4" x14ac:dyDescent="0.45">
      <c r="A2448" s="25" t="s">
        <v>1674</v>
      </c>
      <c r="B2448">
        <v>1</v>
      </c>
      <c r="D2448">
        <v>612</v>
      </c>
    </row>
    <row r="2449" spans="1:4" x14ac:dyDescent="0.45">
      <c r="A2449" s="26" t="s">
        <v>1616</v>
      </c>
      <c r="B2449">
        <v>1</v>
      </c>
      <c r="D2449">
        <v>612</v>
      </c>
    </row>
    <row r="2450" spans="1:4" x14ac:dyDescent="0.45">
      <c r="A2450" s="27">
        <v>415979</v>
      </c>
      <c r="B2450">
        <v>1</v>
      </c>
      <c r="D2450">
        <v>612</v>
      </c>
    </row>
    <row r="2451" spans="1:4" x14ac:dyDescent="0.45">
      <c r="A2451" s="23" t="s">
        <v>1324</v>
      </c>
      <c r="B2451">
        <v>1</v>
      </c>
      <c r="D2451">
        <v>613</v>
      </c>
    </row>
    <row r="2452" spans="1:4" x14ac:dyDescent="0.45">
      <c r="A2452" s="24">
        <v>80141600</v>
      </c>
      <c r="B2452">
        <v>1</v>
      </c>
      <c r="D2452">
        <v>613</v>
      </c>
    </row>
    <row r="2453" spans="1:4" x14ac:dyDescent="0.45">
      <c r="A2453" s="25" t="s">
        <v>1257</v>
      </c>
      <c r="B2453">
        <v>1</v>
      </c>
      <c r="D2453">
        <v>613</v>
      </c>
    </row>
    <row r="2454" spans="1:4" x14ac:dyDescent="0.45">
      <c r="A2454" s="26" t="s">
        <v>1616</v>
      </c>
      <c r="B2454">
        <v>1</v>
      </c>
      <c r="D2454">
        <v>613</v>
      </c>
    </row>
    <row r="2455" spans="1:4" x14ac:dyDescent="0.45">
      <c r="A2455" s="27">
        <v>146950</v>
      </c>
      <c r="B2455">
        <v>1</v>
      </c>
      <c r="D2455">
        <v>613</v>
      </c>
    </row>
    <row r="2456" spans="1:4" x14ac:dyDescent="0.45">
      <c r="A2456" s="23" t="s">
        <v>1326</v>
      </c>
      <c r="B2456">
        <v>1</v>
      </c>
      <c r="D2456">
        <v>615</v>
      </c>
    </row>
    <row r="2457" spans="1:4" x14ac:dyDescent="0.45">
      <c r="A2457" s="24">
        <v>52161500</v>
      </c>
      <c r="B2457">
        <v>1</v>
      </c>
      <c r="D2457">
        <v>615</v>
      </c>
    </row>
    <row r="2458" spans="1:4" x14ac:dyDescent="0.45">
      <c r="A2458" s="25" t="s">
        <v>1674</v>
      </c>
      <c r="B2458">
        <v>1</v>
      </c>
      <c r="D2458">
        <v>615</v>
      </c>
    </row>
    <row r="2459" spans="1:4" x14ac:dyDescent="0.45">
      <c r="A2459" s="26" t="s">
        <v>1616</v>
      </c>
      <c r="B2459">
        <v>1</v>
      </c>
      <c r="D2459">
        <v>615</v>
      </c>
    </row>
    <row r="2460" spans="1:4" x14ac:dyDescent="0.45">
      <c r="A2460" s="27">
        <v>2380000</v>
      </c>
      <c r="B2460">
        <v>1</v>
      </c>
      <c r="D2460">
        <v>615</v>
      </c>
    </row>
    <row r="2461" spans="1:4" x14ac:dyDescent="0.45">
      <c r="A2461" s="23" t="s">
        <v>1328</v>
      </c>
      <c r="B2461">
        <v>1</v>
      </c>
      <c r="D2461">
        <v>616</v>
      </c>
    </row>
    <row r="2462" spans="1:4" x14ac:dyDescent="0.45">
      <c r="A2462" s="24">
        <v>53102505</v>
      </c>
      <c r="B2462">
        <v>1</v>
      </c>
      <c r="D2462">
        <v>616</v>
      </c>
    </row>
    <row r="2463" spans="1:4" x14ac:dyDescent="0.45">
      <c r="A2463" s="25" t="s">
        <v>1674</v>
      </c>
      <c r="B2463">
        <v>1</v>
      </c>
      <c r="D2463">
        <v>616</v>
      </c>
    </row>
    <row r="2464" spans="1:4" x14ac:dyDescent="0.45">
      <c r="A2464" s="26" t="s">
        <v>1616</v>
      </c>
      <c r="B2464">
        <v>1</v>
      </c>
      <c r="D2464">
        <v>616</v>
      </c>
    </row>
    <row r="2465" spans="1:4" x14ac:dyDescent="0.45">
      <c r="A2465" s="27">
        <v>199285</v>
      </c>
      <c r="B2465">
        <v>1</v>
      </c>
      <c r="D2465">
        <v>616</v>
      </c>
    </row>
    <row r="2466" spans="1:4" x14ac:dyDescent="0.45">
      <c r="A2466" s="23" t="s">
        <v>1732</v>
      </c>
      <c r="B2466">
        <v>1</v>
      </c>
      <c r="D2466">
        <v>620</v>
      </c>
    </row>
    <row r="2467" spans="1:4" x14ac:dyDescent="0.45">
      <c r="A2467" s="24">
        <v>82150000</v>
      </c>
      <c r="B2467">
        <v>1</v>
      </c>
      <c r="D2467">
        <v>620</v>
      </c>
    </row>
    <row r="2468" spans="1:4" x14ac:dyDescent="0.45">
      <c r="A2468" s="25" t="s">
        <v>1733</v>
      </c>
      <c r="B2468">
        <v>1</v>
      </c>
      <c r="D2468">
        <v>620</v>
      </c>
    </row>
    <row r="2469" spans="1:4" x14ac:dyDescent="0.45">
      <c r="A2469" s="26" t="s">
        <v>1616</v>
      </c>
      <c r="B2469">
        <v>1</v>
      </c>
      <c r="D2469">
        <v>620</v>
      </c>
    </row>
    <row r="2470" spans="1:4" x14ac:dyDescent="0.45">
      <c r="A2470" s="27">
        <v>7129650</v>
      </c>
      <c r="B2470">
        <v>1</v>
      </c>
      <c r="D2470">
        <v>620</v>
      </c>
    </row>
    <row r="2471" spans="1:4" x14ac:dyDescent="0.45">
      <c r="A2471" s="23" t="s">
        <v>1330</v>
      </c>
      <c r="B2471">
        <v>1</v>
      </c>
      <c r="D2471">
        <v>621</v>
      </c>
    </row>
    <row r="2472" spans="1:4" x14ac:dyDescent="0.45">
      <c r="A2472" s="24">
        <v>82150000</v>
      </c>
      <c r="B2472">
        <v>1</v>
      </c>
      <c r="D2472">
        <v>621</v>
      </c>
    </row>
    <row r="2473" spans="1:4" x14ac:dyDescent="0.45">
      <c r="A2473" s="25" t="s">
        <v>1733</v>
      </c>
      <c r="B2473">
        <v>1</v>
      </c>
      <c r="D2473">
        <v>621</v>
      </c>
    </row>
    <row r="2474" spans="1:4" x14ac:dyDescent="0.45">
      <c r="A2474" s="26" t="s">
        <v>1616</v>
      </c>
      <c r="B2474">
        <v>1</v>
      </c>
      <c r="D2474">
        <v>621</v>
      </c>
    </row>
    <row r="2475" spans="1:4" x14ac:dyDescent="0.45">
      <c r="A2475" s="27">
        <v>5326500</v>
      </c>
      <c r="B2475">
        <v>1</v>
      </c>
      <c r="D2475">
        <v>621</v>
      </c>
    </row>
    <row r="2476" spans="1:4" x14ac:dyDescent="0.45">
      <c r="A2476" s="23" t="s">
        <v>1332</v>
      </c>
      <c r="B2476">
        <v>1</v>
      </c>
      <c r="D2476">
        <v>622</v>
      </c>
    </row>
    <row r="2477" spans="1:4" x14ac:dyDescent="0.45">
      <c r="A2477" s="24">
        <v>82150000</v>
      </c>
      <c r="B2477">
        <v>1</v>
      </c>
      <c r="D2477">
        <v>622</v>
      </c>
    </row>
    <row r="2478" spans="1:4" x14ac:dyDescent="0.45">
      <c r="A2478" s="25" t="s">
        <v>1733</v>
      </c>
      <c r="B2478">
        <v>1</v>
      </c>
      <c r="D2478">
        <v>622</v>
      </c>
    </row>
    <row r="2479" spans="1:4" x14ac:dyDescent="0.45">
      <c r="A2479" s="26" t="s">
        <v>1616</v>
      </c>
      <c r="B2479">
        <v>1</v>
      </c>
      <c r="D2479">
        <v>622</v>
      </c>
    </row>
    <row r="2480" spans="1:4" x14ac:dyDescent="0.45">
      <c r="A2480" s="27">
        <v>36278333</v>
      </c>
      <c r="B2480">
        <v>1</v>
      </c>
      <c r="D2480">
        <v>622</v>
      </c>
    </row>
    <row r="2481" spans="1:4" x14ac:dyDescent="0.45">
      <c r="A2481" s="23" t="s">
        <v>1334</v>
      </c>
      <c r="B2481">
        <v>1</v>
      </c>
      <c r="D2481">
        <v>623</v>
      </c>
    </row>
    <row r="2482" spans="1:4" x14ac:dyDescent="0.45">
      <c r="A2482" s="24">
        <v>26101400</v>
      </c>
      <c r="B2482">
        <v>1</v>
      </c>
      <c r="D2482">
        <v>623</v>
      </c>
    </row>
    <row r="2483" spans="1:4" x14ac:dyDescent="0.45">
      <c r="A2483" s="25" t="s">
        <v>1257</v>
      </c>
      <c r="B2483">
        <v>1</v>
      </c>
      <c r="D2483">
        <v>623</v>
      </c>
    </row>
    <row r="2484" spans="1:4" x14ac:dyDescent="0.45">
      <c r="A2484" s="26" t="s">
        <v>1616</v>
      </c>
      <c r="B2484">
        <v>1</v>
      </c>
      <c r="D2484">
        <v>623</v>
      </c>
    </row>
    <row r="2485" spans="1:4" x14ac:dyDescent="0.45">
      <c r="A2485" s="27">
        <v>4300000</v>
      </c>
      <c r="B2485">
        <v>1</v>
      </c>
      <c r="D2485">
        <v>623</v>
      </c>
    </row>
    <row r="2486" spans="1:4" x14ac:dyDescent="0.45">
      <c r="A2486" s="23" t="s">
        <v>1336</v>
      </c>
      <c r="B2486">
        <v>1</v>
      </c>
      <c r="D2486">
        <v>624</v>
      </c>
    </row>
    <row r="2487" spans="1:4" x14ac:dyDescent="0.45">
      <c r="A2487" s="24">
        <v>26101400</v>
      </c>
      <c r="B2487">
        <v>1</v>
      </c>
      <c r="D2487">
        <v>624</v>
      </c>
    </row>
    <row r="2488" spans="1:4" x14ac:dyDescent="0.45">
      <c r="A2488" s="25" t="s">
        <v>1338</v>
      </c>
      <c r="B2488">
        <v>1</v>
      </c>
      <c r="D2488">
        <v>624</v>
      </c>
    </row>
    <row r="2489" spans="1:4" x14ac:dyDescent="0.45">
      <c r="A2489" s="26" t="s">
        <v>1616</v>
      </c>
      <c r="B2489">
        <v>1</v>
      </c>
      <c r="D2489">
        <v>624</v>
      </c>
    </row>
    <row r="2490" spans="1:4" x14ac:dyDescent="0.45">
      <c r="A2490" s="27">
        <v>1756400</v>
      </c>
      <c r="B2490">
        <v>1</v>
      </c>
      <c r="D2490">
        <v>624</v>
      </c>
    </row>
    <row r="2491" spans="1:4" x14ac:dyDescent="0.45">
      <c r="A2491" s="23" t="s">
        <v>1339</v>
      </c>
      <c r="B2491">
        <v>1</v>
      </c>
      <c r="D2491">
        <v>625</v>
      </c>
    </row>
    <row r="2492" spans="1:4" x14ac:dyDescent="0.45">
      <c r="A2492" s="24">
        <v>26101400</v>
      </c>
      <c r="B2492">
        <v>1</v>
      </c>
      <c r="D2492">
        <v>625</v>
      </c>
    </row>
    <row r="2493" spans="1:4" x14ac:dyDescent="0.45">
      <c r="A2493" s="25" t="s">
        <v>1257</v>
      </c>
      <c r="B2493">
        <v>1</v>
      </c>
      <c r="D2493">
        <v>625</v>
      </c>
    </row>
    <row r="2494" spans="1:4" x14ac:dyDescent="0.45">
      <c r="A2494" s="26" t="s">
        <v>1616</v>
      </c>
      <c r="B2494">
        <v>1</v>
      </c>
      <c r="D2494">
        <v>625</v>
      </c>
    </row>
    <row r="2495" spans="1:4" x14ac:dyDescent="0.45">
      <c r="A2495" s="27">
        <v>2021000</v>
      </c>
      <c r="B2495">
        <v>1</v>
      </c>
      <c r="D2495">
        <v>625</v>
      </c>
    </row>
    <row r="2496" spans="1:4" x14ac:dyDescent="0.45">
      <c r="A2496" s="23" t="s">
        <v>1341</v>
      </c>
      <c r="B2496">
        <v>1</v>
      </c>
      <c r="D2496">
        <v>626</v>
      </c>
    </row>
    <row r="2497" spans="1:4" x14ac:dyDescent="0.45">
      <c r="A2497" s="24">
        <v>82150000</v>
      </c>
      <c r="B2497">
        <v>1</v>
      </c>
      <c r="D2497">
        <v>626</v>
      </c>
    </row>
    <row r="2498" spans="1:4" x14ac:dyDescent="0.45">
      <c r="A2498" s="25" t="s">
        <v>1674</v>
      </c>
      <c r="B2498">
        <v>1</v>
      </c>
      <c r="D2498">
        <v>626</v>
      </c>
    </row>
    <row r="2499" spans="1:4" x14ac:dyDescent="0.45">
      <c r="A2499" s="26" t="s">
        <v>1616</v>
      </c>
      <c r="B2499">
        <v>1</v>
      </c>
      <c r="D2499">
        <v>626</v>
      </c>
    </row>
    <row r="2500" spans="1:4" x14ac:dyDescent="0.45">
      <c r="A2500" s="27">
        <v>21500</v>
      </c>
      <c r="B2500">
        <v>1</v>
      </c>
      <c r="D2500">
        <v>626</v>
      </c>
    </row>
    <row r="2501" spans="1:4" x14ac:dyDescent="0.45">
      <c r="A2501" s="23" t="s">
        <v>1343</v>
      </c>
      <c r="B2501">
        <v>1</v>
      </c>
      <c r="D2501">
        <v>627</v>
      </c>
    </row>
    <row r="2502" spans="1:4" x14ac:dyDescent="0.45">
      <c r="A2502" s="24">
        <v>82151700</v>
      </c>
      <c r="B2502">
        <v>1</v>
      </c>
      <c r="D2502">
        <v>627</v>
      </c>
    </row>
    <row r="2503" spans="1:4" x14ac:dyDescent="0.45">
      <c r="A2503" s="25" t="s">
        <v>1722</v>
      </c>
      <c r="B2503">
        <v>1</v>
      </c>
      <c r="D2503">
        <v>627</v>
      </c>
    </row>
    <row r="2504" spans="1:4" x14ac:dyDescent="0.45">
      <c r="A2504" s="26" t="s">
        <v>1616</v>
      </c>
      <c r="B2504">
        <v>1</v>
      </c>
      <c r="D2504">
        <v>627</v>
      </c>
    </row>
    <row r="2505" spans="1:4" x14ac:dyDescent="0.45">
      <c r="A2505" s="27">
        <v>1565000</v>
      </c>
      <c r="B2505">
        <v>1</v>
      </c>
      <c r="D2505">
        <v>627</v>
      </c>
    </row>
    <row r="2506" spans="1:4" x14ac:dyDescent="0.45">
      <c r="A2506" s="23" t="s">
        <v>1345</v>
      </c>
      <c r="B2506">
        <v>1</v>
      </c>
      <c r="D2506">
        <v>628</v>
      </c>
    </row>
    <row r="2507" spans="1:4" x14ac:dyDescent="0.45">
      <c r="A2507" s="24">
        <v>82151600</v>
      </c>
      <c r="B2507">
        <v>1</v>
      </c>
      <c r="D2507">
        <v>628</v>
      </c>
    </row>
    <row r="2508" spans="1:4" x14ac:dyDescent="0.45">
      <c r="A2508" s="25" t="s">
        <v>1734</v>
      </c>
      <c r="B2508">
        <v>1</v>
      </c>
      <c r="D2508">
        <v>628</v>
      </c>
    </row>
    <row r="2509" spans="1:4" x14ac:dyDescent="0.45">
      <c r="A2509" s="26" t="s">
        <v>1616</v>
      </c>
      <c r="B2509">
        <v>1</v>
      </c>
      <c r="D2509">
        <v>628</v>
      </c>
    </row>
    <row r="2510" spans="1:4" x14ac:dyDescent="0.45">
      <c r="A2510" s="27">
        <v>4272160</v>
      </c>
      <c r="B2510">
        <v>1</v>
      </c>
      <c r="D2510">
        <v>628</v>
      </c>
    </row>
    <row r="2511" spans="1:4" x14ac:dyDescent="0.45">
      <c r="A2511" s="23" t="s">
        <v>1347</v>
      </c>
      <c r="B2511">
        <v>1</v>
      </c>
      <c r="D2511">
        <v>629</v>
      </c>
    </row>
    <row r="2512" spans="1:4" x14ac:dyDescent="0.45">
      <c r="A2512" s="24">
        <v>82151700</v>
      </c>
      <c r="B2512">
        <v>1</v>
      </c>
      <c r="D2512">
        <v>629</v>
      </c>
    </row>
    <row r="2513" spans="1:4" x14ac:dyDescent="0.45">
      <c r="A2513" s="25" t="s">
        <v>1722</v>
      </c>
      <c r="B2513">
        <v>1</v>
      </c>
      <c r="D2513">
        <v>629</v>
      </c>
    </row>
    <row r="2514" spans="1:4" x14ac:dyDescent="0.45">
      <c r="A2514" s="26" t="s">
        <v>1616</v>
      </c>
      <c r="B2514">
        <v>1</v>
      </c>
      <c r="D2514">
        <v>629</v>
      </c>
    </row>
    <row r="2515" spans="1:4" x14ac:dyDescent="0.45">
      <c r="A2515" s="27">
        <v>1565000</v>
      </c>
      <c r="B2515">
        <v>1</v>
      </c>
      <c r="D2515">
        <v>629</v>
      </c>
    </row>
    <row r="2516" spans="1:4" x14ac:dyDescent="0.45">
      <c r="A2516" s="23" t="s">
        <v>1349</v>
      </c>
      <c r="B2516">
        <v>1</v>
      </c>
      <c r="D2516">
        <v>630</v>
      </c>
    </row>
    <row r="2517" spans="1:4" x14ac:dyDescent="0.45">
      <c r="A2517" s="24">
        <v>82151700</v>
      </c>
      <c r="B2517">
        <v>1</v>
      </c>
      <c r="D2517">
        <v>630</v>
      </c>
    </row>
    <row r="2518" spans="1:4" x14ac:dyDescent="0.45">
      <c r="A2518" s="25" t="s">
        <v>1722</v>
      </c>
      <c r="B2518">
        <v>1</v>
      </c>
      <c r="D2518">
        <v>630</v>
      </c>
    </row>
    <row r="2519" spans="1:4" x14ac:dyDescent="0.45">
      <c r="A2519" s="26" t="s">
        <v>1616</v>
      </c>
      <c r="B2519">
        <v>1</v>
      </c>
      <c r="D2519">
        <v>630</v>
      </c>
    </row>
    <row r="2520" spans="1:4" x14ac:dyDescent="0.45">
      <c r="A2520" s="27">
        <v>1565000</v>
      </c>
      <c r="B2520">
        <v>1</v>
      </c>
      <c r="D2520">
        <v>630</v>
      </c>
    </row>
    <row r="2521" spans="1:4" x14ac:dyDescent="0.45">
      <c r="A2521" s="23" t="s">
        <v>1353</v>
      </c>
      <c r="B2521">
        <v>1</v>
      </c>
      <c r="D2521">
        <v>631</v>
      </c>
    </row>
    <row r="2522" spans="1:4" x14ac:dyDescent="0.45">
      <c r="A2522" s="24">
        <v>82151700</v>
      </c>
      <c r="B2522">
        <v>1</v>
      </c>
      <c r="D2522">
        <v>631</v>
      </c>
    </row>
    <row r="2523" spans="1:4" x14ac:dyDescent="0.45">
      <c r="A2523" s="25" t="s">
        <v>1722</v>
      </c>
      <c r="B2523">
        <v>1</v>
      </c>
      <c r="D2523">
        <v>631</v>
      </c>
    </row>
    <row r="2524" spans="1:4" x14ac:dyDescent="0.45">
      <c r="A2524" s="26" t="s">
        <v>1616</v>
      </c>
      <c r="B2524">
        <v>1</v>
      </c>
      <c r="D2524">
        <v>631</v>
      </c>
    </row>
    <row r="2525" spans="1:4" x14ac:dyDescent="0.45">
      <c r="A2525" s="27">
        <v>1565000</v>
      </c>
      <c r="B2525">
        <v>1</v>
      </c>
      <c r="D2525">
        <v>631</v>
      </c>
    </row>
    <row r="2526" spans="1:4" x14ac:dyDescent="0.45">
      <c r="A2526" s="23" t="s">
        <v>1355</v>
      </c>
      <c r="B2526">
        <v>1</v>
      </c>
      <c r="D2526">
        <v>632</v>
      </c>
    </row>
    <row r="2527" spans="1:4" x14ac:dyDescent="0.45">
      <c r="A2527" s="24">
        <v>82151700</v>
      </c>
      <c r="B2527">
        <v>1</v>
      </c>
      <c r="D2527">
        <v>632</v>
      </c>
    </row>
    <row r="2528" spans="1:4" x14ac:dyDescent="0.45">
      <c r="A2528" s="25" t="s">
        <v>1722</v>
      </c>
      <c r="B2528">
        <v>1</v>
      </c>
      <c r="D2528">
        <v>632</v>
      </c>
    </row>
    <row r="2529" spans="1:4" x14ac:dyDescent="0.45">
      <c r="A2529" s="26" t="s">
        <v>1616</v>
      </c>
      <c r="B2529">
        <v>1</v>
      </c>
      <c r="D2529">
        <v>632</v>
      </c>
    </row>
    <row r="2530" spans="1:4" x14ac:dyDescent="0.45">
      <c r="A2530" s="27">
        <v>1565000</v>
      </c>
      <c r="B2530">
        <v>1</v>
      </c>
      <c r="D2530">
        <v>632</v>
      </c>
    </row>
    <row r="2531" spans="1:4" x14ac:dyDescent="0.45">
      <c r="A2531" s="23" t="s">
        <v>1357</v>
      </c>
      <c r="B2531">
        <v>1</v>
      </c>
      <c r="D2531">
        <v>633</v>
      </c>
    </row>
    <row r="2532" spans="1:4" x14ac:dyDescent="0.45">
      <c r="A2532" s="24">
        <v>82151700</v>
      </c>
      <c r="B2532">
        <v>1</v>
      </c>
      <c r="D2532">
        <v>633</v>
      </c>
    </row>
    <row r="2533" spans="1:4" x14ac:dyDescent="0.45">
      <c r="A2533" s="25" t="s">
        <v>1722</v>
      </c>
      <c r="B2533">
        <v>1</v>
      </c>
      <c r="D2533">
        <v>633</v>
      </c>
    </row>
    <row r="2534" spans="1:4" x14ac:dyDescent="0.45">
      <c r="A2534" s="26" t="s">
        <v>1616</v>
      </c>
      <c r="B2534">
        <v>1</v>
      </c>
      <c r="D2534">
        <v>633</v>
      </c>
    </row>
    <row r="2535" spans="1:4" x14ac:dyDescent="0.45">
      <c r="A2535" s="27">
        <v>1565000</v>
      </c>
      <c r="B2535">
        <v>1</v>
      </c>
      <c r="D2535">
        <v>633</v>
      </c>
    </row>
    <row r="2536" spans="1:4" x14ac:dyDescent="0.45">
      <c r="A2536" s="23" t="s">
        <v>1359</v>
      </c>
      <c r="B2536">
        <v>1</v>
      </c>
      <c r="D2536">
        <v>634</v>
      </c>
    </row>
    <row r="2537" spans="1:4" x14ac:dyDescent="0.45">
      <c r="A2537" s="24">
        <v>80111600</v>
      </c>
      <c r="B2537">
        <v>1</v>
      </c>
      <c r="D2537">
        <v>634</v>
      </c>
    </row>
    <row r="2538" spans="1:4" x14ac:dyDescent="0.45">
      <c r="A2538" s="25" t="s">
        <v>1735</v>
      </c>
      <c r="B2538">
        <v>1</v>
      </c>
      <c r="D2538">
        <v>634</v>
      </c>
    </row>
    <row r="2539" spans="1:4" x14ac:dyDescent="0.45">
      <c r="A2539" s="26" t="s">
        <v>1616</v>
      </c>
      <c r="B2539">
        <v>1</v>
      </c>
      <c r="D2539">
        <v>634</v>
      </c>
    </row>
    <row r="2540" spans="1:4" x14ac:dyDescent="0.45">
      <c r="A2540" s="27">
        <v>4860525</v>
      </c>
      <c r="B2540">
        <v>1</v>
      </c>
      <c r="D2540">
        <v>634</v>
      </c>
    </row>
    <row r="2541" spans="1:4" x14ac:dyDescent="0.45">
      <c r="A2541" s="23" t="s">
        <v>1736</v>
      </c>
      <c r="B2541">
        <v>1</v>
      </c>
      <c r="D2541">
        <v>635</v>
      </c>
    </row>
    <row r="2542" spans="1:4" x14ac:dyDescent="0.45">
      <c r="A2542" s="24">
        <v>90101600</v>
      </c>
      <c r="B2542">
        <v>1</v>
      </c>
      <c r="D2542">
        <v>635</v>
      </c>
    </row>
    <row r="2543" spans="1:4" x14ac:dyDescent="0.45">
      <c r="A2543" s="25" t="s">
        <v>1674</v>
      </c>
      <c r="B2543">
        <v>1</v>
      </c>
      <c r="D2543">
        <v>635</v>
      </c>
    </row>
    <row r="2544" spans="1:4" x14ac:dyDescent="0.45">
      <c r="A2544" s="26" t="s">
        <v>1616</v>
      </c>
      <c r="B2544">
        <v>1</v>
      </c>
      <c r="D2544">
        <v>635</v>
      </c>
    </row>
    <row r="2545" spans="1:4" x14ac:dyDescent="0.45">
      <c r="A2545" s="27">
        <v>17263</v>
      </c>
      <c r="B2545">
        <v>1</v>
      </c>
      <c r="D2545">
        <v>635</v>
      </c>
    </row>
    <row r="2546" spans="1:4" x14ac:dyDescent="0.45">
      <c r="A2546" s="23" t="s">
        <v>1737</v>
      </c>
      <c r="B2546">
        <v>1</v>
      </c>
      <c r="D2546">
        <v>636</v>
      </c>
    </row>
    <row r="2547" spans="1:4" x14ac:dyDescent="0.45">
      <c r="A2547" s="24">
        <v>90101600</v>
      </c>
      <c r="B2547">
        <v>1</v>
      </c>
      <c r="D2547">
        <v>636</v>
      </c>
    </row>
    <row r="2548" spans="1:4" x14ac:dyDescent="0.45">
      <c r="A2548" s="25" t="s">
        <v>1674</v>
      </c>
      <c r="B2548">
        <v>1</v>
      </c>
      <c r="D2548">
        <v>636</v>
      </c>
    </row>
    <row r="2549" spans="1:4" x14ac:dyDescent="0.45">
      <c r="A2549" s="26" t="s">
        <v>1616</v>
      </c>
      <c r="B2549">
        <v>1</v>
      </c>
      <c r="D2549">
        <v>636</v>
      </c>
    </row>
    <row r="2550" spans="1:4" x14ac:dyDescent="0.45">
      <c r="A2550" s="27">
        <v>19590</v>
      </c>
      <c r="B2550">
        <v>1</v>
      </c>
      <c r="D2550">
        <v>636</v>
      </c>
    </row>
    <row r="2551" spans="1:4" x14ac:dyDescent="0.45">
      <c r="A2551" s="23" t="s">
        <v>1361</v>
      </c>
      <c r="B2551">
        <v>1</v>
      </c>
      <c r="D2551">
        <v>637</v>
      </c>
    </row>
    <row r="2552" spans="1:4" x14ac:dyDescent="0.45">
      <c r="A2552" s="24">
        <v>82151700</v>
      </c>
      <c r="B2552">
        <v>1</v>
      </c>
      <c r="D2552">
        <v>637</v>
      </c>
    </row>
    <row r="2553" spans="1:4" x14ac:dyDescent="0.45">
      <c r="A2553" s="25" t="s">
        <v>1722</v>
      </c>
      <c r="B2553">
        <v>1</v>
      </c>
      <c r="D2553">
        <v>637</v>
      </c>
    </row>
    <row r="2554" spans="1:4" x14ac:dyDescent="0.45">
      <c r="A2554" s="26" t="s">
        <v>1616</v>
      </c>
      <c r="B2554">
        <v>1</v>
      </c>
      <c r="D2554">
        <v>637</v>
      </c>
    </row>
    <row r="2555" spans="1:4" x14ac:dyDescent="0.45">
      <c r="A2555" s="27">
        <v>1565000</v>
      </c>
      <c r="B2555">
        <v>1</v>
      </c>
      <c r="D2555">
        <v>637</v>
      </c>
    </row>
    <row r="2556" spans="1:4" x14ac:dyDescent="0.45">
      <c r="A2556" s="23" t="s">
        <v>1368</v>
      </c>
      <c r="B2556">
        <v>1</v>
      </c>
      <c r="D2556">
        <v>638</v>
      </c>
    </row>
    <row r="2557" spans="1:4" x14ac:dyDescent="0.45">
      <c r="A2557" s="24">
        <v>80141600</v>
      </c>
      <c r="B2557">
        <v>1</v>
      </c>
      <c r="D2557">
        <v>638</v>
      </c>
    </row>
    <row r="2558" spans="1:4" x14ac:dyDescent="0.45">
      <c r="A2558" s="25" t="s">
        <v>1674</v>
      </c>
      <c r="B2558">
        <v>1</v>
      </c>
      <c r="D2558">
        <v>638</v>
      </c>
    </row>
    <row r="2559" spans="1:4" x14ac:dyDescent="0.45">
      <c r="A2559" s="26" t="s">
        <v>1616</v>
      </c>
      <c r="B2559">
        <v>1</v>
      </c>
      <c r="D2559">
        <v>638</v>
      </c>
    </row>
    <row r="2560" spans="1:4" x14ac:dyDescent="0.45">
      <c r="A2560" s="27">
        <v>6200</v>
      </c>
      <c r="B2560">
        <v>1</v>
      </c>
      <c r="D2560">
        <v>638</v>
      </c>
    </row>
    <row r="2561" spans="1:4" x14ac:dyDescent="0.45">
      <c r="A2561" s="23" t="s">
        <v>1370</v>
      </c>
      <c r="B2561">
        <v>1</v>
      </c>
      <c r="D2561">
        <v>639</v>
      </c>
    </row>
    <row r="2562" spans="1:4" x14ac:dyDescent="0.45">
      <c r="A2562" s="24">
        <v>80141600</v>
      </c>
      <c r="B2562">
        <v>1</v>
      </c>
      <c r="D2562">
        <v>639</v>
      </c>
    </row>
    <row r="2563" spans="1:4" x14ac:dyDescent="0.45">
      <c r="A2563" s="25" t="s">
        <v>1674</v>
      </c>
      <c r="B2563">
        <v>1</v>
      </c>
      <c r="D2563">
        <v>639</v>
      </c>
    </row>
    <row r="2564" spans="1:4" x14ac:dyDescent="0.45">
      <c r="A2564" s="26" t="s">
        <v>1616</v>
      </c>
      <c r="B2564">
        <v>1</v>
      </c>
      <c r="D2564">
        <v>639</v>
      </c>
    </row>
    <row r="2565" spans="1:4" x14ac:dyDescent="0.45">
      <c r="A2565" s="27">
        <v>6800</v>
      </c>
      <c r="B2565">
        <v>1</v>
      </c>
      <c r="D2565">
        <v>639</v>
      </c>
    </row>
    <row r="2566" spans="1:4" x14ac:dyDescent="0.45">
      <c r="A2566" s="23" t="s">
        <v>1372</v>
      </c>
      <c r="B2566">
        <v>1</v>
      </c>
      <c r="D2566">
        <v>640</v>
      </c>
    </row>
    <row r="2567" spans="1:4" x14ac:dyDescent="0.45">
      <c r="A2567" s="24">
        <v>80141600</v>
      </c>
      <c r="B2567">
        <v>1</v>
      </c>
      <c r="D2567">
        <v>640</v>
      </c>
    </row>
    <row r="2568" spans="1:4" x14ac:dyDescent="0.45">
      <c r="A2568" s="25" t="s">
        <v>1257</v>
      </c>
      <c r="B2568">
        <v>1</v>
      </c>
      <c r="D2568">
        <v>640</v>
      </c>
    </row>
    <row r="2569" spans="1:4" x14ac:dyDescent="0.45">
      <c r="A2569" s="26" t="s">
        <v>1616</v>
      </c>
      <c r="B2569">
        <v>1</v>
      </c>
      <c r="D2569">
        <v>640</v>
      </c>
    </row>
    <row r="2570" spans="1:4" x14ac:dyDescent="0.45">
      <c r="A2570" s="27">
        <v>9782140</v>
      </c>
      <c r="B2570">
        <v>1</v>
      </c>
      <c r="D2570">
        <v>640</v>
      </c>
    </row>
    <row r="2571" spans="1:4" x14ac:dyDescent="0.45">
      <c r="A2571" s="23" t="s">
        <v>1738</v>
      </c>
      <c r="B2571">
        <v>1</v>
      </c>
      <c r="D2571">
        <v>641</v>
      </c>
    </row>
    <row r="2572" spans="1:4" x14ac:dyDescent="0.45">
      <c r="A2572" s="24">
        <v>93141701</v>
      </c>
      <c r="B2572">
        <v>1</v>
      </c>
      <c r="D2572">
        <v>641</v>
      </c>
    </row>
    <row r="2573" spans="1:4" x14ac:dyDescent="0.45">
      <c r="A2573" s="25" t="s">
        <v>1674</v>
      </c>
      <c r="B2573">
        <v>1</v>
      </c>
      <c r="D2573">
        <v>641</v>
      </c>
    </row>
    <row r="2574" spans="1:4" x14ac:dyDescent="0.45">
      <c r="A2574" s="26" t="s">
        <v>1616</v>
      </c>
      <c r="B2574">
        <v>1</v>
      </c>
      <c r="D2574">
        <v>641</v>
      </c>
    </row>
    <row r="2575" spans="1:4" x14ac:dyDescent="0.45">
      <c r="A2575" s="27">
        <v>4350000</v>
      </c>
      <c r="B2575">
        <v>1</v>
      </c>
      <c r="D2575">
        <v>641</v>
      </c>
    </row>
    <row r="2576" spans="1:4" x14ac:dyDescent="0.45">
      <c r="A2576" s="23" t="s">
        <v>1739</v>
      </c>
      <c r="B2576">
        <v>1</v>
      </c>
      <c r="D2576">
        <v>642</v>
      </c>
    </row>
    <row r="2577" spans="1:4" x14ac:dyDescent="0.45">
      <c r="A2577" s="24">
        <v>93141701</v>
      </c>
      <c r="B2577">
        <v>1</v>
      </c>
      <c r="D2577">
        <v>642</v>
      </c>
    </row>
    <row r="2578" spans="1:4" x14ac:dyDescent="0.45">
      <c r="A2578" s="25" t="s">
        <v>1674</v>
      </c>
      <c r="B2578">
        <v>1</v>
      </c>
      <c r="D2578">
        <v>642</v>
      </c>
    </row>
    <row r="2579" spans="1:4" x14ac:dyDescent="0.45">
      <c r="A2579" s="26" t="s">
        <v>1616</v>
      </c>
      <c r="B2579">
        <v>1</v>
      </c>
      <c r="D2579">
        <v>642</v>
      </c>
    </row>
    <row r="2580" spans="1:4" x14ac:dyDescent="0.45">
      <c r="A2580" s="27">
        <v>3816000</v>
      </c>
      <c r="B2580">
        <v>1</v>
      </c>
      <c r="D2580">
        <v>642</v>
      </c>
    </row>
    <row r="2581" spans="1:4" x14ac:dyDescent="0.45">
      <c r="A2581" s="23" t="s">
        <v>1740</v>
      </c>
      <c r="B2581">
        <v>1</v>
      </c>
      <c r="D2581">
        <v>643</v>
      </c>
    </row>
    <row r="2582" spans="1:4" x14ac:dyDescent="0.45">
      <c r="A2582" s="24">
        <v>95131700</v>
      </c>
      <c r="B2582">
        <v>1</v>
      </c>
      <c r="D2582">
        <v>643</v>
      </c>
    </row>
    <row r="2583" spans="1:4" x14ac:dyDescent="0.45">
      <c r="A2583" s="25" t="s">
        <v>1674</v>
      </c>
      <c r="B2583">
        <v>1</v>
      </c>
      <c r="D2583">
        <v>643</v>
      </c>
    </row>
    <row r="2584" spans="1:4" x14ac:dyDescent="0.45">
      <c r="A2584" s="26" t="s">
        <v>1616</v>
      </c>
      <c r="B2584">
        <v>1</v>
      </c>
      <c r="D2584">
        <v>643</v>
      </c>
    </row>
    <row r="2585" spans="1:4" x14ac:dyDescent="0.45">
      <c r="A2585" s="27">
        <v>2615300</v>
      </c>
      <c r="B2585">
        <v>1</v>
      </c>
      <c r="D2585">
        <v>643</v>
      </c>
    </row>
    <row r="2586" spans="1:4" x14ac:dyDescent="0.45">
      <c r="A2586" s="23" t="s">
        <v>1376</v>
      </c>
      <c r="B2586">
        <v>1</v>
      </c>
      <c r="D2586">
        <v>644</v>
      </c>
    </row>
    <row r="2587" spans="1:4" x14ac:dyDescent="0.45">
      <c r="A2587" s="24">
        <v>95131700</v>
      </c>
      <c r="B2587">
        <v>1</v>
      </c>
      <c r="D2587">
        <v>644</v>
      </c>
    </row>
    <row r="2588" spans="1:4" x14ac:dyDescent="0.45">
      <c r="A2588" s="25" t="s">
        <v>1674</v>
      </c>
      <c r="B2588">
        <v>1</v>
      </c>
      <c r="D2588">
        <v>644</v>
      </c>
    </row>
    <row r="2589" spans="1:4" x14ac:dyDescent="0.45">
      <c r="A2589" s="26" t="s">
        <v>1616</v>
      </c>
      <c r="B2589">
        <v>1</v>
      </c>
      <c r="D2589">
        <v>644</v>
      </c>
    </row>
    <row r="2590" spans="1:4" x14ac:dyDescent="0.45">
      <c r="A2590" s="27">
        <v>17865000</v>
      </c>
      <c r="B2590">
        <v>1</v>
      </c>
      <c r="D2590">
        <v>644</v>
      </c>
    </row>
    <row r="2591" spans="1:4" x14ac:dyDescent="0.45">
      <c r="A2591" s="23" t="s">
        <v>1378</v>
      </c>
      <c r="B2591">
        <v>1</v>
      </c>
      <c r="D2591">
        <v>645</v>
      </c>
    </row>
    <row r="2592" spans="1:4" x14ac:dyDescent="0.45">
      <c r="A2592" s="24">
        <v>95131700</v>
      </c>
      <c r="B2592">
        <v>1</v>
      </c>
      <c r="D2592">
        <v>645</v>
      </c>
    </row>
    <row r="2593" spans="1:4" x14ac:dyDescent="0.45">
      <c r="A2593" s="25" t="s">
        <v>1674</v>
      </c>
      <c r="B2593">
        <v>1</v>
      </c>
      <c r="D2593">
        <v>645</v>
      </c>
    </row>
    <row r="2594" spans="1:4" x14ac:dyDescent="0.45">
      <c r="A2594" s="26" t="s">
        <v>1616</v>
      </c>
      <c r="B2594">
        <v>1</v>
      </c>
      <c r="D2594">
        <v>645</v>
      </c>
    </row>
    <row r="2595" spans="1:4" x14ac:dyDescent="0.45">
      <c r="A2595" s="27">
        <v>4158058</v>
      </c>
      <c r="B2595">
        <v>1</v>
      </c>
      <c r="D2595">
        <v>645</v>
      </c>
    </row>
    <row r="2596" spans="1:4" x14ac:dyDescent="0.45">
      <c r="A2596" s="23" t="s">
        <v>1380</v>
      </c>
      <c r="B2596">
        <v>1</v>
      </c>
      <c r="D2596">
        <v>646</v>
      </c>
    </row>
    <row r="2597" spans="1:4" x14ac:dyDescent="0.45">
      <c r="A2597" s="24">
        <v>95131700</v>
      </c>
      <c r="B2597">
        <v>1</v>
      </c>
      <c r="D2597">
        <v>646</v>
      </c>
    </row>
    <row r="2598" spans="1:4" x14ac:dyDescent="0.45">
      <c r="A2598" s="25" t="s">
        <v>1674</v>
      </c>
      <c r="B2598">
        <v>1</v>
      </c>
      <c r="D2598">
        <v>646</v>
      </c>
    </row>
    <row r="2599" spans="1:4" x14ac:dyDescent="0.45">
      <c r="A2599" s="26" t="s">
        <v>1616</v>
      </c>
      <c r="B2599">
        <v>1</v>
      </c>
      <c r="D2599">
        <v>646</v>
      </c>
    </row>
    <row r="2600" spans="1:4" x14ac:dyDescent="0.45">
      <c r="A2600" s="27">
        <v>2325000</v>
      </c>
      <c r="B2600">
        <v>1</v>
      </c>
      <c r="D2600">
        <v>646</v>
      </c>
    </row>
    <row r="2601" spans="1:4" x14ac:dyDescent="0.45">
      <c r="A2601" s="23" t="s">
        <v>1741</v>
      </c>
      <c r="B2601">
        <v>1</v>
      </c>
      <c r="D2601">
        <v>647</v>
      </c>
    </row>
    <row r="2602" spans="1:4" x14ac:dyDescent="0.45">
      <c r="A2602" s="24">
        <v>95131700</v>
      </c>
      <c r="B2602">
        <v>1</v>
      </c>
      <c r="D2602">
        <v>647</v>
      </c>
    </row>
    <row r="2603" spans="1:4" x14ac:dyDescent="0.45">
      <c r="A2603" s="25" t="s">
        <v>1674</v>
      </c>
      <c r="B2603">
        <v>1</v>
      </c>
      <c r="D2603">
        <v>647</v>
      </c>
    </row>
    <row r="2604" spans="1:4" x14ac:dyDescent="0.45">
      <c r="A2604" s="26" t="s">
        <v>1616</v>
      </c>
      <c r="B2604">
        <v>1</v>
      </c>
      <c r="D2604">
        <v>647</v>
      </c>
    </row>
    <row r="2605" spans="1:4" x14ac:dyDescent="0.45">
      <c r="A2605" s="27">
        <v>5280000</v>
      </c>
      <c r="B2605">
        <v>1</v>
      </c>
      <c r="D2605">
        <v>647</v>
      </c>
    </row>
    <row r="2606" spans="1:4" x14ac:dyDescent="0.45">
      <c r="A2606" s="23" t="s">
        <v>1382</v>
      </c>
      <c r="B2606">
        <v>1</v>
      </c>
      <c r="D2606">
        <v>648</v>
      </c>
    </row>
    <row r="2607" spans="1:4" x14ac:dyDescent="0.45">
      <c r="A2607" s="24">
        <v>52161500</v>
      </c>
      <c r="B2607">
        <v>1</v>
      </c>
      <c r="D2607">
        <v>648</v>
      </c>
    </row>
    <row r="2608" spans="1:4" x14ac:dyDescent="0.45">
      <c r="A2608" s="25" t="s">
        <v>1724</v>
      </c>
      <c r="B2608">
        <v>1</v>
      </c>
      <c r="D2608">
        <v>648</v>
      </c>
    </row>
    <row r="2609" spans="1:4" x14ac:dyDescent="0.45">
      <c r="A2609" s="26" t="s">
        <v>1616</v>
      </c>
      <c r="B2609">
        <v>1</v>
      </c>
      <c r="D2609">
        <v>648</v>
      </c>
    </row>
    <row r="2610" spans="1:4" x14ac:dyDescent="0.45">
      <c r="A2610" s="27">
        <v>1175133</v>
      </c>
      <c r="B2610">
        <v>1</v>
      </c>
      <c r="D2610">
        <v>648</v>
      </c>
    </row>
    <row r="2611" spans="1:4" x14ac:dyDescent="0.45">
      <c r="A2611" s="23" t="s">
        <v>1186</v>
      </c>
      <c r="B2611">
        <v>1</v>
      </c>
      <c r="D2611">
        <v>649</v>
      </c>
    </row>
    <row r="2612" spans="1:4" x14ac:dyDescent="0.45">
      <c r="A2612" s="24">
        <v>91101800</v>
      </c>
      <c r="B2612">
        <v>1</v>
      </c>
      <c r="D2612">
        <v>649</v>
      </c>
    </row>
    <row r="2613" spans="1:4" x14ac:dyDescent="0.45">
      <c r="A2613" s="25" t="s">
        <v>1674</v>
      </c>
      <c r="B2613">
        <v>1</v>
      </c>
      <c r="D2613">
        <v>649</v>
      </c>
    </row>
    <row r="2614" spans="1:4" x14ac:dyDescent="0.45">
      <c r="A2614" s="26" t="s">
        <v>1616</v>
      </c>
      <c r="B2614">
        <v>1</v>
      </c>
      <c r="D2614">
        <v>649</v>
      </c>
    </row>
    <row r="2615" spans="1:4" x14ac:dyDescent="0.45">
      <c r="A2615" s="27">
        <v>169352</v>
      </c>
      <c r="B2615">
        <v>1</v>
      </c>
      <c r="D2615">
        <v>649</v>
      </c>
    </row>
    <row r="2616" spans="1:4" x14ac:dyDescent="0.45">
      <c r="A2616" s="11" t="s">
        <v>1384</v>
      </c>
      <c r="B2616">
        <v>20</v>
      </c>
      <c r="C2616">
        <v>11144</v>
      </c>
      <c r="D2616">
        <v>13290</v>
      </c>
    </row>
    <row r="2617" spans="1:4" x14ac:dyDescent="0.45">
      <c r="A2617" s="22" t="s">
        <v>35</v>
      </c>
      <c r="B2617">
        <v>20</v>
      </c>
      <c r="C2617">
        <v>11144</v>
      </c>
      <c r="D2617">
        <v>13290</v>
      </c>
    </row>
    <row r="2618" spans="1:4" x14ac:dyDescent="0.45">
      <c r="A2618" s="23" t="s">
        <v>1385</v>
      </c>
      <c r="B2618">
        <v>1</v>
      </c>
      <c r="D2618">
        <v>655</v>
      </c>
    </row>
    <row r="2619" spans="1:4" x14ac:dyDescent="0.45">
      <c r="A2619" s="24">
        <v>44121600</v>
      </c>
      <c r="B2619">
        <v>1</v>
      </c>
      <c r="D2619">
        <v>655</v>
      </c>
    </row>
    <row r="2620" spans="1:4" x14ac:dyDescent="0.45">
      <c r="A2620" s="25" t="s">
        <v>1674</v>
      </c>
      <c r="B2620">
        <v>1</v>
      </c>
      <c r="D2620">
        <v>655</v>
      </c>
    </row>
    <row r="2621" spans="1:4" x14ac:dyDescent="0.45">
      <c r="A2621" s="26" t="s">
        <v>1616</v>
      </c>
      <c r="B2621">
        <v>1</v>
      </c>
      <c r="D2621">
        <v>655</v>
      </c>
    </row>
    <row r="2622" spans="1:4" x14ac:dyDescent="0.45">
      <c r="A2622" s="27">
        <v>5830</v>
      </c>
      <c r="B2622">
        <v>1</v>
      </c>
      <c r="D2622">
        <v>655</v>
      </c>
    </row>
    <row r="2623" spans="1:4" x14ac:dyDescent="0.45">
      <c r="A2623" s="23" t="s">
        <v>1742</v>
      </c>
      <c r="B2623">
        <v>1</v>
      </c>
      <c r="C2623">
        <v>2786</v>
      </c>
      <c r="D2623">
        <v>656</v>
      </c>
    </row>
    <row r="2624" spans="1:4" x14ac:dyDescent="0.45">
      <c r="A2624" s="24">
        <v>90101603</v>
      </c>
      <c r="B2624">
        <v>1</v>
      </c>
      <c r="C2624">
        <v>2786</v>
      </c>
      <c r="D2624">
        <v>656</v>
      </c>
    </row>
    <row r="2625" spans="1:4" x14ac:dyDescent="0.45">
      <c r="A2625" s="25" t="s">
        <v>38</v>
      </c>
      <c r="B2625">
        <v>1</v>
      </c>
      <c r="C2625">
        <v>2786</v>
      </c>
      <c r="D2625">
        <v>656</v>
      </c>
    </row>
    <row r="2626" spans="1:4" x14ac:dyDescent="0.45">
      <c r="A2626" s="26" t="s">
        <v>1710</v>
      </c>
      <c r="B2626">
        <v>1</v>
      </c>
      <c r="C2626">
        <v>2786</v>
      </c>
      <c r="D2626">
        <v>656</v>
      </c>
    </row>
    <row r="2627" spans="1:4" x14ac:dyDescent="0.45">
      <c r="A2627" s="27">
        <v>16567</v>
      </c>
      <c r="B2627">
        <v>1</v>
      </c>
      <c r="C2627">
        <v>2786</v>
      </c>
      <c r="D2627">
        <v>656</v>
      </c>
    </row>
    <row r="2628" spans="1:4" x14ac:dyDescent="0.45">
      <c r="A2628" s="23" t="s">
        <v>1387</v>
      </c>
      <c r="B2628">
        <v>1</v>
      </c>
      <c r="D2628">
        <v>657</v>
      </c>
    </row>
    <row r="2629" spans="1:4" x14ac:dyDescent="0.45">
      <c r="A2629" s="24">
        <v>44121600</v>
      </c>
      <c r="B2629">
        <v>1</v>
      </c>
      <c r="D2629">
        <v>657</v>
      </c>
    </row>
    <row r="2630" spans="1:4" x14ac:dyDescent="0.45">
      <c r="A2630" s="25" t="s">
        <v>1695</v>
      </c>
      <c r="B2630">
        <v>1</v>
      </c>
      <c r="D2630">
        <v>657</v>
      </c>
    </row>
    <row r="2631" spans="1:4" x14ac:dyDescent="0.45">
      <c r="A2631" s="26" t="s">
        <v>1616</v>
      </c>
      <c r="B2631">
        <v>1</v>
      </c>
      <c r="D2631">
        <v>657</v>
      </c>
    </row>
    <row r="2632" spans="1:4" x14ac:dyDescent="0.45">
      <c r="A2632" s="27">
        <v>5150</v>
      </c>
      <c r="B2632">
        <v>1</v>
      </c>
      <c r="D2632">
        <v>657</v>
      </c>
    </row>
    <row r="2633" spans="1:4" x14ac:dyDescent="0.45">
      <c r="A2633" s="23" t="s">
        <v>1743</v>
      </c>
      <c r="B2633">
        <v>1</v>
      </c>
      <c r="C2633">
        <v>2786</v>
      </c>
      <c r="D2633">
        <v>658</v>
      </c>
    </row>
    <row r="2634" spans="1:4" x14ac:dyDescent="0.45">
      <c r="A2634" s="24">
        <v>90101603</v>
      </c>
      <c r="B2634">
        <v>1</v>
      </c>
      <c r="C2634">
        <v>2786</v>
      </c>
      <c r="D2634">
        <v>658</v>
      </c>
    </row>
    <row r="2635" spans="1:4" x14ac:dyDescent="0.45">
      <c r="A2635" s="25" t="s">
        <v>38</v>
      </c>
      <c r="B2635">
        <v>1</v>
      </c>
      <c r="C2635">
        <v>2786</v>
      </c>
      <c r="D2635">
        <v>658</v>
      </c>
    </row>
    <row r="2636" spans="1:4" x14ac:dyDescent="0.45">
      <c r="A2636" s="26" t="s">
        <v>1710</v>
      </c>
      <c r="B2636">
        <v>1</v>
      </c>
      <c r="C2636">
        <v>2786</v>
      </c>
      <c r="D2636">
        <v>658</v>
      </c>
    </row>
    <row r="2637" spans="1:4" x14ac:dyDescent="0.45">
      <c r="A2637" s="27">
        <v>7933</v>
      </c>
      <c r="B2637">
        <v>1</v>
      </c>
      <c r="C2637">
        <v>2786</v>
      </c>
      <c r="D2637">
        <v>658</v>
      </c>
    </row>
    <row r="2638" spans="1:4" x14ac:dyDescent="0.45">
      <c r="A2638" s="23" t="s">
        <v>1391</v>
      </c>
      <c r="B2638">
        <v>1</v>
      </c>
      <c r="D2638">
        <v>659</v>
      </c>
    </row>
    <row r="2639" spans="1:4" x14ac:dyDescent="0.45">
      <c r="A2639" s="24">
        <v>44121600</v>
      </c>
      <c r="B2639">
        <v>1</v>
      </c>
      <c r="D2639">
        <v>659</v>
      </c>
    </row>
    <row r="2640" spans="1:4" x14ac:dyDescent="0.45">
      <c r="A2640" s="25" t="s">
        <v>1699</v>
      </c>
      <c r="B2640">
        <v>1</v>
      </c>
      <c r="D2640">
        <v>659</v>
      </c>
    </row>
    <row r="2641" spans="1:4" x14ac:dyDescent="0.45">
      <c r="A2641" s="26" t="s">
        <v>1616</v>
      </c>
      <c r="B2641">
        <v>1</v>
      </c>
      <c r="D2641">
        <v>659</v>
      </c>
    </row>
    <row r="2642" spans="1:4" x14ac:dyDescent="0.45">
      <c r="A2642" s="27">
        <v>3402</v>
      </c>
      <c r="B2642">
        <v>1</v>
      </c>
      <c r="D2642">
        <v>659</v>
      </c>
    </row>
    <row r="2643" spans="1:4" x14ac:dyDescent="0.45">
      <c r="A2643" s="23" t="s">
        <v>1393</v>
      </c>
      <c r="B2643">
        <v>1</v>
      </c>
      <c r="C2643">
        <v>2786</v>
      </c>
      <c r="D2643">
        <v>660</v>
      </c>
    </row>
    <row r="2644" spans="1:4" x14ac:dyDescent="0.45">
      <c r="A2644" s="24">
        <v>90101603</v>
      </c>
      <c r="B2644">
        <v>1</v>
      </c>
      <c r="C2644">
        <v>2786</v>
      </c>
      <c r="D2644">
        <v>660</v>
      </c>
    </row>
    <row r="2645" spans="1:4" x14ac:dyDescent="0.45">
      <c r="A2645" s="25" t="s">
        <v>38</v>
      </c>
      <c r="B2645">
        <v>1</v>
      </c>
      <c r="C2645">
        <v>2786</v>
      </c>
      <c r="D2645">
        <v>660</v>
      </c>
    </row>
    <row r="2646" spans="1:4" x14ac:dyDescent="0.45">
      <c r="A2646" s="26" t="s">
        <v>1710</v>
      </c>
      <c r="B2646">
        <v>1</v>
      </c>
      <c r="C2646">
        <v>2786</v>
      </c>
      <c r="D2646">
        <v>660</v>
      </c>
    </row>
    <row r="2647" spans="1:4" x14ac:dyDescent="0.45">
      <c r="A2647" s="27">
        <v>31650</v>
      </c>
      <c r="B2647">
        <v>1</v>
      </c>
      <c r="C2647">
        <v>2786</v>
      </c>
      <c r="D2647">
        <v>660</v>
      </c>
    </row>
    <row r="2648" spans="1:4" x14ac:dyDescent="0.45">
      <c r="A2648" s="23" t="s">
        <v>1744</v>
      </c>
      <c r="B2648">
        <v>1</v>
      </c>
      <c r="C2648">
        <v>2786</v>
      </c>
      <c r="D2648">
        <v>661</v>
      </c>
    </row>
    <row r="2649" spans="1:4" x14ac:dyDescent="0.45">
      <c r="A2649" s="24">
        <v>90101603</v>
      </c>
      <c r="B2649">
        <v>1</v>
      </c>
      <c r="C2649">
        <v>2786</v>
      </c>
      <c r="D2649">
        <v>661</v>
      </c>
    </row>
    <row r="2650" spans="1:4" x14ac:dyDescent="0.45">
      <c r="A2650" s="25" t="s">
        <v>38</v>
      </c>
      <c r="B2650">
        <v>1</v>
      </c>
      <c r="C2650">
        <v>2786</v>
      </c>
      <c r="D2650">
        <v>661</v>
      </c>
    </row>
    <row r="2651" spans="1:4" x14ac:dyDescent="0.45">
      <c r="A2651" s="26" t="s">
        <v>1710</v>
      </c>
      <c r="B2651">
        <v>1</v>
      </c>
      <c r="C2651">
        <v>2786</v>
      </c>
      <c r="D2651">
        <v>661</v>
      </c>
    </row>
    <row r="2652" spans="1:4" x14ac:dyDescent="0.45">
      <c r="A2652" s="27">
        <v>4834</v>
      </c>
      <c r="B2652">
        <v>1</v>
      </c>
      <c r="C2652">
        <v>2786</v>
      </c>
      <c r="D2652">
        <v>661</v>
      </c>
    </row>
    <row r="2653" spans="1:4" x14ac:dyDescent="0.45">
      <c r="A2653" s="23" t="s">
        <v>1397</v>
      </c>
      <c r="B2653">
        <v>1</v>
      </c>
      <c r="D2653">
        <v>662</v>
      </c>
    </row>
    <row r="2654" spans="1:4" x14ac:dyDescent="0.45">
      <c r="A2654" s="24">
        <v>44121600</v>
      </c>
      <c r="B2654">
        <v>1</v>
      </c>
      <c r="D2654">
        <v>662</v>
      </c>
    </row>
    <row r="2655" spans="1:4" x14ac:dyDescent="0.45">
      <c r="A2655" s="25" t="s">
        <v>1689</v>
      </c>
      <c r="B2655">
        <v>1</v>
      </c>
      <c r="D2655">
        <v>662</v>
      </c>
    </row>
    <row r="2656" spans="1:4" x14ac:dyDescent="0.45">
      <c r="A2656" s="26" t="s">
        <v>1616</v>
      </c>
      <c r="B2656">
        <v>1</v>
      </c>
      <c r="D2656">
        <v>662</v>
      </c>
    </row>
    <row r="2657" spans="1:4" x14ac:dyDescent="0.45">
      <c r="A2657" s="27">
        <v>4265</v>
      </c>
      <c r="B2657">
        <v>1</v>
      </c>
      <c r="D2657">
        <v>662</v>
      </c>
    </row>
    <row r="2658" spans="1:4" x14ac:dyDescent="0.45">
      <c r="A2658" s="23" t="s">
        <v>1401</v>
      </c>
      <c r="B2658">
        <v>1</v>
      </c>
      <c r="D2658">
        <v>663</v>
      </c>
    </row>
    <row r="2659" spans="1:4" x14ac:dyDescent="0.45">
      <c r="A2659" s="24">
        <v>44121600</v>
      </c>
      <c r="B2659">
        <v>1</v>
      </c>
      <c r="D2659">
        <v>663</v>
      </c>
    </row>
    <row r="2660" spans="1:4" x14ac:dyDescent="0.45">
      <c r="A2660" s="25" t="s">
        <v>1403</v>
      </c>
      <c r="B2660">
        <v>1</v>
      </c>
      <c r="D2660">
        <v>663</v>
      </c>
    </row>
    <row r="2661" spans="1:4" x14ac:dyDescent="0.45">
      <c r="A2661" s="26" t="s">
        <v>1616</v>
      </c>
      <c r="B2661">
        <v>1</v>
      </c>
      <c r="D2661">
        <v>663</v>
      </c>
    </row>
    <row r="2662" spans="1:4" x14ac:dyDescent="0.45">
      <c r="A2662" s="27">
        <v>25883</v>
      </c>
      <c r="B2662">
        <v>1</v>
      </c>
      <c r="D2662">
        <v>663</v>
      </c>
    </row>
    <row r="2663" spans="1:4" x14ac:dyDescent="0.45">
      <c r="A2663" s="23" t="s">
        <v>1404</v>
      </c>
      <c r="B2663">
        <v>1</v>
      </c>
      <c r="D2663">
        <v>664</v>
      </c>
    </row>
    <row r="2664" spans="1:4" x14ac:dyDescent="0.45">
      <c r="A2664" s="24">
        <v>44121600</v>
      </c>
      <c r="B2664">
        <v>1</v>
      </c>
      <c r="D2664">
        <v>664</v>
      </c>
    </row>
    <row r="2665" spans="1:4" x14ac:dyDescent="0.45">
      <c r="A2665" s="25" t="s">
        <v>1403</v>
      </c>
      <c r="B2665">
        <v>1</v>
      </c>
      <c r="D2665">
        <v>664</v>
      </c>
    </row>
    <row r="2666" spans="1:4" x14ac:dyDescent="0.45">
      <c r="A2666" s="26" t="s">
        <v>1616</v>
      </c>
      <c r="B2666">
        <v>1</v>
      </c>
      <c r="D2666">
        <v>664</v>
      </c>
    </row>
    <row r="2667" spans="1:4" x14ac:dyDescent="0.45">
      <c r="A2667" s="27">
        <v>27000</v>
      </c>
      <c r="B2667">
        <v>1</v>
      </c>
      <c r="D2667">
        <v>664</v>
      </c>
    </row>
    <row r="2668" spans="1:4" x14ac:dyDescent="0.45">
      <c r="A2668" s="23" t="s">
        <v>1406</v>
      </c>
      <c r="B2668">
        <v>1</v>
      </c>
      <c r="D2668">
        <v>665</v>
      </c>
    </row>
    <row r="2669" spans="1:4" x14ac:dyDescent="0.45">
      <c r="A2669" s="24">
        <v>44121600</v>
      </c>
      <c r="B2669">
        <v>1</v>
      </c>
      <c r="D2669">
        <v>665</v>
      </c>
    </row>
    <row r="2670" spans="1:4" x14ac:dyDescent="0.45">
      <c r="A2670" s="25" t="s">
        <v>1674</v>
      </c>
      <c r="B2670">
        <v>1</v>
      </c>
      <c r="D2670">
        <v>665</v>
      </c>
    </row>
    <row r="2671" spans="1:4" x14ac:dyDescent="0.45">
      <c r="A2671" s="26" t="s">
        <v>1616</v>
      </c>
      <c r="B2671">
        <v>1</v>
      </c>
      <c r="D2671">
        <v>665</v>
      </c>
    </row>
    <row r="2672" spans="1:4" x14ac:dyDescent="0.45">
      <c r="A2672" s="27">
        <v>93000</v>
      </c>
      <c r="B2672">
        <v>1</v>
      </c>
      <c r="D2672">
        <v>665</v>
      </c>
    </row>
    <row r="2673" spans="1:4" x14ac:dyDescent="0.45">
      <c r="A2673" s="23" t="s">
        <v>1408</v>
      </c>
      <c r="B2673">
        <v>1</v>
      </c>
      <c r="D2673">
        <v>666</v>
      </c>
    </row>
    <row r="2674" spans="1:4" x14ac:dyDescent="0.45">
      <c r="A2674" s="24">
        <v>44121600</v>
      </c>
      <c r="B2674">
        <v>1</v>
      </c>
      <c r="D2674">
        <v>666</v>
      </c>
    </row>
    <row r="2675" spans="1:4" x14ac:dyDescent="0.45">
      <c r="A2675" s="25" t="s">
        <v>1674</v>
      </c>
      <c r="B2675">
        <v>1</v>
      </c>
      <c r="D2675">
        <v>666</v>
      </c>
    </row>
    <row r="2676" spans="1:4" x14ac:dyDescent="0.45">
      <c r="A2676" s="26" t="s">
        <v>1616</v>
      </c>
      <c r="B2676">
        <v>1</v>
      </c>
      <c r="D2676">
        <v>666</v>
      </c>
    </row>
    <row r="2677" spans="1:4" x14ac:dyDescent="0.45">
      <c r="A2677" s="27">
        <v>51335</v>
      </c>
      <c r="B2677">
        <v>1</v>
      </c>
      <c r="D2677">
        <v>666</v>
      </c>
    </row>
    <row r="2678" spans="1:4" x14ac:dyDescent="0.45">
      <c r="A2678" s="23" t="s">
        <v>1414</v>
      </c>
      <c r="B2678">
        <v>1</v>
      </c>
      <c r="D2678">
        <v>667</v>
      </c>
    </row>
    <row r="2679" spans="1:4" x14ac:dyDescent="0.45">
      <c r="A2679" s="24">
        <v>44121600</v>
      </c>
      <c r="B2679">
        <v>1</v>
      </c>
      <c r="D2679">
        <v>667</v>
      </c>
    </row>
    <row r="2680" spans="1:4" x14ac:dyDescent="0.45">
      <c r="A2680" s="25" t="s">
        <v>1674</v>
      </c>
      <c r="B2680">
        <v>1</v>
      </c>
      <c r="D2680">
        <v>667</v>
      </c>
    </row>
    <row r="2681" spans="1:4" x14ac:dyDescent="0.45">
      <c r="A2681" s="26" t="s">
        <v>1616</v>
      </c>
      <c r="B2681">
        <v>1</v>
      </c>
      <c r="D2681">
        <v>667</v>
      </c>
    </row>
    <row r="2682" spans="1:4" x14ac:dyDescent="0.45">
      <c r="A2682" s="27">
        <v>2628</v>
      </c>
      <c r="B2682">
        <v>1</v>
      </c>
      <c r="D2682">
        <v>667</v>
      </c>
    </row>
    <row r="2683" spans="1:4" x14ac:dyDescent="0.45">
      <c r="A2683" s="23" t="s">
        <v>1416</v>
      </c>
      <c r="B2683">
        <v>1</v>
      </c>
      <c r="D2683">
        <v>668</v>
      </c>
    </row>
    <row r="2684" spans="1:4" x14ac:dyDescent="0.45">
      <c r="A2684" s="24">
        <v>44121600</v>
      </c>
      <c r="B2684">
        <v>1</v>
      </c>
      <c r="D2684">
        <v>668</v>
      </c>
    </row>
    <row r="2685" spans="1:4" x14ac:dyDescent="0.45">
      <c r="A2685" s="25" t="s">
        <v>1676</v>
      </c>
      <c r="B2685">
        <v>1</v>
      </c>
      <c r="D2685">
        <v>668</v>
      </c>
    </row>
    <row r="2686" spans="1:4" x14ac:dyDescent="0.45">
      <c r="A2686" s="26" t="s">
        <v>1616</v>
      </c>
      <c r="B2686">
        <v>1</v>
      </c>
      <c r="D2686">
        <v>668</v>
      </c>
    </row>
    <row r="2687" spans="1:4" x14ac:dyDescent="0.45">
      <c r="A2687" s="27">
        <v>8836</v>
      </c>
      <c r="B2687">
        <v>1</v>
      </c>
      <c r="D2687">
        <v>668</v>
      </c>
    </row>
    <row r="2688" spans="1:4" x14ac:dyDescent="0.45">
      <c r="A2688" s="23" t="s">
        <v>1419</v>
      </c>
      <c r="B2688">
        <v>1</v>
      </c>
      <c r="D2688">
        <v>669</v>
      </c>
    </row>
    <row r="2689" spans="1:4" x14ac:dyDescent="0.45">
      <c r="A2689" s="24">
        <v>44121600</v>
      </c>
      <c r="B2689">
        <v>1</v>
      </c>
      <c r="D2689">
        <v>669</v>
      </c>
    </row>
    <row r="2690" spans="1:4" x14ac:dyDescent="0.45">
      <c r="A2690" s="25" t="s">
        <v>1689</v>
      </c>
      <c r="B2690">
        <v>1</v>
      </c>
      <c r="D2690">
        <v>669</v>
      </c>
    </row>
    <row r="2691" spans="1:4" x14ac:dyDescent="0.45">
      <c r="A2691" s="26" t="s">
        <v>1616</v>
      </c>
      <c r="B2691">
        <v>1</v>
      </c>
      <c r="D2691">
        <v>669</v>
      </c>
    </row>
    <row r="2692" spans="1:4" x14ac:dyDescent="0.45">
      <c r="A2692" s="27">
        <v>2153</v>
      </c>
      <c r="B2692">
        <v>1</v>
      </c>
      <c r="D2692">
        <v>669</v>
      </c>
    </row>
    <row r="2693" spans="1:4" x14ac:dyDescent="0.45">
      <c r="A2693" s="23" t="s">
        <v>1423</v>
      </c>
      <c r="B2693">
        <v>1</v>
      </c>
      <c r="D2693">
        <v>670</v>
      </c>
    </row>
    <row r="2694" spans="1:4" x14ac:dyDescent="0.45">
      <c r="A2694" s="24">
        <v>44121600</v>
      </c>
      <c r="B2694">
        <v>1</v>
      </c>
      <c r="D2694">
        <v>670</v>
      </c>
    </row>
    <row r="2695" spans="1:4" x14ac:dyDescent="0.45">
      <c r="A2695" s="25" t="s">
        <v>1674</v>
      </c>
      <c r="B2695">
        <v>1</v>
      </c>
      <c r="D2695">
        <v>670</v>
      </c>
    </row>
    <row r="2696" spans="1:4" x14ac:dyDescent="0.45">
      <c r="A2696" s="26" t="s">
        <v>1616</v>
      </c>
      <c r="B2696">
        <v>1</v>
      </c>
      <c r="D2696">
        <v>670</v>
      </c>
    </row>
    <row r="2697" spans="1:4" x14ac:dyDescent="0.45">
      <c r="A2697" s="27">
        <v>5699</v>
      </c>
      <c r="B2697">
        <v>1</v>
      </c>
      <c r="D2697">
        <v>670</v>
      </c>
    </row>
    <row r="2698" spans="1:4" x14ac:dyDescent="0.45">
      <c r="A2698" s="23" t="s">
        <v>757</v>
      </c>
      <c r="B2698">
        <v>1</v>
      </c>
      <c r="D2698">
        <v>671</v>
      </c>
    </row>
    <row r="2699" spans="1:4" x14ac:dyDescent="0.45">
      <c r="A2699" s="24">
        <v>44121600</v>
      </c>
      <c r="B2699">
        <v>1</v>
      </c>
      <c r="D2699">
        <v>671</v>
      </c>
    </row>
    <row r="2700" spans="1:4" x14ac:dyDescent="0.45">
      <c r="A2700" s="25" t="s">
        <v>1695</v>
      </c>
      <c r="B2700">
        <v>1</v>
      </c>
      <c r="D2700">
        <v>671</v>
      </c>
    </row>
    <row r="2701" spans="1:4" x14ac:dyDescent="0.45">
      <c r="A2701" s="26" t="s">
        <v>1616</v>
      </c>
      <c r="B2701">
        <v>1</v>
      </c>
      <c r="D2701">
        <v>671</v>
      </c>
    </row>
    <row r="2702" spans="1:4" x14ac:dyDescent="0.45">
      <c r="A2702" s="27">
        <v>3594</v>
      </c>
      <c r="B2702">
        <v>1</v>
      </c>
      <c r="D2702">
        <v>671</v>
      </c>
    </row>
    <row r="2703" spans="1:4" x14ac:dyDescent="0.45">
      <c r="A2703" s="23" t="s">
        <v>1426</v>
      </c>
      <c r="B2703">
        <v>1</v>
      </c>
      <c r="D2703">
        <v>672</v>
      </c>
    </row>
    <row r="2704" spans="1:4" x14ac:dyDescent="0.45">
      <c r="A2704" s="24">
        <v>44121600</v>
      </c>
      <c r="B2704">
        <v>1</v>
      </c>
      <c r="D2704">
        <v>672</v>
      </c>
    </row>
    <row r="2705" spans="1:4" x14ac:dyDescent="0.45">
      <c r="A2705" s="25" t="s">
        <v>1674</v>
      </c>
      <c r="B2705">
        <v>1</v>
      </c>
      <c r="D2705">
        <v>672</v>
      </c>
    </row>
    <row r="2706" spans="1:4" x14ac:dyDescent="0.45">
      <c r="A2706" s="26" t="s">
        <v>1616</v>
      </c>
      <c r="B2706">
        <v>1</v>
      </c>
      <c r="D2706">
        <v>672</v>
      </c>
    </row>
    <row r="2707" spans="1:4" x14ac:dyDescent="0.45">
      <c r="A2707" s="27">
        <v>1157</v>
      </c>
      <c r="B2707">
        <v>1</v>
      </c>
      <c r="D2707">
        <v>672</v>
      </c>
    </row>
    <row r="2708" spans="1:4" x14ac:dyDescent="0.45">
      <c r="A2708" s="23" t="s">
        <v>1428</v>
      </c>
      <c r="B2708">
        <v>1</v>
      </c>
      <c r="D2708">
        <v>673</v>
      </c>
    </row>
    <row r="2709" spans="1:4" x14ac:dyDescent="0.45">
      <c r="A2709" s="24">
        <v>44121600</v>
      </c>
      <c r="B2709">
        <v>1</v>
      </c>
      <c r="D2709">
        <v>673</v>
      </c>
    </row>
    <row r="2710" spans="1:4" x14ac:dyDescent="0.45">
      <c r="A2710" s="25" t="s">
        <v>1673</v>
      </c>
      <c r="B2710">
        <v>1</v>
      </c>
      <c r="D2710">
        <v>673</v>
      </c>
    </row>
    <row r="2711" spans="1:4" x14ac:dyDescent="0.45">
      <c r="A2711" s="26" t="s">
        <v>1616</v>
      </c>
      <c r="B2711">
        <v>1</v>
      </c>
      <c r="D2711">
        <v>673</v>
      </c>
    </row>
    <row r="2712" spans="1:4" x14ac:dyDescent="0.45">
      <c r="A2712" s="27">
        <v>48340</v>
      </c>
      <c r="B2712">
        <v>1</v>
      </c>
      <c r="D2712">
        <v>673</v>
      </c>
    </row>
    <row r="2713" spans="1:4" x14ac:dyDescent="0.45">
      <c r="A2713" s="23" t="s">
        <v>1430</v>
      </c>
      <c r="B2713">
        <v>1</v>
      </c>
      <c r="D2713">
        <v>674</v>
      </c>
    </row>
    <row r="2714" spans="1:4" x14ac:dyDescent="0.45">
      <c r="A2714" s="24">
        <v>44121600</v>
      </c>
      <c r="B2714">
        <v>1</v>
      </c>
      <c r="D2714">
        <v>674</v>
      </c>
    </row>
    <row r="2715" spans="1:4" x14ac:dyDescent="0.45">
      <c r="A2715" s="25" t="s">
        <v>1745</v>
      </c>
      <c r="B2715">
        <v>1</v>
      </c>
      <c r="D2715">
        <v>674</v>
      </c>
    </row>
    <row r="2716" spans="1:4" x14ac:dyDescent="0.45">
      <c r="A2716" s="26" t="s">
        <v>1616</v>
      </c>
      <c r="B2716">
        <v>1</v>
      </c>
      <c r="D2716">
        <v>674</v>
      </c>
    </row>
    <row r="2717" spans="1:4" x14ac:dyDescent="0.45">
      <c r="A2717" s="27">
        <v>2078</v>
      </c>
      <c r="B2717">
        <v>1</v>
      </c>
      <c r="D2717">
        <v>674</v>
      </c>
    </row>
    <row r="2718" spans="1:4" x14ac:dyDescent="0.45">
      <c r="A2718" s="11" t="s">
        <v>1432</v>
      </c>
      <c r="B2718">
        <v>3</v>
      </c>
      <c r="C2718">
        <v>2786</v>
      </c>
      <c r="D2718">
        <v>2028</v>
      </c>
    </row>
    <row r="2719" spans="1:4" x14ac:dyDescent="0.45">
      <c r="A2719" s="22" t="s">
        <v>35</v>
      </c>
      <c r="B2719">
        <v>3</v>
      </c>
      <c r="C2719">
        <v>2786</v>
      </c>
      <c r="D2719">
        <v>2028</v>
      </c>
    </row>
    <row r="2720" spans="1:4" x14ac:dyDescent="0.45">
      <c r="A2720" s="23" t="s">
        <v>1433</v>
      </c>
      <c r="B2720">
        <v>1</v>
      </c>
      <c r="D2720">
        <v>675</v>
      </c>
    </row>
    <row r="2721" spans="1:4" x14ac:dyDescent="0.45">
      <c r="A2721" s="24">
        <v>90101603</v>
      </c>
      <c r="B2721">
        <v>1</v>
      </c>
      <c r="D2721">
        <v>675</v>
      </c>
    </row>
    <row r="2722" spans="1:4" x14ac:dyDescent="0.45">
      <c r="A2722" s="25" t="s">
        <v>38</v>
      </c>
      <c r="B2722">
        <v>1</v>
      </c>
      <c r="D2722">
        <v>675</v>
      </c>
    </row>
    <row r="2723" spans="1:4" x14ac:dyDescent="0.45">
      <c r="A2723" s="26" t="s">
        <v>1616</v>
      </c>
      <c r="B2723">
        <v>1</v>
      </c>
      <c r="D2723">
        <v>675</v>
      </c>
    </row>
    <row r="2724" spans="1:4" x14ac:dyDescent="0.45">
      <c r="A2724" s="27">
        <v>34800</v>
      </c>
      <c r="B2724">
        <v>1</v>
      </c>
      <c r="D2724">
        <v>675</v>
      </c>
    </row>
    <row r="2725" spans="1:4" x14ac:dyDescent="0.45">
      <c r="A2725" s="23" t="s">
        <v>1435</v>
      </c>
      <c r="B2725">
        <v>1</v>
      </c>
      <c r="C2725">
        <v>2786</v>
      </c>
      <c r="D2725">
        <v>676</v>
      </c>
    </row>
    <row r="2726" spans="1:4" x14ac:dyDescent="0.45">
      <c r="A2726" s="24">
        <v>90101603</v>
      </c>
      <c r="B2726">
        <v>1</v>
      </c>
      <c r="C2726">
        <v>2786</v>
      </c>
      <c r="D2726">
        <v>676</v>
      </c>
    </row>
    <row r="2727" spans="1:4" x14ac:dyDescent="0.45">
      <c r="A2727" s="25" t="s">
        <v>38</v>
      </c>
      <c r="B2727">
        <v>1</v>
      </c>
      <c r="C2727">
        <v>2786</v>
      </c>
      <c r="D2727">
        <v>676</v>
      </c>
    </row>
    <row r="2728" spans="1:4" x14ac:dyDescent="0.45">
      <c r="A2728" s="26" t="s">
        <v>1710</v>
      </c>
      <c r="B2728">
        <v>1</v>
      </c>
      <c r="C2728">
        <v>2786</v>
      </c>
      <c r="D2728">
        <v>676</v>
      </c>
    </row>
    <row r="2729" spans="1:4" x14ac:dyDescent="0.45">
      <c r="A2729" s="27">
        <v>122333</v>
      </c>
      <c r="B2729">
        <v>1</v>
      </c>
      <c r="C2729">
        <v>2786</v>
      </c>
      <c r="D2729">
        <v>676</v>
      </c>
    </row>
    <row r="2730" spans="1:4" x14ac:dyDescent="0.45">
      <c r="A2730" s="23" t="s">
        <v>1437</v>
      </c>
      <c r="B2730">
        <v>1</v>
      </c>
      <c r="D2730">
        <v>677</v>
      </c>
    </row>
    <row r="2731" spans="1:4" x14ac:dyDescent="0.45">
      <c r="A2731" s="24">
        <v>90101603</v>
      </c>
      <c r="B2731">
        <v>1</v>
      </c>
      <c r="D2731">
        <v>677</v>
      </c>
    </row>
    <row r="2732" spans="1:4" x14ac:dyDescent="0.45">
      <c r="A2732" s="25" t="s">
        <v>38</v>
      </c>
      <c r="B2732">
        <v>1</v>
      </c>
      <c r="D2732">
        <v>677</v>
      </c>
    </row>
    <row r="2733" spans="1:4" x14ac:dyDescent="0.45">
      <c r="A2733" s="26" t="s">
        <v>1616</v>
      </c>
      <c r="B2733">
        <v>1</v>
      </c>
      <c r="D2733">
        <v>677</v>
      </c>
    </row>
    <row r="2734" spans="1:4" x14ac:dyDescent="0.45">
      <c r="A2734" s="27">
        <v>198500</v>
      </c>
      <c r="B2734">
        <v>1</v>
      </c>
      <c r="D2734">
        <v>677</v>
      </c>
    </row>
    <row r="2735" spans="1:4" x14ac:dyDescent="0.45">
      <c r="A2735" s="11" t="s">
        <v>1439</v>
      </c>
      <c r="B2735">
        <v>4</v>
      </c>
      <c r="D2735">
        <v>2718</v>
      </c>
    </row>
    <row r="2736" spans="1:4" x14ac:dyDescent="0.45">
      <c r="A2736" s="22" t="s">
        <v>245</v>
      </c>
      <c r="B2736">
        <v>4</v>
      </c>
      <c r="D2736">
        <v>2718</v>
      </c>
    </row>
    <row r="2737" spans="1:4" x14ac:dyDescent="0.45">
      <c r="A2737" s="23" t="s">
        <v>1442</v>
      </c>
      <c r="B2737">
        <v>3</v>
      </c>
      <c r="D2737">
        <v>2037</v>
      </c>
    </row>
    <row r="2738" spans="1:4" x14ac:dyDescent="0.45">
      <c r="A2738" s="24">
        <v>42251500</v>
      </c>
      <c r="B2738">
        <v>3</v>
      </c>
      <c r="D2738">
        <v>2037</v>
      </c>
    </row>
    <row r="2739" spans="1:4" x14ac:dyDescent="0.45">
      <c r="A2739" s="25" t="s">
        <v>1010</v>
      </c>
      <c r="B2739">
        <v>3</v>
      </c>
      <c r="D2739">
        <v>2037</v>
      </c>
    </row>
    <row r="2740" spans="1:4" x14ac:dyDescent="0.45">
      <c r="A2740" s="26" t="s">
        <v>1616</v>
      </c>
      <c r="B2740">
        <v>3</v>
      </c>
      <c r="D2740">
        <v>2037</v>
      </c>
    </row>
    <row r="2741" spans="1:4" x14ac:dyDescent="0.45">
      <c r="A2741" s="27">
        <v>30000</v>
      </c>
      <c r="B2741">
        <v>2</v>
      </c>
      <c r="D2741">
        <v>1358</v>
      </c>
    </row>
    <row r="2742" spans="1:4" x14ac:dyDescent="0.45">
      <c r="A2742" s="27">
        <v>67000</v>
      </c>
      <c r="B2742">
        <v>1</v>
      </c>
      <c r="D2742">
        <v>679</v>
      </c>
    </row>
    <row r="2743" spans="1:4" x14ac:dyDescent="0.45">
      <c r="A2743" s="23" t="s">
        <v>1446</v>
      </c>
      <c r="B2743">
        <v>1</v>
      </c>
      <c r="D2743">
        <v>681</v>
      </c>
    </row>
    <row r="2744" spans="1:4" x14ac:dyDescent="0.45">
      <c r="A2744" s="24">
        <v>42251500</v>
      </c>
      <c r="B2744">
        <v>1</v>
      </c>
      <c r="D2744">
        <v>681</v>
      </c>
    </row>
    <row r="2745" spans="1:4" x14ac:dyDescent="0.45">
      <c r="A2745" s="25" t="s">
        <v>1010</v>
      </c>
      <c r="B2745">
        <v>1</v>
      </c>
      <c r="D2745">
        <v>681</v>
      </c>
    </row>
    <row r="2746" spans="1:4" x14ac:dyDescent="0.45">
      <c r="A2746" s="26" t="s">
        <v>1616</v>
      </c>
      <c r="B2746">
        <v>1</v>
      </c>
      <c r="D2746">
        <v>681</v>
      </c>
    </row>
    <row r="2747" spans="1:4" x14ac:dyDescent="0.45">
      <c r="A2747" s="27">
        <v>67000</v>
      </c>
      <c r="B2747">
        <v>1</v>
      </c>
      <c r="D2747">
        <v>681</v>
      </c>
    </row>
    <row r="2748" spans="1:4" x14ac:dyDescent="0.45">
      <c r="A2748" s="11" t="s">
        <v>1534</v>
      </c>
      <c r="B2748">
        <v>33</v>
      </c>
      <c r="C2748">
        <v>30655</v>
      </c>
      <c r="D2748">
        <v>23034</v>
      </c>
    </row>
    <row r="2749" spans="1:4" x14ac:dyDescent="0.45">
      <c r="A2749" s="22" t="s">
        <v>245</v>
      </c>
      <c r="B2749">
        <v>33</v>
      </c>
      <c r="C2749">
        <v>30655</v>
      </c>
      <c r="D2749">
        <v>23034</v>
      </c>
    </row>
    <row r="2750" spans="1:4" x14ac:dyDescent="0.45">
      <c r="A2750" s="23" t="s">
        <v>1746</v>
      </c>
      <c r="B2750">
        <v>1</v>
      </c>
      <c r="C2750">
        <v>2786</v>
      </c>
      <c r="D2750">
        <v>682</v>
      </c>
    </row>
    <row r="2751" spans="1:4" x14ac:dyDescent="0.45">
      <c r="A2751" s="24">
        <v>90101603</v>
      </c>
      <c r="B2751">
        <v>1</v>
      </c>
      <c r="C2751">
        <v>2786</v>
      </c>
      <c r="D2751">
        <v>682</v>
      </c>
    </row>
    <row r="2752" spans="1:4" x14ac:dyDescent="0.45">
      <c r="A2752" s="25" t="s">
        <v>1537</v>
      </c>
      <c r="B2752">
        <v>1</v>
      </c>
      <c r="C2752">
        <v>2786</v>
      </c>
      <c r="D2752">
        <v>682</v>
      </c>
    </row>
    <row r="2753" spans="1:4" x14ac:dyDescent="0.45">
      <c r="A2753" s="26" t="s">
        <v>1710</v>
      </c>
      <c r="B2753">
        <v>1</v>
      </c>
      <c r="C2753">
        <v>2786</v>
      </c>
      <c r="D2753">
        <v>682</v>
      </c>
    </row>
    <row r="2754" spans="1:4" x14ac:dyDescent="0.45">
      <c r="A2754" s="27">
        <v>1716666</v>
      </c>
      <c r="B2754">
        <v>1</v>
      </c>
      <c r="C2754">
        <v>2786</v>
      </c>
      <c r="D2754">
        <v>682</v>
      </c>
    </row>
    <row r="2755" spans="1:4" x14ac:dyDescent="0.45">
      <c r="A2755" s="23" t="s">
        <v>1543</v>
      </c>
      <c r="B2755">
        <v>1</v>
      </c>
      <c r="C2755">
        <v>2786</v>
      </c>
      <c r="D2755">
        <v>683</v>
      </c>
    </row>
    <row r="2756" spans="1:4" x14ac:dyDescent="0.45">
      <c r="A2756" s="24">
        <v>90101603</v>
      </c>
      <c r="B2756">
        <v>1</v>
      </c>
      <c r="C2756">
        <v>2786</v>
      </c>
      <c r="D2756">
        <v>683</v>
      </c>
    </row>
    <row r="2757" spans="1:4" x14ac:dyDescent="0.45">
      <c r="A2757" s="25" t="s">
        <v>1747</v>
      </c>
      <c r="B2757">
        <v>1</v>
      </c>
      <c r="C2757">
        <v>2786</v>
      </c>
      <c r="D2757">
        <v>683</v>
      </c>
    </row>
    <row r="2758" spans="1:4" x14ac:dyDescent="0.45">
      <c r="A2758" s="26" t="s">
        <v>1710</v>
      </c>
      <c r="B2758">
        <v>1</v>
      </c>
      <c r="C2758">
        <v>2786</v>
      </c>
      <c r="D2758">
        <v>683</v>
      </c>
    </row>
    <row r="2759" spans="1:4" x14ac:dyDescent="0.45">
      <c r="A2759" s="27">
        <v>132333</v>
      </c>
      <c r="B2759">
        <v>1</v>
      </c>
      <c r="C2759">
        <v>2786</v>
      </c>
      <c r="D2759">
        <v>683</v>
      </c>
    </row>
    <row r="2760" spans="1:4" x14ac:dyDescent="0.45">
      <c r="A2760" s="23" t="s">
        <v>1545</v>
      </c>
      <c r="B2760">
        <v>1</v>
      </c>
      <c r="D2760">
        <v>684</v>
      </c>
    </row>
    <row r="2761" spans="1:4" x14ac:dyDescent="0.45">
      <c r="A2761" s="24">
        <v>80111600</v>
      </c>
      <c r="B2761">
        <v>1</v>
      </c>
      <c r="D2761">
        <v>684</v>
      </c>
    </row>
    <row r="2762" spans="1:4" x14ac:dyDescent="0.45">
      <c r="A2762" s="25" t="s">
        <v>1537</v>
      </c>
      <c r="B2762">
        <v>1</v>
      </c>
      <c r="D2762">
        <v>684</v>
      </c>
    </row>
    <row r="2763" spans="1:4" x14ac:dyDescent="0.45">
      <c r="A2763" s="26" t="s">
        <v>1616</v>
      </c>
      <c r="B2763">
        <v>1</v>
      </c>
      <c r="D2763">
        <v>684</v>
      </c>
    </row>
    <row r="2764" spans="1:4" x14ac:dyDescent="0.45">
      <c r="A2764" s="27">
        <v>2700000</v>
      </c>
      <c r="B2764">
        <v>1</v>
      </c>
      <c r="D2764">
        <v>684</v>
      </c>
    </row>
    <row r="2765" spans="1:4" x14ac:dyDescent="0.45">
      <c r="A2765" s="23" t="s">
        <v>1547</v>
      </c>
      <c r="B2765">
        <v>1</v>
      </c>
      <c r="D2765">
        <v>685</v>
      </c>
    </row>
    <row r="2766" spans="1:4" x14ac:dyDescent="0.45">
      <c r="A2766" s="24">
        <v>80111600</v>
      </c>
      <c r="B2766">
        <v>1</v>
      </c>
      <c r="D2766">
        <v>685</v>
      </c>
    </row>
    <row r="2767" spans="1:4" x14ac:dyDescent="0.45">
      <c r="A2767" s="25" t="s">
        <v>1537</v>
      </c>
      <c r="B2767">
        <v>1</v>
      </c>
      <c r="D2767">
        <v>685</v>
      </c>
    </row>
    <row r="2768" spans="1:4" x14ac:dyDescent="0.45">
      <c r="A2768" s="26" t="s">
        <v>1616</v>
      </c>
      <c r="B2768">
        <v>1</v>
      </c>
      <c r="D2768">
        <v>685</v>
      </c>
    </row>
    <row r="2769" spans="1:4" x14ac:dyDescent="0.45">
      <c r="A2769" s="27">
        <v>2000000</v>
      </c>
      <c r="B2769">
        <v>1</v>
      </c>
      <c r="D2769">
        <v>685</v>
      </c>
    </row>
    <row r="2770" spans="1:4" x14ac:dyDescent="0.45">
      <c r="A2770" s="23" t="s">
        <v>1549</v>
      </c>
      <c r="B2770">
        <v>1</v>
      </c>
      <c r="D2770">
        <v>686</v>
      </c>
    </row>
    <row r="2771" spans="1:4" x14ac:dyDescent="0.45">
      <c r="A2771" s="24">
        <v>85101600</v>
      </c>
      <c r="B2771">
        <v>1</v>
      </c>
      <c r="D2771">
        <v>686</v>
      </c>
    </row>
    <row r="2772" spans="1:4" x14ac:dyDescent="0.45">
      <c r="A2772" s="25" t="s">
        <v>1720</v>
      </c>
      <c r="B2772">
        <v>1</v>
      </c>
      <c r="D2772">
        <v>686</v>
      </c>
    </row>
    <row r="2773" spans="1:4" x14ac:dyDescent="0.45">
      <c r="A2773" s="26" t="s">
        <v>1616</v>
      </c>
      <c r="B2773">
        <v>1</v>
      </c>
      <c r="D2773">
        <v>686</v>
      </c>
    </row>
    <row r="2774" spans="1:4" x14ac:dyDescent="0.45">
      <c r="A2774" s="27">
        <v>180000</v>
      </c>
      <c r="B2774">
        <v>1</v>
      </c>
      <c r="D2774">
        <v>686</v>
      </c>
    </row>
    <row r="2775" spans="1:4" x14ac:dyDescent="0.45">
      <c r="A2775" s="23" t="s">
        <v>1551</v>
      </c>
      <c r="B2775">
        <v>1</v>
      </c>
      <c r="C2775">
        <v>2786</v>
      </c>
      <c r="D2775">
        <v>687</v>
      </c>
    </row>
    <row r="2776" spans="1:4" x14ac:dyDescent="0.45">
      <c r="A2776" s="24">
        <v>80111600</v>
      </c>
      <c r="B2776">
        <v>1</v>
      </c>
      <c r="C2776">
        <v>2786</v>
      </c>
      <c r="D2776">
        <v>687</v>
      </c>
    </row>
    <row r="2777" spans="1:4" x14ac:dyDescent="0.45">
      <c r="A2777" s="25" t="s">
        <v>1537</v>
      </c>
      <c r="B2777">
        <v>1</v>
      </c>
      <c r="C2777">
        <v>2786</v>
      </c>
      <c r="D2777">
        <v>687</v>
      </c>
    </row>
    <row r="2778" spans="1:4" x14ac:dyDescent="0.45">
      <c r="A2778" s="26" t="s">
        <v>1710</v>
      </c>
      <c r="B2778">
        <v>1</v>
      </c>
      <c r="C2778">
        <v>2786</v>
      </c>
      <c r="D2778">
        <v>687</v>
      </c>
    </row>
    <row r="2779" spans="1:4" x14ac:dyDescent="0.45">
      <c r="A2779" s="27">
        <v>7550000</v>
      </c>
      <c r="B2779">
        <v>1</v>
      </c>
      <c r="C2779">
        <v>2786</v>
      </c>
      <c r="D2779">
        <v>687</v>
      </c>
    </row>
    <row r="2780" spans="1:4" x14ac:dyDescent="0.45">
      <c r="A2780" s="23" t="s">
        <v>1553</v>
      </c>
      <c r="B2780">
        <v>1</v>
      </c>
      <c r="C2780">
        <v>2786</v>
      </c>
      <c r="D2780">
        <v>688</v>
      </c>
    </row>
    <row r="2781" spans="1:4" x14ac:dyDescent="0.45">
      <c r="A2781" s="24">
        <v>80111600</v>
      </c>
      <c r="B2781">
        <v>1</v>
      </c>
      <c r="C2781">
        <v>2786</v>
      </c>
      <c r="D2781">
        <v>688</v>
      </c>
    </row>
    <row r="2782" spans="1:4" x14ac:dyDescent="0.45">
      <c r="A2782" s="25" t="s">
        <v>1537</v>
      </c>
      <c r="B2782">
        <v>1</v>
      </c>
      <c r="C2782">
        <v>2786</v>
      </c>
      <c r="D2782">
        <v>688</v>
      </c>
    </row>
    <row r="2783" spans="1:4" x14ac:dyDescent="0.45">
      <c r="A2783" s="26" t="s">
        <v>1616</v>
      </c>
      <c r="B2783">
        <v>1</v>
      </c>
      <c r="C2783">
        <v>2786</v>
      </c>
      <c r="D2783">
        <v>688</v>
      </c>
    </row>
    <row r="2784" spans="1:4" x14ac:dyDescent="0.45">
      <c r="A2784" s="27">
        <v>7550000</v>
      </c>
      <c r="B2784">
        <v>1</v>
      </c>
      <c r="C2784">
        <v>2786</v>
      </c>
      <c r="D2784">
        <v>688</v>
      </c>
    </row>
    <row r="2785" spans="1:4" x14ac:dyDescent="0.45">
      <c r="A2785" s="23" t="s">
        <v>1555</v>
      </c>
      <c r="B2785">
        <v>1</v>
      </c>
      <c r="C2785">
        <v>2786</v>
      </c>
      <c r="D2785">
        <v>689</v>
      </c>
    </row>
    <row r="2786" spans="1:4" x14ac:dyDescent="0.45">
      <c r="A2786" s="24">
        <v>80111600</v>
      </c>
      <c r="B2786">
        <v>1</v>
      </c>
      <c r="C2786">
        <v>2786</v>
      </c>
      <c r="D2786">
        <v>689</v>
      </c>
    </row>
    <row r="2787" spans="1:4" x14ac:dyDescent="0.45">
      <c r="A2787" s="25" t="s">
        <v>1537</v>
      </c>
      <c r="B2787">
        <v>1</v>
      </c>
      <c r="C2787">
        <v>2786</v>
      </c>
      <c r="D2787">
        <v>689</v>
      </c>
    </row>
    <row r="2788" spans="1:4" x14ac:dyDescent="0.45">
      <c r="A2788" s="26" t="s">
        <v>1616</v>
      </c>
      <c r="B2788">
        <v>1</v>
      </c>
      <c r="C2788">
        <v>2786</v>
      </c>
      <c r="D2788">
        <v>689</v>
      </c>
    </row>
    <row r="2789" spans="1:4" x14ac:dyDescent="0.45">
      <c r="A2789" s="27">
        <v>7550000</v>
      </c>
      <c r="B2789">
        <v>1</v>
      </c>
      <c r="C2789">
        <v>2786</v>
      </c>
      <c r="D2789">
        <v>689</v>
      </c>
    </row>
    <row r="2790" spans="1:4" x14ac:dyDescent="0.45">
      <c r="A2790" s="23" t="s">
        <v>1561</v>
      </c>
      <c r="B2790">
        <v>1</v>
      </c>
      <c r="D2790">
        <v>690</v>
      </c>
    </row>
    <row r="2791" spans="1:4" x14ac:dyDescent="0.45">
      <c r="A2791" s="24">
        <v>82151600</v>
      </c>
      <c r="B2791">
        <v>1</v>
      </c>
      <c r="D2791">
        <v>690</v>
      </c>
    </row>
    <row r="2792" spans="1:4" x14ac:dyDescent="0.45">
      <c r="A2792" s="25" t="s">
        <v>1723</v>
      </c>
      <c r="B2792">
        <v>1</v>
      </c>
      <c r="D2792">
        <v>690</v>
      </c>
    </row>
    <row r="2793" spans="1:4" x14ac:dyDescent="0.45">
      <c r="A2793" s="26" t="s">
        <v>1616</v>
      </c>
      <c r="B2793">
        <v>1</v>
      </c>
      <c r="D2793">
        <v>690</v>
      </c>
    </row>
    <row r="2794" spans="1:4" x14ac:dyDescent="0.45">
      <c r="A2794" s="27">
        <v>2566116</v>
      </c>
      <c r="B2794">
        <v>1</v>
      </c>
      <c r="D2794">
        <v>690</v>
      </c>
    </row>
    <row r="2795" spans="1:4" x14ac:dyDescent="0.45">
      <c r="A2795" s="23" t="s">
        <v>1748</v>
      </c>
      <c r="B2795">
        <v>1</v>
      </c>
      <c r="D2795">
        <v>691</v>
      </c>
    </row>
    <row r="2796" spans="1:4" x14ac:dyDescent="0.45">
      <c r="A2796" s="24">
        <v>80111600</v>
      </c>
      <c r="B2796">
        <v>1</v>
      </c>
      <c r="D2796">
        <v>691</v>
      </c>
    </row>
    <row r="2797" spans="1:4" x14ac:dyDescent="0.45">
      <c r="A2797" s="25" t="s">
        <v>1537</v>
      </c>
      <c r="B2797">
        <v>1</v>
      </c>
      <c r="D2797">
        <v>691</v>
      </c>
    </row>
    <row r="2798" spans="1:4" x14ac:dyDescent="0.45">
      <c r="A2798" s="26" t="s">
        <v>1616</v>
      </c>
      <c r="B2798">
        <v>1</v>
      </c>
      <c r="D2798">
        <v>691</v>
      </c>
    </row>
    <row r="2799" spans="1:4" x14ac:dyDescent="0.45">
      <c r="A2799" s="27">
        <v>2780000</v>
      </c>
      <c r="B2799">
        <v>1</v>
      </c>
      <c r="D2799">
        <v>691</v>
      </c>
    </row>
    <row r="2800" spans="1:4" x14ac:dyDescent="0.45">
      <c r="A2800" s="23" t="s">
        <v>1563</v>
      </c>
      <c r="B2800">
        <v>1</v>
      </c>
      <c r="C2800">
        <v>2786</v>
      </c>
      <c r="D2800">
        <v>692</v>
      </c>
    </row>
    <row r="2801" spans="1:4" x14ac:dyDescent="0.45">
      <c r="A2801" s="24">
        <v>90101603</v>
      </c>
      <c r="B2801">
        <v>1</v>
      </c>
      <c r="C2801">
        <v>2786</v>
      </c>
      <c r="D2801">
        <v>692</v>
      </c>
    </row>
    <row r="2802" spans="1:4" x14ac:dyDescent="0.45">
      <c r="A2802" s="25" t="s">
        <v>1747</v>
      </c>
      <c r="B2802">
        <v>1</v>
      </c>
      <c r="C2802">
        <v>2786</v>
      </c>
      <c r="D2802">
        <v>692</v>
      </c>
    </row>
    <row r="2803" spans="1:4" x14ac:dyDescent="0.45">
      <c r="A2803" s="26" t="s">
        <v>1710</v>
      </c>
      <c r="B2803">
        <v>1</v>
      </c>
      <c r="C2803">
        <v>2786</v>
      </c>
      <c r="D2803">
        <v>692</v>
      </c>
    </row>
    <row r="2804" spans="1:4" x14ac:dyDescent="0.45">
      <c r="A2804" s="27">
        <v>118800</v>
      </c>
      <c r="B2804">
        <v>1</v>
      </c>
      <c r="C2804">
        <v>2786</v>
      </c>
      <c r="D2804">
        <v>692</v>
      </c>
    </row>
    <row r="2805" spans="1:4" x14ac:dyDescent="0.45">
      <c r="A2805" s="23" t="s">
        <v>1565</v>
      </c>
      <c r="B2805">
        <v>1</v>
      </c>
      <c r="D2805">
        <v>693</v>
      </c>
    </row>
    <row r="2806" spans="1:4" x14ac:dyDescent="0.45">
      <c r="A2806" s="24">
        <v>80111600</v>
      </c>
      <c r="B2806">
        <v>1</v>
      </c>
      <c r="D2806">
        <v>693</v>
      </c>
    </row>
    <row r="2807" spans="1:4" x14ac:dyDescent="0.45">
      <c r="A2807" s="25" t="s">
        <v>1537</v>
      </c>
      <c r="B2807">
        <v>1</v>
      </c>
      <c r="D2807">
        <v>693</v>
      </c>
    </row>
    <row r="2808" spans="1:4" x14ac:dyDescent="0.45">
      <c r="A2808" s="26" t="s">
        <v>1616</v>
      </c>
      <c r="B2808">
        <v>1</v>
      </c>
      <c r="D2808">
        <v>693</v>
      </c>
    </row>
    <row r="2809" spans="1:4" x14ac:dyDescent="0.45">
      <c r="A2809" s="27">
        <v>3000000</v>
      </c>
      <c r="B2809">
        <v>1</v>
      </c>
      <c r="D2809">
        <v>693</v>
      </c>
    </row>
    <row r="2810" spans="1:4" x14ac:dyDescent="0.45">
      <c r="A2810" s="23" t="s">
        <v>1567</v>
      </c>
      <c r="B2810">
        <v>1</v>
      </c>
      <c r="D2810">
        <v>694</v>
      </c>
    </row>
    <row r="2811" spans="1:4" x14ac:dyDescent="0.45">
      <c r="A2811" s="24">
        <v>82150000</v>
      </c>
      <c r="B2811">
        <v>1</v>
      </c>
      <c r="D2811">
        <v>694</v>
      </c>
    </row>
    <row r="2812" spans="1:4" x14ac:dyDescent="0.45">
      <c r="A2812" s="25" t="s">
        <v>1720</v>
      </c>
      <c r="B2812">
        <v>1</v>
      </c>
      <c r="D2812">
        <v>694</v>
      </c>
    </row>
    <row r="2813" spans="1:4" x14ac:dyDescent="0.45">
      <c r="A2813" s="26" t="s">
        <v>1616</v>
      </c>
      <c r="B2813">
        <v>1</v>
      </c>
      <c r="D2813">
        <v>694</v>
      </c>
    </row>
    <row r="2814" spans="1:4" x14ac:dyDescent="0.45">
      <c r="A2814" s="27">
        <v>580000</v>
      </c>
      <c r="B2814">
        <v>1</v>
      </c>
      <c r="D2814">
        <v>694</v>
      </c>
    </row>
    <row r="2815" spans="1:4" x14ac:dyDescent="0.45">
      <c r="A2815" s="23" t="s">
        <v>1569</v>
      </c>
      <c r="B2815">
        <v>2</v>
      </c>
      <c r="D2815">
        <v>1391</v>
      </c>
    </row>
    <row r="2816" spans="1:4" x14ac:dyDescent="0.45">
      <c r="A2816" s="24">
        <v>82150000</v>
      </c>
      <c r="B2816">
        <v>2</v>
      </c>
      <c r="D2816">
        <v>1391</v>
      </c>
    </row>
    <row r="2817" spans="1:4" x14ac:dyDescent="0.45">
      <c r="A2817" s="25" t="s">
        <v>276</v>
      </c>
      <c r="B2817">
        <v>1</v>
      </c>
      <c r="D2817">
        <v>696</v>
      </c>
    </row>
    <row r="2818" spans="1:4" x14ac:dyDescent="0.45">
      <c r="A2818" s="26" t="s">
        <v>1616</v>
      </c>
      <c r="B2818">
        <v>1</v>
      </c>
      <c r="D2818">
        <v>696</v>
      </c>
    </row>
    <row r="2819" spans="1:4" x14ac:dyDescent="0.45">
      <c r="A2819" s="27">
        <v>1115000</v>
      </c>
      <c r="B2819">
        <v>1</v>
      </c>
      <c r="D2819">
        <v>696</v>
      </c>
    </row>
    <row r="2820" spans="1:4" x14ac:dyDescent="0.45">
      <c r="A2820" s="25" t="s">
        <v>1266</v>
      </c>
      <c r="B2820">
        <v>1</v>
      </c>
      <c r="D2820">
        <v>695</v>
      </c>
    </row>
    <row r="2821" spans="1:4" x14ac:dyDescent="0.45">
      <c r="A2821" s="26" t="s">
        <v>1616</v>
      </c>
      <c r="B2821">
        <v>1</v>
      </c>
      <c r="D2821">
        <v>695</v>
      </c>
    </row>
    <row r="2822" spans="1:4" x14ac:dyDescent="0.45">
      <c r="A2822" s="27">
        <v>200000</v>
      </c>
      <c r="B2822">
        <v>1</v>
      </c>
      <c r="D2822">
        <v>695</v>
      </c>
    </row>
    <row r="2823" spans="1:4" x14ac:dyDescent="0.45">
      <c r="A2823" s="23" t="s">
        <v>1572</v>
      </c>
      <c r="B2823">
        <v>1</v>
      </c>
      <c r="C2823">
        <v>2786</v>
      </c>
      <c r="D2823">
        <v>697</v>
      </c>
    </row>
    <row r="2824" spans="1:4" x14ac:dyDescent="0.45">
      <c r="A2824" s="24">
        <v>90101603</v>
      </c>
      <c r="B2824">
        <v>1</v>
      </c>
      <c r="C2824">
        <v>2786</v>
      </c>
      <c r="D2824">
        <v>697</v>
      </c>
    </row>
    <row r="2825" spans="1:4" x14ac:dyDescent="0.45">
      <c r="A2825" s="25" t="s">
        <v>1720</v>
      </c>
      <c r="B2825">
        <v>1</v>
      </c>
      <c r="C2825">
        <v>2786</v>
      </c>
      <c r="D2825">
        <v>697</v>
      </c>
    </row>
    <row r="2826" spans="1:4" x14ac:dyDescent="0.45">
      <c r="A2826" s="26" t="s">
        <v>1710</v>
      </c>
      <c r="B2826">
        <v>1</v>
      </c>
      <c r="C2826">
        <v>2786</v>
      </c>
      <c r="D2826">
        <v>697</v>
      </c>
    </row>
    <row r="2827" spans="1:4" x14ac:dyDescent="0.45">
      <c r="A2827" s="27">
        <v>403667</v>
      </c>
      <c r="B2827">
        <v>1</v>
      </c>
      <c r="C2827">
        <v>2786</v>
      </c>
      <c r="D2827">
        <v>697</v>
      </c>
    </row>
    <row r="2828" spans="1:4" x14ac:dyDescent="0.45">
      <c r="A2828" s="23" t="s">
        <v>1574</v>
      </c>
      <c r="B2828">
        <v>1</v>
      </c>
      <c r="C2828">
        <v>2786</v>
      </c>
      <c r="D2828">
        <v>698</v>
      </c>
    </row>
    <row r="2829" spans="1:4" x14ac:dyDescent="0.45">
      <c r="A2829" s="24">
        <v>90101603</v>
      </c>
      <c r="B2829">
        <v>1</v>
      </c>
      <c r="C2829">
        <v>2786</v>
      </c>
      <c r="D2829">
        <v>698</v>
      </c>
    </row>
    <row r="2830" spans="1:4" x14ac:dyDescent="0.45">
      <c r="A2830" s="25" t="s">
        <v>1747</v>
      </c>
      <c r="B2830">
        <v>1</v>
      </c>
      <c r="C2830">
        <v>2786</v>
      </c>
      <c r="D2830">
        <v>698</v>
      </c>
    </row>
    <row r="2831" spans="1:4" x14ac:dyDescent="0.45">
      <c r="A2831" s="26" t="s">
        <v>1710</v>
      </c>
      <c r="B2831">
        <v>1</v>
      </c>
      <c r="C2831">
        <v>2786</v>
      </c>
      <c r="D2831">
        <v>698</v>
      </c>
    </row>
    <row r="2832" spans="1:4" x14ac:dyDescent="0.45">
      <c r="A2832" s="27">
        <v>132333</v>
      </c>
      <c r="B2832">
        <v>1</v>
      </c>
      <c r="C2832">
        <v>2786</v>
      </c>
      <c r="D2832">
        <v>698</v>
      </c>
    </row>
    <row r="2833" spans="1:4" x14ac:dyDescent="0.45">
      <c r="A2833" s="23" t="s">
        <v>1576</v>
      </c>
      <c r="B2833">
        <v>1</v>
      </c>
      <c r="C2833">
        <v>2786</v>
      </c>
      <c r="D2833">
        <v>699</v>
      </c>
    </row>
    <row r="2834" spans="1:4" x14ac:dyDescent="0.45">
      <c r="A2834" s="24">
        <v>90101603</v>
      </c>
      <c r="B2834">
        <v>1</v>
      </c>
      <c r="C2834">
        <v>2786</v>
      </c>
      <c r="D2834">
        <v>699</v>
      </c>
    </row>
    <row r="2835" spans="1:4" x14ac:dyDescent="0.45">
      <c r="A2835" s="25" t="s">
        <v>1720</v>
      </c>
      <c r="B2835">
        <v>1</v>
      </c>
      <c r="C2835">
        <v>2786</v>
      </c>
      <c r="D2835">
        <v>699</v>
      </c>
    </row>
    <row r="2836" spans="1:4" x14ac:dyDescent="0.45">
      <c r="A2836" s="26" t="s">
        <v>1710</v>
      </c>
      <c r="B2836">
        <v>1</v>
      </c>
      <c r="C2836">
        <v>2786</v>
      </c>
      <c r="D2836">
        <v>699</v>
      </c>
    </row>
    <row r="2837" spans="1:4" x14ac:dyDescent="0.45">
      <c r="A2837" s="27">
        <v>726300</v>
      </c>
      <c r="B2837">
        <v>1</v>
      </c>
      <c r="C2837">
        <v>2786</v>
      </c>
      <c r="D2837">
        <v>699</v>
      </c>
    </row>
    <row r="2838" spans="1:4" x14ac:dyDescent="0.45">
      <c r="A2838" s="23" t="s">
        <v>1578</v>
      </c>
      <c r="B2838">
        <v>1</v>
      </c>
      <c r="D2838">
        <v>700</v>
      </c>
    </row>
    <row r="2839" spans="1:4" x14ac:dyDescent="0.45">
      <c r="A2839" s="24">
        <v>80111600</v>
      </c>
      <c r="B2839">
        <v>1</v>
      </c>
      <c r="D2839">
        <v>700</v>
      </c>
    </row>
    <row r="2840" spans="1:4" x14ac:dyDescent="0.45">
      <c r="A2840" s="25" t="s">
        <v>1257</v>
      </c>
      <c r="B2840">
        <v>1</v>
      </c>
      <c r="D2840">
        <v>700</v>
      </c>
    </row>
    <row r="2841" spans="1:4" x14ac:dyDescent="0.45">
      <c r="A2841" s="26" t="s">
        <v>1616</v>
      </c>
      <c r="B2841">
        <v>1</v>
      </c>
      <c r="D2841">
        <v>700</v>
      </c>
    </row>
    <row r="2842" spans="1:4" x14ac:dyDescent="0.45">
      <c r="A2842" s="27">
        <v>132500</v>
      </c>
      <c r="B2842">
        <v>1</v>
      </c>
      <c r="D2842">
        <v>700</v>
      </c>
    </row>
    <row r="2843" spans="1:4" x14ac:dyDescent="0.45">
      <c r="A2843" s="23" t="s">
        <v>1749</v>
      </c>
      <c r="B2843">
        <v>1</v>
      </c>
      <c r="D2843">
        <v>701</v>
      </c>
    </row>
    <row r="2844" spans="1:4" x14ac:dyDescent="0.45">
      <c r="A2844" s="24">
        <v>82150000</v>
      </c>
      <c r="B2844">
        <v>1</v>
      </c>
      <c r="D2844">
        <v>701</v>
      </c>
    </row>
    <row r="2845" spans="1:4" x14ac:dyDescent="0.45">
      <c r="A2845" s="25" t="s">
        <v>1720</v>
      </c>
      <c r="B2845">
        <v>1</v>
      </c>
      <c r="D2845">
        <v>701</v>
      </c>
    </row>
    <row r="2846" spans="1:4" x14ac:dyDescent="0.45">
      <c r="A2846" s="26" t="s">
        <v>1616</v>
      </c>
      <c r="B2846">
        <v>1</v>
      </c>
      <c r="D2846">
        <v>701</v>
      </c>
    </row>
    <row r="2847" spans="1:4" x14ac:dyDescent="0.45">
      <c r="A2847" s="27">
        <v>730600</v>
      </c>
      <c r="B2847">
        <v>1</v>
      </c>
      <c r="D2847">
        <v>701</v>
      </c>
    </row>
    <row r="2848" spans="1:4" x14ac:dyDescent="0.45">
      <c r="A2848" s="23" t="s">
        <v>1580</v>
      </c>
      <c r="B2848">
        <v>1</v>
      </c>
      <c r="C2848">
        <v>2786</v>
      </c>
      <c r="D2848">
        <v>702</v>
      </c>
    </row>
    <row r="2849" spans="1:4" x14ac:dyDescent="0.45">
      <c r="A2849" s="24">
        <v>90101603</v>
      </c>
      <c r="B2849">
        <v>1</v>
      </c>
      <c r="C2849">
        <v>2786</v>
      </c>
      <c r="D2849">
        <v>702</v>
      </c>
    </row>
    <row r="2850" spans="1:4" x14ac:dyDescent="0.45">
      <c r="A2850" s="25" t="s">
        <v>1537</v>
      </c>
      <c r="B2850">
        <v>1</v>
      </c>
      <c r="C2850">
        <v>2786</v>
      </c>
      <c r="D2850">
        <v>702</v>
      </c>
    </row>
    <row r="2851" spans="1:4" x14ac:dyDescent="0.45">
      <c r="A2851" s="26" t="s">
        <v>1710</v>
      </c>
      <c r="B2851">
        <v>1</v>
      </c>
      <c r="C2851">
        <v>2786</v>
      </c>
      <c r="D2851">
        <v>702</v>
      </c>
    </row>
    <row r="2852" spans="1:4" x14ac:dyDescent="0.45">
      <c r="A2852" s="27">
        <v>5216667</v>
      </c>
      <c r="B2852">
        <v>1</v>
      </c>
      <c r="C2852">
        <v>2786</v>
      </c>
      <c r="D2852">
        <v>702</v>
      </c>
    </row>
    <row r="2853" spans="1:4" x14ac:dyDescent="0.45">
      <c r="A2853" s="23" t="s">
        <v>1582</v>
      </c>
      <c r="B2853">
        <v>1</v>
      </c>
      <c r="D2853">
        <v>703</v>
      </c>
    </row>
    <row r="2854" spans="1:4" x14ac:dyDescent="0.45">
      <c r="A2854" s="24">
        <v>80111600</v>
      </c>
      <c r="B2854">
        <v>1</v>
      </c>
      <c r="D2854">
        <v>703</v>
      </c>
    </row>
    <row r="2855" spans="1:4" x14ac:dyDescent="0.45">
      <c r="A2855" s="25" t="s">
        <v>1537</v>
      </c>
      <c r="B2855">
        <v>1</v>
      </c>
      <c r="D2855">
        <v>703</v>
      </c>
    </row>
    <row r="2856" spans="1:4" x14ac:dyDescent="0.45">
      <c r="A2856" s="26" t="s">
        <v>1616</v>
      </c>
      <c r="B2856">
        <v>1</v>
      </c>
      <c r="D2856">
        <v>703</v>
      </c>
    </row>
    <row r="2857" spans="1:4" x14ac:dyDescent="0.45">
      <c r="A2857" s="27">
        <v>7600000</v>
      </c>
      <c r="B2857">
        <v>1</v>
      </c>
      <c r="D2857">
        <v>703</v>
      </c>
    </row>
    <row r="2858" spans="1:4" x14ac:dyDescent="0.45">
      <c r="A2858" s="23" t="s">
        <v>1584</v>
      </c>
      <c r="B2858">
        <v>1</v>
      </c>
      <c r="D2858">
        <v>704</v>
      </c>
    </row>
    <row r="2859" spans="1:4" x14ac:dyDescent="0.45">
      <c r="A2859" s="24">
        <v>80111600</v>
      </c>
      <c r="B2859">
        <v>1</v>
      </c>
      <c r="D2859">
        <v>704</v>
      </c>
    </row>
    <row r="2860" spans="1:4" x14ac:dyDescent="0.45">
      <c r="A2860" s="25" t="s">
        <v>1537</v>
      </c>
      <c r="B2860">
        <v>1</v>
      </c>
      <c r="D2860">
        <v>704</v>
      </c>
    </row>
    <row r="2861" spans="1:4" x14ac:dyDescent="0.45">
      <c r="A2861" s="26" t="s">
        <v>1616</v>
      </c>
      <c r="B2861">
        <v>1</v>
      </c>
      <c r="D2861">
        <v>704</v>
      </c>
    </row>
    <row r="2862" spans="1:4" x14ac:dyDescent="0.45">
      <c r="A2862" s="27">
        <v>5000000</v>
      </c>
      <c r="B2862">
        <v>1</v>
      </c>
      <c r="D2862">
        <v>704</v>
      </c>
    </row>
    <row r="2863" spans="1:4" x14ac:dyDescent="0.45">
      <c r="A2863" s="23" t="s">
        <v>1586</v>
      </c>
      <c r="B2863">
        <v>1</v>
      </c>
      <c r="D2863">
        <v>705</v>
      </c>
    </row>
    <row r="2864" spans="1:4" x14ac:dyDescent="0.45">
      <c r="A2864" s="24">
        <v>80111600</v>
      </c>
      <c r="B2864">
        <v>1</v>
      </c>
      <c r="D2864">
        <v>705</v>
      </c>
    </row>
    <row r="2865" spans="1:4" x14ac:dyDescent="0.45">
      <c r="A2865" s="25" t="s">
        <v>1537</v>
      </c>
      <c r="B2865">
        <v>1</v>
      </c>
      <c r="D2865">
        <v>705</v>
      </c>
    </row>
    <row r="2866" spans="1:4" x14ac:dyDescent="0.45">
      <c r="A2866" s="26" t="s">
        <v>1616</v>
      </c>
      <c r="B2866">
        <v>1</v>
      </c>
      <c r="D2866">
        <v>705</v>
      </c>
    </row>
    <row r="2867" spans="1:4" x14ac:dyDescent="0.45">
      <c r="A2867" s="27">
        <v>7000000</v>
      </c>
      <c r="B2867">
        <v>1</v>
      </c>
      <c r="D2867">
        <v>705</v>
      </c>
    </row>
    <row r="2868" spans="1:4" x14ac:dyDescent="0.45">
      <c r="A2868" s="23" t="s">
        <v>1588</v>
      </c>
      <c r="B2868">
        <v>1</v>
      </c>
      <c r="D2868">
        <v>706</v>
      </c>
    </row>
    <row r="2869" spans="1:4" x14ac:dyDescent="0.45">
      <c r="A2869" s="24">
        <v>80111600</v>
      </c>
      <c r="B2869">
        <v>1</v>
      </c>
      <c r="D2869">
        <v>706</v>
      </c>
    </row>
    <row r="2870" spans="1:4" x14ac:dyDescent="0.45">
      <c r="A2870" s="25" t="s">
        <v>1750</v>
      </c>
      <c r="B2870">
        <v>1</v>
      </c>
      <c r="D2870">
        <v>706</v>
      </c>
    </row>
    <row r="2871" spans="1:4" x14ac:dyDescent="0.45">
      <c r="A2871" s="26" t="s">
        <v>1616</v>
      </c>
      <c r="B2871">
        <v>1</v>
      </c>
      <c r="D2871">
        <v>706</v>
      </c>
    </row>
    <row r="2872" spans="1:4" x14ac:dyDescent="0.45">
      <c r="A2872" s="27">
        <v>125000</v>
      </c>
      <c r="B2872">
        <v>1</v>
      </c>
      <c r="D2872">
        <v>706</v>
      </c>
    </row>
    <row r="2873" spans="1:4" x14ac:dyDescent="0.45">
      <c r="A2873" s="23" t="s">
        <v>1590</v>
      </c>
      <c r="B2873">
        <v>1</v>
      </c>
      <c r="C2873">
        <v>2795</v>
      </c>
      <c r="D2873">
        <v>707</v>
      </c>
    </row>
    <row r="2874" spans="1:4" x14ac:dyDescent="0.45">
      <c r="A2874" s="24">
        <v>90101603</v>
      </c>
      <c r="B2874">
        <v>1</v>
      </c>
      <c r="C2874">
        <v>2795</v>
      </c>
      <c r="D2874">
        <v>707</v>
      </c>
    </row>
    <row r="2875" spans="1:4" x14ac:dyDescent="0.45">
      <c r="A2875" s="25" t="s">
        <v>1010</v>
      </c>
      <c r="B2875">
        <v>1</v>
      </c>
      <c r="C2875">
        <v>2795</v>
      </c>
      <c r="D2875">
        <v>707</v>
      </c>
    </row>
    <row r="2876" spans="1:4" x14ac:dyDescent="0.45">
      <c r="A2876" s="26" t="s">
        <v>1707</v>
      </c>
      <c r="B2876">
        <v>1</v>
      </c>
      <c r="C2876">
        <v>2795</v>
      </c>
      <c r="D2876">
        <v>707</v>
      </c>
    </row>
    <row r="2877" spans="1:4" x14ac:dyDescent="0.45">
      <c r="A2877" s="27">
        <v>200000</v>
      </c>
      <c r="B2877">
        <v>1</v>
      </c>
      <c r="C2877">
        <v>2795</v>
      </c>
      <c r="D2877">
        <v>707</v>
      </c>
    </row>
    <row r="2878" spans="1:4" x14ac:dyDescent="0.45">
      <c r="A2878" s="23" t="s">
        <v>1592</v>
      </c>
      <c r="B2878">
        <v>1</v>
      </c>
      <c r="D2878">
        <v>708</v>
      </c>
    </row>
    <row r="2879" spans="1:4" x14ac:dyDescent="0.45">
      <c r="A2879" s="24">
        <v>80111600</v>
      </c>
      <c r="B2879">
        <v>1</v>
      </c>
      <c r="D2879">
        <v>708</v>
      </c>
    </row>
    <row r="2880" spans="1:4" x14ac:dyDescent="0.45">
      <c r="A2880" s="25" t="s">
        <v>1537</v>
      </c>
      <c r="B2880">
        <v>1</v>
      </c>
      <c r="D2880">
        <v>708</v>
      </c>
    </row>
    <row r="2881" spans="1:4" x14ac:dyDescent="0.45">
      <c r="A2881" s="26" t="s">
        <v>1616</v>
      </c>
      <c r="B2881">
        <v>1</v>
      </c>
      <c r="D2881">
        <v>708</v>
      </c>
    </row>
    <row r="2882" spans="1:4" x14ac:dyDescent="0.45">
      <c r="A2882" s="27">
        <v>2800000</v>
      </c>
      <c r="B2882">
        <v>1</v>
      </c>
      <c r="D2882">
        <v>708</v>
      </c>
    </row>
    <row r="2883" spans="1:4" x14ac:dyDescent="0.45">
      <c r="A2883" s="23" t="s">
        <v>1593</v>
      </c>
      <c r="B2883">
        <v>1</v>
      </c>
      <c r="D2883">
        <v>709</v>
      </c>
    </row>
    <row r="2884" spans="1:4" x14ac:dyDescent="0.45">
      <c r="A2884" s="24">
        <v>80111600</v>
      </c>
      <c r="B2884">
        <v>1</v>
      </c>
      <c r="D2884">
        <v>709</v>
      </c>
    </row>
    <row r="2885" spans="1:4" x14ac:dyDescent="0.45">
      <c r="A2885" s="25" t="s">
        <v>1537</v>
      </c>
      <c r="B2885">
        <v>1</v>
      </c>
      <c r="D2885">
        <v>709</v>
      </c>
    </row>
    <row r="2886" spans="1:4" x14ac:dyDescent="0.45">
      <c r="A2886" s="26" t="s">
        <v>1616</v>
      </c>
      <c r="B2886">
        <v>1</v>
      </c>
      <c r="D2886">
        <v>709</v>
      </c>
    </row>
    <row r="2887" spans="1:4" x14ac:dyDescent="0.45">
      <c r="A2887" s="27">
        <v>6000000</v>
      </c>
      <c r="B2887">
        <v>1</v>
      </c>
      <c r="D2887">
        <v>709</v>
      </c>
    </row>
    <row r="2888" spans="1:4" x14ac:dyDescent="0.45">
      <c r="A2888" s="23" t="s">
        <v>1595</v>
      </c>
      <c r="B2888">
        <v>1</v>
      </c>
      <c r="D2888">
        <v>710</v>
      </c>
    </row>
    <row r="2889" spans="1:4" x14ac:dyDescent="0.45">
      <c r="A2889" s="24">
        <v>80111600</v>
      </c>
      <c r="B2889">
        <v>1</v>
      </c>
      <c r="D2889">
        <v>710</v>
      </c>
    </row>
    <row r="2890" spans="1:4" x14ac:dyDescent="0.45">
      <c r="A2890" s="25" t="s">
        <v>1722</v>
      </c>
      <c r="B2890">
        <v>1</v>
      </c>
      <c r="D2890">
        <v>710</v>
      </c>
    </row>
    <row r="2891" spans="1:4" x14ac:dyDescent="0.45">
      <c r="A2891" s="26" t="s">
        <v>1616</v>
      </c>
      <c r="B2891">
        <v>1</v>
      </c>
      <c r="D2891">
        <v>710</v>
      </c>
    </row>
    <row r="2892" spans="1:4" x14ac:dyDescent="0.45">
      <c r="A2892" s="27">
        <v>286000</v>
      </c>
      <c r="B2892">
        <v>1</v>
      </c>
      <c r="D2892">
        <v>710</v>
      </c>
    </row>
    <row r="2893" spans="1:4" x14ac:dyDescent="0.45">
      <c r="A2893" s="23" t="s">
        <v>1597</v>
      </c>
      <c r="B2893">
        <v>1</v>
      </c>
      <c r="D2893">
        <v>711</v>
      </c>
    </row>
    <row r="2894" spans="1:4" x14ac:dyDescent="0.45">
      <c r="A2894" s="24">
        <v>80111600</v>
      </c>
      <c r="B2894">
        <v>1</v>
      </c>
      <c r="D2894">
        <v>711</v>
      </c>
    </row>
    <row r="2895" spans="1:4" x14ac:dyDescent="0.45">
      <c r="A2895" s="25" t="s">
        <v>1722</v>
      </c>
      <c r="B2895">
        <v>1</v>
      </c>
      <c r="D2895">
        <v>711</v>
      </c>
    </row>
    <row r="2896" spans="1:4" x14ac:dyDescent="0.45">
      <c r="A2896" s="26" t="s">
        <v>1616</v>
      </c>
      <c r="B2896">
        <v>1</v>
      </c>
      <c r="D2896">
        <v>711</v>
      </c>
    </row>
    <row r="2897" spans="1:4" x14ac:dyDescent="0.45">
      <c r="A2897" s="27">
        <v>159999</v>
      </c>
      <c r="B2897">
        <v>1</v>
      </c>
      <c r="D2897">
        <v>711</v>
      </c>
    </row>
    <row r="2898" spans="1:4" x14ac:dyDescent="0.45">
      <c r="A2898" s="23" t="s">
        <v>1599</v>
      </c>
      <c r="B2898">
        <v>1</v>
      </c>
      <c r="D2898">
        <v>712</v>
      </c>
    </row>
    <row r="2899" spans="1:4" x14ac:dyDescent="0.45">
      <c r="A2899" s="24">
        <v>80111600</v>
      </c>
      <c r="B2899">
        <v>1</v>
      </c>
      <c r="D2899">
        <v>712</v>
      </c>
    </row>
    <row r="2900" spans="1:4" x14ac:dyDescent="0.45">
      <c r="A2900" s="25" t="s">
        <v>1722</v>
      </c>
      <c r="B2900">
        <v>1</v>
      </c>
      <c r="D2900">
        <v>712</v>
      </c>
    </row>
    <row r="2901" spans="1:4" x14ac:dyDescent="0.45">
      <c r="A2901" s="26" t="s">
        <v>1616</v>
      </c>
      <c r="B2901">
        <v>1</v>
      </c>
      <c r="D2901">
        <v>712</v>
      </c>
    </row>
    <row r="2902" spans="1:4" x14ac:dyDescent="0.45">
      <c r="A2902" s="27">
        <v>286000</v>
      </c>
      <c r="B2902">
        <v>1</v>
      </c>
      <c r="D2902">
        <v>712</v>
      </c>
    </row>
    <row r="2903" spans="1:4" x14ac:dyDescent="0.45">
      <c r="A2903" s="23" t="s">
        <v>1601</v>
      </c>
      <c r="B2903">
        <v>1</v>
      </c>
      <c r="D2903">
        <v>713</v>
      </c>
    </row>
    <row r="2904" spans="1:4" x14ac:dyDescent="0.45">
      <c r="A2904" s="24">
        <v>80111600</v>
      </c>
      <c r="B2904">
        <v>1</v>
      </c>
      <c r="D2904">
        <v>713</v>
      </c>
    </row>
    <row r="2905" spans="1:4" x14ac:dyDescent="0.45">
      <c r="A2905" s="25" t="s">
        <v>1722</v>
      </c>
      <c r="B2905">
        <v>1</v>
      </c>
      <c r="D2905">
        <v>713</v>
      </c>
    </row>
    <row r="2906" spans="1:4" x14ac:dyDescent="0.45">
      <c r="A2906" s="26" t="s">
        <v>1616</v>
      </c>
      <c r="B2906">
        <v>1</v>
      </c>
      <c r="D2906">
        <v>713</v>
      </c>
    </row>
    <row r="2907" spans="1:4" x14ac:dyDescent="0.45">
      <c r="A2907" s="27">
        <v>159999</v>
      </c>
      <c r="B2907">
        <v>1</v>
      </c>
      <c r="D2907">
        <v>713</v>
      </c>
    </row>
    <row r="2908" spans="1:4" x14ac:dyDescent="0.45">
      <c r="A2908" s="23" t="s">
        <v>1603</v>
      </c>
      <c r="B2908">
        <v>1</v>
      </c>
      <c r="D2908">
        <v>714</v>
      </c>
    </row>
    <row r="2909" spans="1:4" x14ac:dyDescent="0.45">
      <c r="A2909" s="24">
        <v>80111600</v>
      </c>
      <c r="B2909">
        <v>1</v>
      </c>
      <c r="D2909">
        <v>714</v>
      </c>
    </row>
    <row r="2910" spans="1:4" x14ac:dyDescent="0.45">
      <c r="A2910" s="25" t="s">
        <v>1537</v>
      </c>
      <c r="B2910">
        <v>1</v>
      </c>
      <c r="D2910">
        <v>714</v>
      </c>
    </row>
    <row r="2911" spans="1:4" x14ac:dyDescent="0.45">
      <c r="A2911" s="26" t="s">
        <v>1616</v>
      </c>
      <c r="B2911">
        <v>1</v>
      </c>
      <c r="D2911">
        <v>714</v>
      </c>
    </row>
    <row r="2912" spans="1:4" x14ac:dyDescent="0.45">
      <c r="A2912" s="27">
        <v>3526000</v>
      </c>
      <c r="B2912">
        <v>1</v>
      </c>
      <c r="D2912">
        <v>714</v>
      </c>
    </row>
    <row r="2913" spans="1:4" x14ac:dyDescent="0.45">
      <c r="A2913" s="11" t="s">
        <v>1447</v>
      </c>
      <c r="B2913">
        <v>72</v>
      </c>
      <c r="D2913">
        <v>54036</v>
      </c>
    </row>
    <row r="2914" spans="1:4" x14ac:dyDescent="0.45">
      <c r="A2914" s="22" t="s">
        <v>35</v>
      </c>
      <c r="B2914">
        <v>72</v>
      </c>
      <c r="D2914">
        <v>54036</v>
      </c>
    </row>
    <row r="2915" spans="1:4" x14ac:dyDescent="0.45">
      <c r="A2915" s="23" t="s">
        <v>1751</v>
      </c>
      <c r="B2915">
        <v>1</v>
      </c>
      <c r="D2915">
        <v>715</v>
      </c>
    </row>
    <row r="2916" spans="1:4" x14ac:dyDescent="0.45">
      <c r="A2916" s="24">
        <v>45121500</v>
      </c>
      <c r="B2916">
        <v>1</v>
      </c>
      <c r="D2916">
        <v>715</v>
      </c>
    </row>
    <row r="2917" spans="1:4" x14ac:dyDescent="0.45">
      <c r="A2917" s="25" t="s">
        <v>1752</v>
      </c>
      <c r="B2917">
        <v>1</v>
      </c>
      <c r="D2917">
        <v>715</v>
      </c>
    </row>
    <row r="2918" spans="1:4" x14ac:dyDescent="0.45">
      <c r="A2918" s="26" t="s">
        <v>1616</v>
      </c>
      <c r="B2918">
        <v>1</v>
      </c>
      <c r="D2918">
        <v>715</v>
      </c>
    </row>
    <row r="2919" spans="1:4" x14ac:dyDescent="0.45">
      <c r="A2919" s="27">
        <v>550000</v>
      </c>
      <c r="B2919">
        <v>1</v>
      </c>
      <c r="D2919">
        <v>715</v>
      </c>
    </row>
    <row r="2920" spans="1:4" x14ac:dyDescent="0.45">
      <c r="A2920" s="23" t="s">
        <v>1753</v>
      </c>
      <c r="B2920">
        <v>1</v>
      </c>
      <c r="D2920">
        <v>716</v>
      </c>
    </row>
    <row r="2921" spans="1:4" x14ac:dyDescent="0.45">
      <c r="A2921" s="24">
        <v>45121500</v>
      </c>
      <c r="B2921">
        <v>1</v>
      </c>
      <c r="D2921">
        <v>716</v>
      </c>
    </row>
    <row r="2922" spans="1:4" x14ac:dyDescent="0.45">
      <c r="A2922" s="25" t="s">
        <v>1674</v>
      </c>
      <c r="B2922">
        <v>1</v>
      </c>
      <c r="D2922">
        <v>716</v>
      </c>
    </row>
    <row r="2923" spans="1:4" x14ac:dyDescent="0.45">
      <c r="A2923" s="26" t="s">
        <v>1616</v>
      </c>
      <c r="B2923">
        <v>1</v>
      </c>
      <c r="D2923">
        <v>716</v>
      </c>
    </row>
    <row r="2924" spans="1:4" x14ac:dyDescent="0.45">
      <c r="A2924" s="27">
        <v>1820000</v>
      </c>
      <c r="B2924">
        <v>1</v>
      </c>
      <c r="D2924">
        <v>716</v>
      </c>
    </row>
    <row r="2925" spans="1:4" x14ac:dyDescent="0.45">
      <c r="A2925" s="23" t="s">
        <v>1455</v>
      </c>
      <c r="B2925">
        <v>1</v>
      </c>
      <c r="D2925">
        <v>717</v>
      </c>
    </row>
    <row r="2926" spans="1:4" x14ac:dyDescent="0.45">
      <c r="A2926" s="24">
        <v>45121500</v>
      </c>
      <c r="B2926">
        <v>1</v>
      </c>
      <c r="D2926">
        <v>717</v>
      </c>
    </row>
    <row r="2927" spans="1:4" x14ac:dyDescent="0.45">
      <c r="A2927" s="25" t="s">
        <v>1674</v>
      </c>
      <c r="B2927">
        <v>1</v>
      </c>
      <c r="D2927">
        <v>717</v>
      </c>
    </row>
    <row r="2928" spans="1:4" x14ac:dyDescent="0.45">
      <c r="A2928" s="26" t="s">
        <v>1616</v>
      </c>
      <c r="B2928">
        <v>1</v>
      </c>
      <c r="D2928">
        <v>717</v>
      </c>
    </row>
    <row r="2929" spans="1:4" x14ac:dyDescent="0.45">
      <c r="A2929" s="27">
        <v>699900</v>
      </c>
      <c r="B2929">
        <v>1</v>
      </c>
      <c r="D2929">
        <v>717</v>
      </c>
    </row>
    <row r="2930" spans="1:4" x14ac:dyDescent="0.45">
      <c r="A2930" s="23" t="s">
        <v>1754</v>
      </c>
      <c r="B2930">
        <v>1</v>
      </c>
      <c r="D2930">
        <v>718</v>
      </c>
    </row>
    <row r="2931" spans="1:4" x14ac:dyDescent="0.45">
      <c r="A2931" s="24">
        <v>45121500</v>
      </c>
      <c r="B2931">
        <v>1</v>
      </c>
      <c r="D2931">
        <v>718</v>
      </c>
    </row>
    <row r="2932" spans="1:4" x14ac:dyDescent="0.45">
      <c r="A2932" s="25" t="s">
        <v>1755</v>
      </c>
      <c r="B2932">
        <v>1</v>
      </c>
      <c r="D2932">
        <v>718</v>
      </c>
    </row>
    <row r="2933" spans="1:4" x14ac:dyDescent="0.45">
      <c r="A2933" s="26" t="s">
        <v>1616</v>
      </c>
      <c r="B2933">
        <v>1</v>
      </c>
      <c r="D2933">
        <v>718</v>
      </c>
    </row>
    <row r="2934" spans="1:4" x14ac:dyDescent="0.45">
      <c r="A2934" s="27">
        <v>260000</v>
      </c>
      <c r="B2934">
        <v>1</v>
      </c>
      <c r="D2934">
        <v>718</v>
      </c>
    </row>
    <row r="2935" spans="1:4" x14ac:dyDescent="0.45">
      <c r="A2935" s="23" t="s">
        <v>1457</v>
      </c>
      <c r="B2935">
        <v>1</v>
      </c>
      <c r="D2935">
        <v>719</v>
      </c>
    </row>
    <row r="2936" spans="1:4" x14ac:dyDescent="0.45">
      <c r="A2936" s="24">
        <v>90101603</v>
      </c>
      <c r="B2936">
        <v>1</v>
      </c>
      <c r="D2936">
        <v>719</v>
      </c>
    </row>
    <row r="2937" spans="1:4" x14ac:dyDescent="0.45">
      <c r="A2937" s="25" t="s">
        <v>1674</v>
      </c>
      <c r="B2937">
        <v>1</v>
      </c>
      <c r="D2937">
        <v>719</v>
      </c>
    </row>
    <row r="2938" spans="1:4" x14ac:dyDescent="0.45">
      <c r="A2938" s="26" t="s">
        <v>1616</v>
      </c>
      <c r="B2938">
        <v>1</v>
      </c>
      <c r="D2938">
        <v>719</v>
      </c>
    </row>
    <row r="2939" spans="1:4" x14ac:dyDescent="0.45">
      <c r="A2939" s="27">
        <v>189950</v>
      </c>
      <c r="B2939">
        <v>1</v>
      </c>
      <c r="D2939">
        <v>719</v>
      </c>
    </row>
    <row r="2940" spans="1:4" x14ac:dyDescent="0.45">
      <c r="A2940" s="23" t="s">
        <v>1459</v>
      </c>
      <c r="B2940">
        <v>1</v>
      </c>
      <c r="D2940">
        <v>720</v>
      </c>
    </row>
    <row r="2941" spans="1:4" x14ac:dyDescent="0.45">
      <c r="A2941" s="24">
        <v>32101514</v>
      </c>
      <c r="B2941">
        <v>1</v>
      </c>
      <c r="D2941">
        <v>720</v>
      </c>
    </row>
    <row r="2942" spans="1:4" x14ac:dyDescent="0.45">
      <c r="A2942" s="25" t="s">
        <v>1674</v>
      </c>
      <c r="B2942">
        <v>1</v>
      </c>
      <c r="D2942">
        <v>720</v>
      </c>
    </row>
    <row r="2943" spans="1:4" x14ac:dyDescent="0.45">
      <c r="A2943" s="26" t="s">
        <v>1616</v>
      </c>
      <c r="B2943">
        <v>1</v>
      </c>
      <c r="D2943">
        <v>720</v>
      </c>
    </row>
    <row r="2944" spans="1:4" x14ac:dyDescent="0.45">
      <c r="A2944" s="27">
        <v>458646</v>
      </c>
      <c r="B2944">
        <v>1</v>
      </c>
      <c r="D2944">
        <v>720</v>
      </c>
    </row>
    <row r="2945" spans="1:4" x14ac:dyDescent="0.45">
      <c r="A2945" s="23" t="s">
        <v>1461</v>
      </c>
      <c r="B2945">
        <v>1</v>
      </c>
      <c r="D2945">
        <v>721</v>
      </c>
    </row>
    <row r="2946" spans="1:4" x14ac:dyDescent="0.45">
      <c r="A2946" s="24">
        <v>43211507</v>
      </c>
      <c r="B2946">
        <v>1</v>
      </c>
      <c r="D2946">
        <v>721</v>
      </c>
    </row>
    <row r="2947" spans="1:4" x14ac:dyDescent="0.45">
      <c r="A2947" s="25" t="s">
        <v>1674</v>
      </c>
      <c r="B2947">
        <v>1</v>
      </c>
      <c r="D2947">
        <v>721</v>
      </c>
    </row>
    <row r="2948" spans="1:4" x14ac:dyDescent="0.45">
      <c r="A2948" s="26" t="s">
        <v>1616</v>
      </c>
      <c r="B2948">
        <v>1</v>
      </c>
      <c r="D2948">
        <v>721</v>
      </c>
    </row>
    <row r="2949" spans="1:4" x14ac:dyDescent="0.45">
      <c r="A2949" s="27">
        <v>176648</v>
      </c>
      <c r="B2949">
        <v>1</v>
      </c>
      <c r="D2949">
        <v>721</v>
      </c>
    </row>
    <row r="2950" spans="1:4" x14ac:dyDescent="0.45">
      <c r="A2950" s="23" t="s">
        <v>1756</v>
      </c>
      <c r="B2950">
        <v>1</v>
      </c>
      <c r="D2950">
        <v>722</v>
      </c>
    </row>
    <row r="2951" spans="1:4" x14ac:dyDescent="0.45">
      <c r="A2951" s="24">
        <v>43211701</v>
      </c>
      <c r="B2951">
        <v>1</v>
      </c>
      <c r="D2951">
        <v>722</v>
      </c>
    </row>
    <row r="2952" spans="1:4" x14ac:dyDescent="0.45">
      <c r="A2952" s="25" t="s">
        <v>1674</v>
      </c>
      <c r="B2952">
        <v>1</v>
      </c>
      <c r="D2952">
        <v>722</v>
      </c>
    </row>
    <row r="2953" spans="1:4" x14ac:dyDescent="0.45">
      <c r="A2953" s="26" t="s">
        <v>1616</v>
      </c>
      <c r="B2953">
        <v>1</v>
      </c>
      <c r="D2953">
        <v>722</v>
      </c>
    </row>
    <row r="2954" spans="1:4" x14ac:dyDescent="0.45">
      <c r="A2954" s="27">
        <v>818131</v>
      </c>
      <c r="B2954">
        <v>1</v>
      </c>
      <c r="D2954">
        <v>722</v>
      </c>
    </row>
    <row r="2955" spans="1:4" x14ac:dyDescent="0.45">
      <c r="A2955" s="23" t="s">
        <v>1757</v>
      </c>
      <c r="B2955">
        <v>1</v>
      </c>
      <c r="D2955">
        <v>723</v>
      </c>
    </row>
    <row r="2956" spans="1:4" x14ac:dyDescent="0.45">
      <c r="A2956" s="24">
        <v>45111500</v>
      </c>
      <c r="B2956">
        <v>1</v>
      </c>
      <c r="D2956">
        <v>723</v>
      </c>
    </row>
    <row r="2957" spans="1:4" x14ac:dyDescent="0.45">
      <c r="A2957" s="25" t="s">
        <v>1674</v>
      </c>
      <c r="B2957">
        <v>1</v>
      </c>
      <c r="D2957">
        <v>723</v>
      </c>
    </row>
    <row r="2958" spans="1:4" x14ac:dyDescent="0.45">
      <c r="A2958" s="26" t="s">
        <v>1616</v>
      </c>
      <c r="B2958">
        <v>1</v>
      </c>
      <c r="D2958">
        <v>723</v>
      </c>
    </row>
    <row r="2959" spans="1:4" x14ac:dyDescent="0.45">
      <c r="A2959" s="27">
        <v>1389940</v>
      </c>
      <c r="B2959">
        <v>1</v>
      </c>
      <c r="D2959">
        <v>723</v>
      </c>
    </row>
    <row r="2960" spans="1:4" x14ac:dyDescent="0.45">
      <c r="A2960" s="23" t="s">
        <v>1463</v>
      </c>
      <c r="B2960">
        <v>1</v>
      </c>
      <c r="D2960">
        <v>724</v>
      </c>
    </row>
    <row r="2961" spans="1:4" x14ac:dyDescent="0.45">
      <c r="A2961" s="24">
        <v>52141500</v>
      </c>
      <c r="B2961">
        <v>1</v>
      </c>
      <c r="D2961">
        <v>724</v>
      </c>
    </row>
    <row r="2962" spans="1:4" x14ac:dyDescent="0.45">
      <c r="A2962" s="25" t="s">
        <v>1674</v>
      </c>
      <c r="B2962">
        <v>1</v>
      </c>
      <c r="D2962">
        <v>724</v>
      </c>
    </row>
    <row r="2963" spans="1:4" x14ac:dyDescent="0.45">
      <c r="A2963" s="26" t="s">
        <v>1616</v>
      </c>
      <c r="B2963">
        <v>1</v>
      </c>
      <c r="D2963">
        <v>724</v>
      </c>
    </row>
    <row r="2964" spans="1:4" x14ac:dyDescent="0.45">
      <c r="A2964" s="27">
        <v>150000</v>
      </c>
      <c r="B2964">
        <v>1</v>
      </c>
      <c r="D2964">
        <v>724</v>
      </c>
    </row>
    <row r="2965" spans="1:4" x14ac:dyDescent="0.45">
      <c r="A2965" s="23" t="s">
        <v>1467</v>
      </c>
      <c r="B2965">
        <v>1</v>
      </c>
      <c r="D2965">
        <v>725</v>
      </c>
    </row>
    <row r="2966" spans="1:4" x14ac:dyDescent="0.45">
      <c r="A2966" s="24">
        <v>52141500</v>
      </c>
      <c r="B2966">
        <v>1</v>
      </c>
      <c r="D2966">
        <v>725</v>
      </c>
    </row>
    <row r="2967" spans="1:4" x14ac:dyDescent="0.45">
      <c r="A2967" s="25" t="s">
        <v>1674</v>
      </c>
      <c r="B2967">
        <v>1</v>
      </c>
      <c r="D2967">
        <v>725</v>
      </c>
    </row>
    <row r="2968" spans="1:4" x14ac:dyDescent="0.45">
      <c r="A2968" s="26" t="s">
        <v>1616</v>
      </c>
      <c r="B2968">
        <v>1</v>
      </c>
      <c r="D2968">
        <v>725</v>
      </c>
    </row>
    <row r="2969" spans="1:4" x14ac:dyDescent="0.45">
      <c r="A2969" s="27">
        <v>350000</v>
      </c>
      <c r="B2969">
        <v>1</v>
      </c>
      <c r="D2969">
        <v>725</v>
      </c>
    </row>
    <row r="2970" spans="1:4" x14ac:dyDescent="0.45">
      <c r="A2970" s="23" t="s">
        <v>1469</v>
      </c>
      <c r="B2970">
        <v>1</v>
      </c>
      <c r="D2970">
        <v>726</v>
      </c>
    </row>
    <row r="2971" spans="1:4" x14ac:dyDescent="0.45">
      <c r="A2971" s="24">
        <v>52161500</v>
      </c>
      <c r="B2971">
        <v>1</v>
      </c>
      <c r="D2971">
        <v>726</v>
      </c>
    </row>
    <row r="2972" spans="1:4" x14ac:dyDescent="0.45">
      <c r="A2972" s="25" t="s">
        <v>1674</v>
      </c>
      <c r="B2972">
        <v>1</v>
      </c>
      <c r="D2972">
        <v>726</v>
      </c>
    </row>
    <row r="2973" spans="1:4" x14ac:dyDescent="0.45">
      <c r="A2973" s="26" t="s">
        <v>1616</v>
      </c>
      <c r="B2973">
        <v>1</v>
      </c>
      <c r="D2973">
        <v>726</v>
      </c>
    </row>
    <row r="2974" spans="1:4" x14ac:dyDescent="0.45">
      <c r="A2974" s="27">
        <v>699000</v>
      </c>
      <c r="B2974">
        <v>1</v>
      </c>
      <c r="D2974">
        <v>726</v>
      </c>
    </row>
    <row r="2975" spans="1:4" x14ac:dyDescent="0.45">
      <c r="A2975" s="23" t="s">
        <v>1471</v>
      </c>
      <c r="B2975">
        <v>1</v>
      </c>
      <c r="D2975">
        <v>727</v>
      </c>
    </row>
    <row r="2976" spans="1:4" x14ac:dyDescent="0.45">
      <c r="A2976" s="24">
        <v>45111800</v>
      </c>
      <c r="B2976">
        <v>1</v>
      </c>
      <c r="D2976">
        <v>727</v>
      </c>
    </row>
    <row r="2977" spans="1:4" x14ac:dyDescent="0.45">
      <c r="A2977" s="25" t="s">
        <v>1674</v>
      </c>
      <c r="B2977">
        <v>1</v>
      </c>
      <c r="D2977">
        <v>727</v>
      </c>
    </row>
    <row r="2978" spans="1:4" x14ac:dyDescent="0.45">
      <c r="A2978" s="26" t="s">
        <v>1616</v>
      </c>
      <c r="B2978">
        <v>1</v>
      </c>
      <c r="D2978">
        <v>727</v>
      </c>
    </row>
    <row r="2979" spans="1:4" x14ac:dyDescent="0.45">
      <c r="A2979" s="27">
        <v>350000</v>
      </c>
      <c r="B2979">
        <v>1</v>
      </c>
      <c r="D2979">
        <v>727</v>
      </c>
    </row>
    <row r="2980" spans="1:4" x14ac:dyDescent="0.45">
      <c r="A2980" s="23" t="s">
        <v>1758</v>
      </c>
      <c r="B2980">
        <v>1</v>
      </c>
      <c r="D2980">
        <v>728</v>
      </c>
    </row>
    <row r="2981" spans="1:4" x14ac:dyDescent="0.45">
      <c r="A2981" s="24">
        <v>45121500</v>
      </c>
      <c r="B2981">
        <v>1</v>
      </c>
      <c r="D2981">
        <v>728</v>
      </c>
    </row>
    <row r="2982" spans="1:4" x14ac:dyDescent="0.45">
      <c r="A2982" s="25" t="s">
        <v>1674</v>
      </c>
      <c r="B2982">
        <v>1</v>
      </c>
      <c r="D2982">
        <v>728</v>
      </c>
    </row>
    <row r="2983" spans="1:4" x14ac:dyDescent="0.45">
      <c r="A2983" s="26" t="s">
        <v>1616</v>
      </c>
      <c r="B2983">
        <v>1</v>
      </c>
      <c r="D2983">
        <v>728</v>
      </c>
    </row>
    <row r="2984" spans="1:4" x14ac:dyDescent="0.45">
      <c r="A2984" s="27">
        <v>595000</v>
      </c>
      <c r="B2984">
        <v>1</v>
      </c>
      <c r="D2984">
        <v>728</v>
      </c>
    </row>
    <row r="2985" spans="1:4" x14ac:dyDescent="0.45">
      <c r="A2985" s="23" t="s">
        <v>1759</v>
      </c>
      <c r="B2985">
        <v>1</v>
      </c>
      <c r="D2985">
        <v>729</v>
      </c>
    </row>
    <row r="2986" spans="1:4" x14ac:dyDescent="0.45">
      <c r="A2986" s="24">
        <v>52141800</v>
      </c>
      <c r="B2986">
        <v>1</v>
      </c>
      <c r="D2986">
        <v>729</v>
      </c>
    </row>
    <row r="2987" spans="1:4" x14ac:dyDescent="0.45">
      <c r="A2987" s="25" t="s">
        <v>1674</v>
      </c>
      <c r="B2987">
        <v>1</v>
      </c>
      <c r="D2987">
        <v>729</v>
      </c>
    </row>
    <row r="2988" spans="1:4" x14ac:dyDescent="0.45">
      <c r="A2988" s="26" t="s">
        <v>1616</v>
      </c>
      <c r="B2988">
        <v>1</v>
      </c>
      <c r="D2988">
        <v>729</v>
      </c>
    </row>
    <row r="2989" spans="1:4" x14ac:dyDescent="0.45">
      <c r="A2989" s="27">
        <v>2000000</v>
      </c>
      <c r="B2989">
        <v>1</v>
      </c>
      <c r="D2989">
        <v>729</v>
      </c>
    </row>
    <row r="2990" spans="1:4" x14ac:dyDescent="0.45">
      <c r="A2990" s="23" t="s">
        <v>1473</v>
      </c>
      <c r="B2990">
        <v>1</v>
      </c>
      <c r="D2990">
        <v>730</v>
      </c>
    </row>
    <row r="2991" spans="1:4" x14ac:dyDescent="0.45">
      <c r="A2991" s="24">
        <v>52141500</v>
      </c>
      <c r="B2991">
        <v>1</v>
      </c>
      <c r="D2991">
        <v>730</v>
      </c>
    </row>
    <row r="2992" spans="1:4" x14ac:dyDescent="0.45">
      <c r="A2992" s="25" t="s">
        <v>1674</v>
      </c>
      <c r="B2992">
        <v>1</v>
      </c>
      <c r="D2992">
        <v>730</v>
      </c>
    </row>
    <row r="2993" spans="1:4" x14ac:dyDescent="0.45">
      <c r="A2993" s="26" t="s">
        <v>1616</v>
      </c>
      <c r="B2993">
        <v>1</v>
      </c>
      <c r="D2993">
        <v>730</v>
      </c>
    </row>
    <row r="2994" spans="1:4" x14ac:dyDescent="0.45">
      <c r="A2994" s="27">
        <v>130000</v>
      </c>
      <c r="B2994">
        <v>1</v>
      </c>
      <c r="D2994">
        <v>730</v>
      </c>
    </row>
    <row r="2995" spans="1:4" x14ac:dyDescent="0.45">
      <c r="A2995" s="23" t="s">
        <v>1475</v>
      </c>
      <c r="B2995">
        <v>1</v>
      </c>
      <c r="D2995">
        <v>731</v>
      </c>
    </row>
    <row r="2996" spans="1:4" x14ac:dyDescent="0.45">
      <c r="A2996" s="24">
        <v>45121500</v>
      </c>
      <c r="B2996">
        <v>1</v>
      </c>
      <c r="D2996">
        <v>731</v>
      </c>
    </row>
    <row r="2997" spans="1:4" x14ac:dyDescent="0.45">
      <c r="A2997" s="25" t="s">
        <v>1674</v>
      </c>
      <c r="B2997">
        <v>1</v>
      </c>
      <c r="D2997">
        <v>731</v>
      </c>
    </row>
    <row r="2998" spans="1:4" x14ac:dyDescent="0.45">
      <c r="A2998" s="26" t="s">
        <v>1616</v>
      </c>
      <c r="B2998">
        <v>1</v>
      </c>
      <c r="D2998">
        <v>731</v>
      </c>
    </row>
    <row r="2999" spans="1:4" x14ac:dyDescent="0.45">
      <c r="A2999" s="27">
        <v>2137500</v>
      </c>
      <c r="B2999">
        <v>1</v>
      </c>
      <c r="D2999">
        <v>731</v>
      </c>
    </row>
    <row r="3000" spans="1:4" x14ac:dyDescent="0.45">
      <c r="A3000" s="23" t="s">
        <v>1760</v>
      </c>
      <c r="B3000">
        <v>1</v>
      </c>
      <c r="D3000">
        <v>732</v>
      </c>
    </row>
    <row r="3001" spans="1:4" x14ac:dyDescent="0.45">
      <c r="A3001" s="24">
        <v>45121500</v>
      </c>
      <c r="B3001">
        <v>1</v>
      </c>
      <c r="D3001">
        <v>732</v>
      </c>
    </row>
    <row r="3002" spans="1:4" x14ac:dyDescent="0.45">
      <c r="A3002" s="25" t="s">
        <v>1674</v>
      </c>
      <c r="B3002">
        <v>1</v>
      </c>
      <c r="D3002">
        <v>732</v>
      </c>
    </row>
    <row r="3003" spans="1:4" x14ac:dyDescent="0.45">
      <c r="A3003" s="26" t="s">
        <v>1616</v>
      </c>
      <c r="B3003">
        <v>1</v>
      </c>
      <c r="D3003">
        <v>732</v>
      </c>
    </row>
    <row r="3004" spans="1:4" x14ac:dyDescent="0.45">
      <c r="A3004" s="27">
        <v>6206400</v>
      </c>
      <c r="B3004">
        <v>1</v>
      </c>
      <c r="D3004">
        <v>732</v>
      </c>
    </row>
    <row r="3005" spans="1:4" x14ac:dyDescent="0.45">
      <c r="A3005" s="23" t="s">
        <v>1761</v>
      </c>
      <c r="B3005">
        <v>1</v>
      </c>
      <c r="D3005">
        <v>733</v>
      </c>
    </row>
    <row r="3006" spans="1:4" x14ac:dyDescent="0.45">
      <c r="A3006" s="24">
        <v>45121500</v>
      </c>
      <c r="B3006">
        <v>1</v>
      </c>
      <c r="D3006">
        <v>733</v>
      </c>
    </row>
    <row r="3007" spans="1:4" x14ac:dyDescent="0.45">
      <c r="A3007" s="25" t="s">
        <v>1674</v>
      </c>
      <c r="B3007">
        <v>1</v>
      </c>
      <c r="D3007">
        <v>733</v>
      </c>
    </row>
    <row r="3008" spans="1:4" x14ac:dyDescent="0.45">
      <c r="A3008" s="26" t="s">
        <v>1616</v>
      </c>
      <c r="B3008">
        <v>1</v>
      </c>
      <c r="D3008">
        <v>733</v>
      </c>
    </row>
    <row r="3009" spans="1:4" x14ac:dyDescent="0.45">
      <c r="A3009" s="27">
        <v>12489900</v>
      </c>
      <c r="B3009">
        <v>1</v>
      </c>
      <c r="D3009">
        <v>733</v>
      </c>
    </row>
    <row r="3010" spans="1:4" x14ac:dyDescent="0.45">
      <c r="A3010" s="23" t="s">
        <v>1762</v>
      </c>
      <c r="B3010">
        <v>1</v>
      </c>
      <c r="D3010">
        <v>734</v>
      </c>
    </row>
    <row r="3011" spans="1:4" x14ac:dyDescent="0.45">
      <c r="A3011" s="24">
        <v>45121500</v>
      </c>
      <c r="B3011">
        <v>1</v>
      </c>
      <c r="D3011">
        <v>734</v>
      </c>
    </row>
    <row r="3012" spans="1:4" x14ac:dyDescent="0.45">
      <c r="A3012" s="25" t="s">
        <v>1674</v>
      </c>
      <c r="B3012">
        <v>1</v>
      </c>
      <c r="D3012">
        <v>734</v>
      </c>
    </row>
    <row r="3013" spans="1:4" x14ac:dyDescent="0.45">
      <c r="A3013" s="26" t="s">
        <v>1616</v>
      </c>
      <c r="B3013">
        <v>1</v>
      </c>
      <c r="D3013">
        <v>734</v>
      </c>
    </row>
    <row r="3014" spans="1:4" x14ac:dyDescent="0.45">
      <c r="A3014" s="27">
        <v>4199600</v>
      </c>
      <c r="B3014">
        <v>1</v>
      </c>
      <c r="D3014">
        <v>734</v>
      </c>
    </row>
    <row r="3015" spans="1:4" x14ac:dyDescent="0.45">
      <c r="A3015" s="23" t="s">
        <v>1763</v>
      </c>
      <c r="B3015">
        <v>1</v>
      </c>
      <c r="D3015">
        <v>735</v>
      </c>
    </row>
    <row r="3016" spans="1:4" x14ac:dyDescent="0.45">
      <c r="A3016" s="24">
        <v>43211500</v>
      </c>
      <c r="B3016">
        <v>1</v>
      </c>
      <c r="D3016">
        <v>735</v>
      </c>
    </row>
    <row r="3017" spans="1:4" x14ac:dyDescent="0.45">
      <c r="A3017" s="25" t="s">
        <v>1674</v>
      </c>
      <c r="B3017">
        <v>1</v>
      </c>
      <c r="D3017">
        <v>735</v>
      </c>
    </row>
    <row r="3018" spans="1:4" x14ac:dyDescent="0.45">
      <c r="A3018" s="26" t="s">
        <v>1616</v>
      </c>
      <c r="B3018">
        <v>1</v>
      </c>
      <c r="D3018">
        <v>735</v>
      </c>
    </row>
    <row r="3019" spans="1:4" x14ac:dyDescent="0.45">
      <c r="A3019" s="27">
        <v>4632634</v>
      </c>
      <c r="B3019">
        <v>1</v>
      </c>
      <c r="D3019">
        <v>735</v>
      </c>
    </row>
    <row r="3020" spans="1:4" x14ac:dyDescent="0.45">
      <c r="A3020" s="23" t="s">
        <v>1764</v>
      </c>
      <c r="B3020">
        <v>1</v>
      </c>
      <c r="D3020">
        <v>736</v>
      </c>
    </row>
    <row r="3021" spans="1:4" x14ac:dyDescent="0.45">
      <c r="A3021" s="24">
        <v>43211500</v>
      </c>
      <c r="B3021">
        <v>1</v>
      </c>
      <c r="D3021">
        <v>736</v>
      </c>
    </row>
    <row r="3022" spans="1:4" x14ac:dyDescent="0.45">
      <c r="A3022" s="25" t="s">
        <v>1674</v>
      </c>
      <c r="B3022">
        <v>1</v>
      </c>
      <c r="D3022">
        <v>736</v>
      </c>
    </row>
    <row r="3023" spans="1:4" x14ac:dyDescent="0.45">
      <c r="A3023" s="26" t="s">
        <v>1616</v>
      </c>
      <c r="B3023">
        <v>1</v>
      </c>
      <c r="D3023">
        <v>736</v>
      </c>
    </row>
    <row r="3024" spans="1:4" x14ac:dyDescent="0.45">
      <c r="A3024" s="27">
        <v>4503158</v>
      </c>
      <c r="B3024">
        <v>1</v>
      </c>
      <c r="D3024">
        <v>736</v>
      </c>
    </row>
    <row r="3025" spans="1:4" x14ac:dyDescent="0.45">
      <c r="A3025" s="23" t="s">
        <v>1765</v>
      </c>
      <c r="B3025">
        <v>1</v>
      </c>
      <c r="D3025">
        <v>737</v>
      </c>
    </row>
    <row r="3026" spans="1:4" x14ac:dyDescent="0.45">
      <c r="A3026" s="24">
        <v>25174402</v>
      </c>
      <c r="B3026">
        <v>1</v>
      </c>
      <c r="D3026">
        <v>737</v>
      </c>
    </row>
    <row r="3027" spans="1:4" x14ac:dyDescent="0.45">
      <c r="A3027" s="25" t="s">
        <v>1674</v>
      </c>
      <c r="B3027">
        <v>1</v>
      </c>
      <c r="D3027">
        <v>737</v>
      </c>
    </row>
    <row r="3028" spans="1:4" x14ac:dyDescent="0.45">
      <c r="A3028" s="26" t="s">
        <v>1616</v>
      </c>
      <c r="B3028">
        <v>1</v>
      </c>
      <c r="D3028">
        <v>737</v>
      </c>
    </row>
    <row r="3029" spans="1:4" x14ac:dyDescent="0.45">
      <c r="A3029" s="27">
        <v>12750850</v>
      </c>
      <c r="B3029">
        <v>1</v>
      </c>
      <c r="D3029">
        <v>737</v>
      </c>
    </row>
    <row r="3030" spans="1:4" x14ac:dyDescent="0.45">
      <c r="A3030" s="23" t="s">
        <v>1477</v>
      </c>
      <c r="B3030">
        <v>1</v>
      </c>
      <c r="D3030">
        <v>738</v>
      </c>
    </row>
    <row r="3031" spans="1:4" x14ac:dyDescent="0.45">
      <c r="A3031" s="24">
        <v>43191600</v>
      </c>
      <c r="B3031">
        <v>1</v>
      </c>
      <c r="D3031">
        <v>738</v>
      </c>
    </row>
    <row r="3032" spans="1:4" x14ac:dyDescent="0.45">
      <c r="A3032" s="25" t="s">
        <v>1674</v>
      </c>
      <c r="B3032">
        <v>1</v>
      </c>
      <c r="D3032">
        <v>738</v>
      </c>
    </row>
    <row r="3033" spans="1:4" x14ac:dyDescent="0.45">
      <c r="A3033" s="26" t="s">
        <v>1616</v>
      </c>
      <c r="B3033">
        <v>1</v>
      </c>
      <c r="D3033">
        <v>738</v>
      </c>
    </row>
    <row r="3034" spans="1:4" x14ac:dyDescent="0.45">
      <c r="A3034" s="27">
        <v>43400</v>
      </c>
      <c r="B3034">
        <v>1</v>
      </c>
      <c r="D3034">
        <v>738</v>
      </c>
    </row>
    <row r="3035" spans="1:4" x14ac:dyDescent="0.45">
      <c r="A3035" s="23" t="s">
        <v>1479</v>
      </c>
      <c r="B3035">
        <v>1</v>
      </c>
      <c r="D3035">
        <v>739</v>
      </c>
    </row>
    <row r="3036" spans="1:4" x14ac:dyDescent="0.45">
      <c r="A3036" s="24">
        <v>43211700</v>
      </c>
      <c r="B3036">
        <v>1</v>
      </c>
      <c r="D3036">
        <v>739</v>
      </c>
    </row>
    <row r="3037" spans="1:4" x14ac:dyDescent="0.45">
      <c r="A3037" s="25" t="s">
        <v>1674</v>
      </c>
      <c r="B3037">
        <v>1</v>
      </c>
      <c r="D3037">
        <v>739</v>
      </c>
    </row>
    <row r="3038" spans="1:4" x14ac:dyDescent="0.45">
      <c r="A3038" s="26" t="s">
        <v>1616</v>
      </c>
      <c r="B3038">
        <v>1</v>
      </c>
      <c r="D3038">
        <v>739</v>
      </c>
    </row>
    <row r="3039" spans="1:4" x14ac:dyDescent="0.45">
      <c r="A3039" s="27">
        <v>1800000</v>
      </c>
      <c r="B3039">
        <v>1</v>
      </c>
      <c r="D3039">
        <v>739</v>
      </c>
    </row>
    <row r="3040" spans="1:4" x14ac:dyDescent="0.45">
      <c r="A3040" s="23" t="s">
        <v>1481</v>
      </c>
      <c r="B3040">
        <v>1</v>
      </c>
      <c r="D3040">
        <v>740</v>
      </c>
    </row>
    <row r="3041" spans="1:4" x14ac:dyDescent="0.45">
      <c r="A3041" s="24">
        <v>83111600</v>
      </c>
      <c r="B3041">
        <v>1</v>
      </c>
      <c r="D3041">
        <v>740</v>
      </c>
    </row>
    <row r="3042" spans="1:4" x14ac:dyDescent="0.45">
      <c r="A3042" s="25" t="s">
        <v>1674</v>
      </c>
      <c r="B3042">
        <v>1</v>
      </c>
      <c r="D3042">
        <v>740</v>
      </c>
    </row>
    <row r="3043" spans="1:4" x14ac:dyDescent="0.45">
      <c r="A3043" s="26" t="s">
        <v>1616</v>
      </c>
      <c r="B3043">
        <v>1</v>
      </c>
      <c r="D3043">
        <v>740</v>
      </c>
    </row>
    <row r="3044" spans="1:4" x14ac:dyDescent="0.45">
      <c r="A3044" s="27">
        <v>817675</v>
      </c>
      <c r="B3044">
        <v>1</v>
      </c>
      <c r="D3044">
        <v>740</v>
      </c>
    </row>
    <row r="3045" spans="1:4" x14ac:dyDescent="0.45">
      <c r="A3045" s="23" t="s">
        <v>1766</v>
      </c>
      <c r="B3045">
        <v>1</v>
      </c>
      <c r="D3045">
        <v>741</v>
      </c>
    </row>
    <row r="3046" spans="1:4" x14ac:dyDescent="0.45">
      <c r="A3046" s="24">
        <v>39121700</v>
      </c>
      <c r="B3046">
        <v>1</v>
      </c>
      <c r="D3046">
        <v>741</v>
      </c>
    </row>
    <row r="3047" spans="1:4" x14ac:dyDescent="0.45">
      <c r="A3047" s="25" t="s">
        <v>1674</v>
      </c>
      <c r="B3047">
        <v>1</v>
      </c>
      <c r="D3047">
        <v>741</v>
      </c>
    </row>
    <row r="3048" spans="1:4" x14ac:dyDescent="0.45">
      <c r="A3048" s="26" t="s">
        <v>1616</v>
      </c>
      <c r="B3048">
        <v>1</v>
      </c>
      <c r="D3048">
        <v>741</v>
      </c>
    </row>
    <row r="3049" spans="1:4" x14ac:dyDescent="0.45">
      <c r="A3049" s="27">
        <v>751747</v>
      </c>
      <c r="B3049">
        <v>1</v>
      </c>
      <c r="D3049">
        <v>741</v>
      </c>
    </row>
    <row r="3050" spans="1:4" x14ac:dyDescent="0.45">
      <c r="A3050" s="23" t="s">
        <v>1767</v>
      </c>
      <c r="B3050">
        <v>1</v>
      </c>
      <c r="D3050">
        <v>742</v>
      </c>
    </row>
    <row r="3051" spans="1:4" x14ac:dyDescent="0.45">
      <c r="A3051" s="24">
        <v>48101500</v>
      </c>
      <c r="B3051">
        <v>1</v>
      </c>
      <c r="D3051">
        <v>742</v>
      </c>
    </row>
    <row r="3052" spans="1:4" x14ac:dyDescent="0.45">
      <c r="A3052" s="25" t="s">
        <v>1674</v>
      </c>
      <c r="B3052">
        <v>1</v>
      </c>
      <c r="D3052">
        <v>742</v>
      </c>
    </row>
    <row r="3053" spans="1:4" x14ac:dyDescent="0.45">
      <c r="A3053" s="26" t="s">
        <v>1616</v>
      </c>
      <c r="B3053">
        <v>1</v>
      </c>
      <c r="D3053">
        <v>742</v>
      </c>
    </row>
    <row r="3054" spans="1:4" x14ac:dyDescent="0.45">
      <c r="A3054" s="27">
        <v>7500000</v>
      </c>
      <c r="B3054">
        <v>1</v>
      </c>
      <c r="D3054">
        <v>742</v>
      </c>
    </row>
    <row r="3055" spans="1:4" x14ac:dyDescent="0.45">
      <c r="A3055" s="23" t="s">
        <v>1483</v>
      </c>
      <c r="B3055">
        <v>1</v>
      </c>
      <c r="D3055">
        <v>743</v>
      </c>
    </row>
    <row r="3056" spans="1:4" x14ac:dyDescent="0.45">
      <c r="A3056" s="24">
        <v>43212100</v>
      </c>
      <c r="B3056">
        <v>1</v>
      </c>
      <c r="D3056">
        <v>743</v>
      </c>
    </row>
    <row r="3057" spans="1:4" x14ac:dyDescent="0.45">
      <c r="A3057" s="25" t="s">
        <v>1674</v>
      </c>
      <c r="B3057">
        <v>1</v>
      </c>
      <c r="D3057">
        <v>743</v>
      </c>
    </row>
    <row r="3058" spans="1:4" x14ac:dyDescent="0.45">
      <c r="A3058" s="26" t="s">
        <v>1616</v>
      </c>
      <c r="B3058">
        <v>1</v>
      </c>
      <c r="D3058">
        <v>743</v>
      </c>
    </row>
    <row r="3059" spans="1:4" x14ac:dyDescent="0.45">
      <c r="A3059" s="27">
        <v>2031509</v>
      </c>
      <c r="B3059">
        <v>1</v>
      </c>
      <c r="D3059">
        <v>743</v>
      </c>
    </row>
    <row r="3060" spans="1:4" x14ac:dyDescent="0.45">
      <c r="A3060" s="23" t="s">
        <v>1485</v>
      </c>
      <c r="B3060">
        <v>1</v>
      </c>
      <c r="D3060">
        <v>744</v>
      </c>
    </row>
    <row r="3061" spans="1:4" x14ac:dyDescent="0.45">
      <c r="A3061" s="24">
        <v>52141500</v>
      </c>
      <c r="B3061">
        <v>1</v>
      </c>
      <c r="D3061">
        <v>744</v>
      </c>
    </row>
    <row r="3062" spans="1:4" x14ac:dyDescent="0.45">
      <c r="A3062" s="25" t="s">
        <v>1674</v>
      </c>
      <c r="B3062">
        <v>1</v>
      </c>
      <c r="D3062">
        <v>744</v>
      </c>
    </row>
    <row r="3063" spans="1:4" x14ac:dyDescent="0.45">
      <c r="A3063" s="26" t="s">
        <v>1616</v>
      </c>
      <c r="B3063">
        <v>1</v>
      </c>
      <c r="D3063">
        <v>744</v>
      </c>
    </row>
    <row r="3064" spans="1:4" x14ac:dyDescent="0.45">
      <c r="A3064" s="27">
        <v>250000</v>
      </c>
      <c r="B3064">
        <v>1</v>
      </c>
      <c r="D3064">
        <v>744</v>
      </c>
    </row>
    <row r="3065" spans="1:4" x14ac:dyDescent="0.45">
      <c r="A3065" s="23" t="s">
        <v>1487</v>
      </c>
      <c r="B3065">
        <v>1</v>
      </c>
      <c r="D3065">
        <v>745</v>
      </c>
    </row>
    <row r="3066" spans="1:4" x14ac:dyDescent="0.45">
      <c r="A3066" s="24">
        <v>52161502</v>
      </c>
      <c r="B3066">
        <v>1</v>
      </c>
      <c r="D3066">
        <v>745</v>
      </c>
    </row>
    <row r="3067" spans="1:4" x14ac:dyDescent="0.45">
      <c r="A3067" s="25" t="s">
        <v>1674</v>
      </c>
      <c r="B3067">
        <v>1</v>
      </c>
      <c r="D3067">
        <v>745</v>
      </c>
    </row>
    <row r="3068" spans="1:4" x14ac:dyDescent="0.45">
      <c r="A3068" s="26" t="s">
        <v>1616</v>
      </c>
      <c r="B3068">
        <v>1</v>
      </c>
      <c r="D3068">
        <v>745</v>
      </c>
    </row>
    <row r="3069" spans="1:4" x14ac:dyDescent="0.45">
      <c r="A3069" s="27">
        <v>422376</v>
      </c>
      <c r="B3069">
        <v>1</v>
      </c>
      <c r="D3069">
        <v>745</v>
      </c>
    </row>
    <row r="3070" spans="1:4" x14ac:dyDescent="0.45">
      <c r="A3070" s="23" t="s">
        <v>1489</v>
      </c>
      <c r="B3070">
        <v>1</v>
      </c>
      <c r="D3070">
        <v>746</v>
      </c>
    </row>
    <row r="3071" spans="1:4" x14ac:dyDescent="0.45">
      <c r="A3071" s="24">
        <v>52161548</v>
      </c>
      <c r="B3071">
        <v>1</v>
      </c>
      <c r="D3071">
        <v>746</v>
      </c>
    </row>
    <row r="3072" spans="1:4" x14ac:dyDescent="0.45">
      <c r="A3072" s="25" t="s">
        <v>1674</v>
      </c>
      <c r="B3072">
        <v>1</v>
      </c>
      <c r="D3072">
        <v>746</v>
      </c>
    </row>
    <row r="3073" spans="1:4" x14ac:dyDescent="0.45">
      <c r="A3073" s="26" t="s">
        <v>1616</v>
      </c>
      <c r="B3073">
        <v>1</v>
      </c>
      <c r="D3073">
        <v>746</v>
      </c>
    </row>
    <row r="3074" spans="1:4" x14ac:dyDescent="0.45">
      <c r="A3074" s="27">
        <v>29070</v>
      </c>
      <c r="B3074">
        <v>1</v>
      </c>
      <c r="D3074">
        <v>746</v>
      </c>
    </row>
    <row r="3075" spans="1:4" x14ac:dyDescent="0.45">
      <c r="A3075" s="23" t="s">
        <v>1491</v>
      </c>
      <c r="B3075">
        <v>1</v>
      </c>
      <c r="D3075">
        <v>747</v>
      </c>
    </row>
    <row r="3076" spans="1:4" x14ac:dyDescent="0.45">
      <c r="A3076" s="24">
        <v>52141501</v>
      </c>
      <c r="B3076">
        <v>1</v>
      </c>
      <c r="D3076">
        <v>747</v>
      </c>
    </row>
    <row r="3077" spans="1:4" x14ac:dyDescent="0.45">
      <c r="A3077" s="25" t="s">
        <v>1674</v>
      </c>
      <c r="B3077">
        <v>1</v>
      </c>
      <c r="D3077">
        <v>747</v>
      </c>
    </row>
    <row r="3078" spans="1:4" x14ac:dyDescent="0.45">
      <c r="A3078" s="26" t="s">
        <v>1616</v>
      </c>
      <c r="B3078">
        <v>1</v>
      </c>
      <c r="D3078">
        <v>747</v>
      </c>
    </row>
    <row r="3079" spans="1:4" x14ac:dyDescent="0.45">
      <c r="A3079" s="27">
        <v>289900</v>
      </c>
      <c r="B3079">
        <v>1</v>
      </c>
      <c r="D3079">
        <v>747</v>
      </c>
    </row>
    <row r="3080" spans="1:4" x14ac:dyDescent="0.45">
      <c r="A3080" s="23" t="s">
        <v>1493</v>
      </c>
      <c r="B3080">
        <v>1</v>
      </c>
      <c r="D3080">
        <v>748</v>
      </c>
    </row>
    <row r="3081" spans="1:4" x14ac:dyDescent="0.45">
      <c r="A3081" s="24">
        <v>43212100</v>
      </c>
      <c r="B3081">
        <v>1</v>
      </c>
      <c r="D3081">
        <v>748</v>
      </c>
    </row>
    <row r="3082" spans="1:4" x14ac:dyDescent="0.45">
      <c r="A3082" s="25" t="s">
        <v>1674</v>
      </c>
      <c r="B3082">
        <v>1</v>
      </c>
      <c r="D3082">
        <v>748</v>
      </c>
    </row>
    <row r="3083" spans="1:4" x14ac:dyDescent="0.45">
      <c r="A3083" s="26" t="s">
        <v>1616</v>
      </c>
      <c r="B3083">
        <v>1</v>
      </c>
      <c r="D3083">
        <v>748</v>
      </c>
    </row>
    <row r="3084" spans="1:4" x14ac:dyDescent="0.45">
      <c r="A3084" s="27">
        <v>2477183</v>
      </c>
      <c r="B3084">
        <v>1</v>
      </c>
      <c r="D3084">
        <v>748</v>
      </c>
    </row>
    <row r="3085" spans="1:4" x14ac:dyDescent="0.45">
      <c r="A3085" s="23" t="s">
        <v>1768</v>
      </c>
      <c r="B3085">
        <v>1</v>
      </c>
      <c r="D3085">
        <v>749</v>
      </c>
    </row>
    <row r="3086" spans="1:4" x14ac:dyDescent="0.45">
      <c r="A3086" s="24">
        <v>43212100</v>
      </c>
      <c r="B3086">
        <v>1</v>
      </c>
      <c r="D3086">
        <v>749</v>
      </c>
    </row>
    <row r="3087" spans="1:4" x14ac:dyDescent="0.45">
      <c r="A3087" s="25" t="s">
        <v>1674</v>
      </c>
      <c r="B3087">
        <v>1</v>
      </c>
      <c r="D3087">
        <v>749</v>
      </c>
    </row>
    <row r="3088" spans="1:4" x14ac:dyDescent="0.45">
      <c r="A3088" s="26" t="s">
        <v>1616</v>
      </c>
      <c r="B3088">
        <v>1</v>
      </c>
      <c r="D3088">
        <v>749</v>
      </c>
    </row>
    <row r="3089" spans="1:4" x14ac:dyDescent="0.45">
      <c r="A3089" s="27">
        <v>965967</v>
      </c>
      <c r="B3089">
        <v>1</v>
      </c>
      <c r="D3089">
        <v>749</v>
      </c>
    </row>
    <row r="3090" spans="1:4" x14ac:dyDescent="0.45">
      <c r="A3090" s="23" t="s">
        <v>1769</v>
      </c>
      <c r="B3090">
        <v>1</v>
      </c>
      <c r="D3090">
        <v>750</v>
      </c>
    </row>
    <row r="3091" spans="1:4" x14ac:dyDescent="0.45">
      <c r="A3091" s="24">
        <v>45111807</v>
      </c>
      <c r="B3091">
        <v>1</v>
      </c>
      <c r="D3091">
        <v>750</v>
      </c>
    </row>
    <row r="3092" spans="1:4" x14ac:dyDescent="0.45">
      <c r="A3092" s="25" t="s">
        <v>1674</v>
      </c>
      <c r="B3092">
        <v>1</v>
      </c>
      <c r="D3092">
        <v>750</v>
      </c>
    </row>
    <row r="3093" spans="1:4" x14ac:dyDescent="0.45">
      <c r="A3093" s="26" t="s">
        <v>1616</v>
      </c>
      <c r="B3093">
        <v>1</v>
      </c>
      <c r="D3093">
        <v>750</v>
      </c>
    </row>
    <row r="3094" spans="1:4" x14ac:dyDescent="0.45">
      <c r="A3094" s="27">
        <v>894060</v>
      </c>
      <c r="B3094">
        <v>1</v>
      </c>
      <c r="D3094">
        <v>750</v>
      </c>
    </row>
    <row r="3095" spans="1:4" x14ac:dyDescent="0.45">
      <c r="A3095" s="23" t="s">
        <v>1495</v>
      </c>
      <c r="B3095">
        <v>1</v>
      </c>
      <c r="D3095">
        <v>751</v>
      </c>
    </row>
    <row r="3096" spans="1:4" x14ac:dyDescent="0.45">
      <c r="A3096" s="24">
        <v>39112500</v>
      </c>
      <c r="B3096">
        <v>1</v>
      </c>
      <c r="D3096">
        <v>751</v>
      </c>
    </row>
    <row r="3097" spans="1:4" x14ac:dyDescent="0.45">
      <c r="A3097" s="25" t="s">
        <v>1674</v>
      </c>
      <c r="B3097">
        <v>1</v>
      </c>
      <c r="D3097">
        <v>751</v>
      </c>
    </row>
    <row r="3098" spans="1:4" x14ac:dyDescent="0.45">
      <c r="A3098" s="26" t="s">
        <v>1616</v>
      </c>
      <c r="B3098">
        <v>1</v>
      </c>
      <c r="D3098">
        <v>751</v>
      </c>
    </row>
    <row r="3099" spans="1:4" x14ac:dyDescent="0.45">
      <c r="A3099" s="27">
        <v>1822967</v>
      </c>
      <c r="B3099">
        <v>1</v>
      </c>
      <c r="D3099">
        <v>751</v>
      </c>
    </row>
    <row r="3100" spans="1:4" x14ac:dyDescent="0.45">
      <c r="A3100" s="23" t="s">
        <v>1770</v>
      </c>
      <c r="B3100">
        <v>1</v>
      </c>
      <c r="D3100">
        <v>752</v>
      </c>
    </row>
    <row r="3101" spans="1:4" x14ac:dyDescent="0.45">
      <c r="A3101" s="24">
        <v>32000000</v>
      </c>
      <c r="B3101">
        <v>1</v>
      </c>
      <c r="D3101">
        <v>752</v>
      </c>
    </row>
    <row r="3102" spans="1:4" x14ac:dyDescent="0.45">
      <c r="A3102" s="25" t="s">
        <v>1674</v>
      </c>
      <c r="B3102">
        <v>1</v>
      </c>
      <c r="D3102">
        <v>752</v>
      </c>
    </row>
    <row r="3103" spans="1:4" x14ac:dyDescent="0.45">
      <c r="A3103" s="26" t="s">
        <v>1616</v>
      </c>
      <c r="B3103">
        <v>1</v>
      </c>
      <c r="D3103">
        <v>752</v>
      </c>
    </row>
    <row r="3104" spans="1:4" x14ac:dyDescent="0.45">
      <c r="A3104" s="27">
        <v>455075</v>
      </c>
      <c r="B3104">
        <v>1</v>
      </c>
      <c r="D3104">
        <v>752</v>
      </c>
    </row>
    <row r="3105" spans="1:4" x14ac:dyDescent="0.45">
      <c r="A3105" s="23" t="s">
        <v>1771</v>
      </c>
      <c r="B3105">
        <v>1</v>
      </c>
      <c r="D3105">
        <v>753</v>
      </c>
    </row>
    <row r="3106" spans="1:4" x14ac:dyDescent="0.45">
      <c r="A3106" s="24">
        <v>43211500</v>
      </c>
      <c r="B3106">
        <v>1</v>
      </c>
      <c r="D3106">
        <v>753</v>
      </c>
    </row>
    <row r="3107" spans="1:4" x14ac:dyDescent="0.45">
      <c r="A3107" s="25" t="s">
        <v>1674</v>
      </c>
      <c r="B3107">
        <v>1</v>
      </c>
      <c r="D3107">
        <v>753</v>
      </c>
    </row>
    <row r="3108" spans="1:4" x14ac:dyDescent="0.45">
      <c r="A3108" s="26" t="s">
        <v>1616</v>
      </c>
      <c r="B3108">
        <v>1</v>
      </c>
      <c r="D3108">
        <v>753</v>
      </c>
    </row>
    <row r="3109" spans="1:4" x14ac:dyDescent="0.45">
      <c r="A3109" s="27">
        <v>3865667</v>
      </c>
      <c r="B3109">
        <v>1</v>
      </c>
      <c r="D3109">
        <v>753</v>
      </c>
    </row>
    <row r="3110" spans="1:4" x14ac:dyDescent="0.45">
      <c r="A3110" s="23" t="s">
        <v>1772</v>
      </c>
      <c r="B3110">
        <v>1</v>
      </c>
      <c r="D3110">
        <v>754</v>
      </c>
    </row>
    <row r="3111" spans="1:4" x14ac:dyDescent="0.45">
      <c r="A3111" s="24">
        <v>43211500</v>
      </c>
      <c r="B3111">
        <v>1</v>
      </c>
      <c r="D3111">
        <v>754</v>
      </c>
    </row>
    <row r="3112" spans="1:4" x14ac:dyDescent="0.45">
      <c r="A3112" s="25" t="s">
        <v>1674</v>
      </c>
      <c r="B3112">
        <v>1</v>
      </c>
      <c r="D3112">
        <v>754</v>
      </c>
    </row>
    <row r="3113" spans="1:4" x14ac:dyDescent="0.45">
      <c r="A3113" s="26" t="s">
        <v>1616</v>
      </c>
      <c r="B3113">
        <v>1</v>
      </c>
      <c r="D3113">
        <v>754</v>
      </c>
    </row>
    <row r="3114" spans="1:4" x14ac:dyDescent="0.45">
      <c r="A3114" s="27">
        <v>5647140</v>
      </c>
      <c r="B3114">
        <v>1</v>
      </c>
      <c r="D3114">
        <v>754</v>
      </c>
    </row>
    <row r="3115" spans="1:4" x14ac:dyDescent="0.45">
      <c r="A3115" s="23" t="s">
        <v>1773</v>
      </c>
      <c r="B3115">
        <v>1</v>
      </c>
      <c r="D3115">
        <v>755</v>
      </c>
    </row>
    <row r="3116" spans="1:4" x14ac:dyDescent="0.45">
      <c r="A3116" s="24">
        <v>52141500</v>
      </c>
      <c r="B3116">
        <v>1</v>
      </c>
      <c r="D3116">
        <v>755</v>
      </c>
    </row>
    <row r="3117" spans="1:4" x14ac:dyDescent="0.45">
      <c r="A3117" s="25" t="s">
        <v>1674</v>
      </c>
      <c r="B3117">
        <v>1</v>
      </c>
      <c r="D3117">
        <v>755</v>
      </c>
    </row>
    <row r="3118" spans="1:4" x14ac:dyDescent="0.45">
      <c r="A3118" s="26" t="s">
        <v>1616</v>
      </c>
      <c r="B3118">
        <v>1</v>
      </c>
      <c r="D3118">
        <v>755</v>
      </c>
    </row>
    <row r="3119" spans="1:4" x14ac:dyDescent="0.45">
      <c r="A3119" s="27">
        <v>2399000</v>
      </c>
      <c r="B3119">
        <v>1</v>
      </c>
      <c r="D3119">
        <v>755</v>
      </c>
    </row>
    <row r="3120" spans="1:4" x14ac:dyDescent="0.45">
      <c r="A3120" s="23" t="s">
        <v>1497</v>
      </c>
      <c r="B3120">
        <v>1</v>
      </c>
      <c r="D3120">
        <v>756</v>
      </c>
    </row>
    <row r="3121" spans="1:4" x14ac:dyDescent="0.45">
      <c r="A3121" s="24">
        <v>52141500</v>
      </c>
      <c r="B3121">
        <v>1</v>
      </c>
      <c r="D3121">
        <v>756</v>
      </c>
    </row>
    <row r="3122" spans="1:4" x14ac:dyDescent="0.45">
      <c r="A3122" s="25" t="s">
        <v>1674</v>
      </c>
      <c r="B3122">
        <v>1</v>
      </c>
      <c r="D3122">
        <v>756</v>
      </c>
    </row>
    <row r="3123" spans="1:4" x14ac:dyDescent="0.45">
      <c r="A3123" s="26" t="s">
        <v>1616</v>
      </c>
      <c r="B3123">
        <v>1</v>
      </c>
      <c r="D3123">
        <v>756</v>
      </c>
    </row>
    <row r="3124" spans="1:4" x14ac:dyDescent="0.45">
      <c r="A3124" s="27">
        <v>180000</v>
      </c>
      <c r="B3124">
        <v>1</v>
      </c>
      <c r="D3124">
        <v>756</v>
      </c>
    </row>
    <row r="3125" spans="1:4" x14ac:dyDescent="0.45">
      <c r="A3125" s="23" t="s">
        <v>1499</v>
      </c>
      <c r="B3125">
        <v>1</v>
      </c>
      <c r="D3125">
        <v>757</v>
      </c>
    </row>
    <row r="3126" spans="1:4" x14ac:dyDescent="0.45">
      <c r="A3126" s="24">
        <v>45111815</v>
      </c>
      <c r="B3126">
        <v>1</v>
      </c>
      <c r="D3126">
        <v>757</v>
      </c>
    </row>
    <row r="3127" spans="1:4" x14ac:dyDescent="0.45">
      <c r="A3127" s="25" t="s">
        <v>1674</v>
      </c>
      <c r="B3127">
        <v>1</v>
      </c>
      <c r="D3127">
        <v>757</v>
      </c>
    </row>
    <row r="3128" spans="1:4" x14ac:dyDescent="0.45">
      <c r="A3128" s="26" t="s">
        <v>1616</v>
      </c>
      <c r="B3128">
        <v>1</v>
      </c>
      <c r="D3128">
        <v>757</v>
      </c>
    </row>
    <row r="3129" spans="1:4" x14ac:dyDescent="0.45">
      <c r="A3129" s="27">
        <v>566297</v>
      </c>
      <c r="B3129">
        <v>1</v>
      </c>
      <c r="D3129">
        <v>757</v>
      </c>
    </row>
    <row r="3130" spans="1:4" x14ac:dyDescent="0.45">
      <c r="A3130" s="23" t="s">
        <v>1774</v>
      </c>
      <c r="B3130">
        <v>1</v>
      </c>
      <c r="D3130">
        <v>758</v>
      </c>
    </row>
    <row r="3131" spans="1:4" x14ac:dyDescent="0.45">
      <c r="A3131" s="24">
        <v>52161548</v>
      </c>
      <c r="B3131">
        <v>1</v>
      </c>
      <c r="D3131">
        <v>758</v>
      </c>
    </row>
    <row r="3132" spans="1:4" x14ac:dyDescent="0.45">
      <c r="A3132" s="25" t="s">
        <v>1674</v>
      </c>
      <c r="B3132">
        <v>1</v>
      </c>
      <c r="D3132">
        <v>758</v>
      </c>
    </row>
    <row r="3133" spans="1:4" x14ac:dyDescent="0.45">
      <c r="A3133" s="26" t="s">
        <v>1616</v>
      </c>
      <c r="B3133">
        <v>1</v>
      </c>
      <c r="D3133">
        <v>758</v>
      </c>
    </row>
    <row r="3134" spans="1:4" x14ac:dyDescent="0.45">
      <c r="A3134" s="27">
        <v>25000</v>
      </c>
      <c r="B3134">
        <v>1</v>
      </c>
      <c r="D3134">
        <v>758</v>
      </c>
    </row>
    <row r="3135" spans="1:4" x14ac:dyDescent="0.45">
      <c r="A3135" s="23" t="s">
        <v>1775</v>
      </c>
      <c r="B3135">
        <v>1</v>
      </c>
      <c r="D3135">
        <v>759</v>
      </c>
    </row>
    <row r="3136" spans="1:4" x14ac:dyDescent="0.45">
      <c r="A3136" s="24">
        <v>52161520</v>
      </c>
      <c r="B3136">
        <v>1</v>
      </c>
      <c r="D3136">
        <v>759</v>
      </c>
    </row>
    <row r="3137" spans="1:4" x14ac:dyDescent="0.45">
      <c r="A3137" s="25" t="s">
        <v>1674</v>
      </c>
      <c r="B3137">
        <v>1</v>
      </c>
      <c r="D3137">
        <v>759</v>
      </c>
    </row>
    <row r="3138" spans="1:4" x14ac:dyDescent="0.45">
      <c r="A3138" s="26" t="s">
        <v>1616</v>
      </c>
      <c r="B3138">
        <v>1</v>
      </c>
      <c r="D3138">
        <v>759</v>
      </c>
    </row>
    <row r="3139" spans="1:4" x14ac:dyDescent="0.45">
      <c r="A3139" s="27">
        <v>160000</v>
      </c>
      <c r="B3139">
        <v>1</v>
      </c>
      <c r="D3139">
        <v>759</v>
      </c>
    </row>
    <row r="3140" spans="1:4" x14ac:dyDescent="0.45">
      <c r="A3140" s="23" t="s">
        <v>1231</v>
      </c>
      <c r="B3140">
        <v>1</v>
      </c>
      <c r="D3140">
        <v>760</v>
      </c>
    </row>
    <row r="3141" spans="1:4" x14ac:dyDescent="0.45">
      <c r="A3141" s="24">
        <v>52161520</v>
      </c>
      <c r="B3141">
        <v>1</v>
      </c>
      <c r="D3141">
        <v>760</v>
      </c>
    </row>
    <row r="3142" spans="1:4" x14ac:dyDescent="0.45">
      <c r="A3142" s="25" t="s">
        <v>1674</v>
      </c>
      <c r="B3142">
        <v>1</v>
      </c>
      <c r="D3142">
        <v>760</v>
      </c>
    </row>
    <row r="3143" spans="1:4" x14ac:dyDescent="0.45">
      <c r="A3143" s="26" t="s">
        <v>1616</v>
      </c>
      <c r="B3143">
        <v>1</v>
      </c>
      <c r="D3143">
        <v>760</v>
      </c>
    </row>
    <row r="3144" spans="1:4" x14ac:dyDescent="0.45">
      <c r="A3144" s="27">
        <v>85000</v>
      </c>
      <c r="B3144">
        <v>1</v>
      </c>
      <c r="D3144">
        <v>760</v>
      </c>
    </row>
    <row r="3145" spans="1:4" x14ac:dyDescent="0.45">
      <c r="A3145" s="23" t="s">
        <v>1776</v>
      </c>
      <c r="B3145">
        <v>1</v>
      </c>
      <c r="D3145">
        <v>761</v>
      </c>
    </row>
    <row r="3146" spans="1:4" x14ac:dyDescent="0.45">
      <c r="A3146" s="24">
        <v>52161520</v>
      </c>
      <c r="B3146">
        <v>1</v>
      </c>
      <c r="D3146">
        <v>761</v>
      </c>
    </row>
    <row r="3147" spans="1:4" x14ac:dyDescent="0.45">
      <c r="A3147" s="25" t="s">
        <v>1674</v>
      </c>
      <c r="B3147">
        <v>1</v>
      </c>
      <c r="D3147">
        <v>761</v>
      </c>
    </row>
    <row r="3148" spans="1:4" x14ac:dyDescent="0.45">
      <c r="A3148" s="26" t="s">
        <v>1616</v>
      </c>
      <c r="B3148">
        <v>1</v>
      </c>
      <c r="D3148">
        <v>761</v>
      </c>
    </row>
    <row r="3149" spans="1:4" x14ac:dyDescent="0.45">
      <c r="A3149" s="27">
        <v>180000</v>
      </c>
      <c r="B3149">
        <v>1</v>
      </c>
      <c r="D3149">
        <v>761</v>
      </c>
    </row>
    <row r="3150" spans="1:4" x14ac:dyDescent="0.45">
      <c r="A3150" s="23" t="s">
        <v>1777</v>
      </c>
      <c r="B3150">
        <v>1</v>
      </c>
      <c r="D3150">
        <v>762</v>
      </c>
    </row>
    <row r="3151" spans="1:4" x14ac:dyDescent="0.45">
      <c r="A3151" s="24">
        <v>32000000</v>
      </c>
      <c r="B3151">
        <v>1</v>
      </c>
      <c r="D3151">
        <v>762</v>
      </c>
    </row>
    <row r="3152" spans="1:4" x14ac:dyDescent="0.45">
      <c r="A3152" s="25" t="s">
        <v>1674</v>
      </c>
      <c r="B3152">
        <v>1</v>
      </c>
      <c r="D3152">
        <v>762</v>
      </c>
    </row>
    <row r="3153" spans="1:4" x14ac:dyDescent="0.45">
      <c r="A3153" s="26" t="s">
        <v>1616</v>
      </c>
      <c r="B3153">
        <v>1</v>
      </c>
      <c r="D3153">
        <v>762</v>
      </c>
    </row>
    <row r="3154" spans="1:4" x14ac:dyDescent="0.45">
      <c r="A3154" s="27">
        <v>678062</v>
      </c>
      <c r="B3154">
        <v>1</v>
      </c>
      <c r="D3154">
        <v>762</v>
      </c>
    </row>
    <row r="3155" spans="1:4" x14ac:dyDescent="0.45">
      <c r="A3155" s="23" t="s">
        <v>1778</v>
      </c>
      <c r="B3155">
        <v>1</v>
      </c>
      <c r="D3155">
        <v>763</v>
      </c>
    </row>
    <row r="3156" spans="1:4" x14ac:dyDescent="0.45">
      <c r="A3156" s="24">
        <v>52161551</v>
      </c>
      <c r="B3156">
        <v>1</v>
      </c>
      <c r="D3156">
        <v>763</v>
      </c>
    </row>
    <row r="3157" spans="1:4" x14ac:dyDescent="0.45">
      <c r="A3157" s="25" t="s">
        <v>1674</v>
      </c>
      <c r="B3157">
        <v>1</v>
      </c>
      <c r="D3157">
        <v>763</v>
      </c>
    </row>
    <row r="3158" spans="1:4" x14ac:dyDescent="0.45">
      <c r="A3158" s="26" t="s">
        <v>1616</v>
      </c>
      <c r="B3158">
        <v>1</v>
      </c>
      <c r="D3158">
        <v>763</v>
      </c>
    </row>
    <row r="3159" spans="1:4" x14ac:dyDescent="0.45">
      <c r="A3159" s="27">
        <v>180000</v>
      </c>
      <c r="B3159">
        <v>1</v>
      </c>
      <c r="D3159">
        <v>763</v>
      </c>
    </row>
    <row r="3160" spans="1:4" x14ac:dyDescent="0.45">
      <c r="A3160" s="23" t="s">
        <v>1779</v>
      </c>
      <c r="B3160">
        <v>1</v>
      </c>
      <c r="D3160">
        <v>764</v>
      </c>
    </row>
    <row r="3161" spans="1:4" x14ac:dyDescent="0.45">
      <c r="A3161" s="24">
        <v>52161548</v>
      </c>
      <c r="B3161">
        <v>1</v>
      </c>
      <c r="D3161">
        <v>764</v>
      </c>
    </row>
    <row r="3162" spans="1:4" x14ac:dyDescent="0.45">
      <c r="A3162" s="25" t="s">
        <v>1674</v>
      </c>
      <c r="B3162">
        <v>1</v>
      </c>
      <c r="D3162">
        <v>764</v>
      </c>
    </row>
    <row r="3163" spans="1:4" x14ac:dyDescent="0.45">
      <c r="A3163" s="26" t="s">
        <v>1616</v>
      </c>
      <c r="B3163">
        <v>1</v>
      </c>
      <c r="D3163">
        <v>764</v>
      </c>
    </row>
    <row r="3164" spans="1:4" x14ac:dyDescent="0.45">
      <c r="A3164" s="27">
        <v>1050000</v>
      </c>
      <c r="B3164">
        <v>1</v>
      </c>
      <c r="D3164">
        <v>764</v>
      </c>
    </row>
    <row r="3165" spans="1:4" x14ac:dyDescent="0.45">
      <c r="A3165" s="23" t="s">
        <v>1780</v>
      </c>
      <c r="B3165">
        <v>1</v>
      </c>
      <c r="D3165">
        <v>765</v>
      </c>
    </row>
    <row r="3166" spans="1:4" x14ac:dyDescent="0.45">
      <c r="A3166" s="24">
        <v>52161548</v>
      </c>
      <c r="B3166">
        <v>1</v>
      </c>
      <c r="D3166">
        <v>765</v>
      </c>
    </row>
    <row r="3167" spans="1:4" x14ac:dyDescent="0.45">
      <c r="A3167" s="25" t="s">
        <v>1674</v>
      </c>
      <c r="B3167">
        <v>1</v>
      </c>
      <c r="D3167">
        <v>765</v>
      </c>
    </row>
    <row r="3168" spans="1:4" x14ac:dyDescent="0.45">
      <c r="A3168" s="26" t="s">
        <v>1616</v>
      </c>
      <c r="B3168">
        <v>1</v>
      </c>
      <c r="D3168">
        <v>765</v>
      </c>
    </row>
    <row r="3169" spans="1:4" x14ac:dyDescent="0.45">
      <c r="A3169" s="27">
        <v>2320233</v>
      </c>
      <c r="B3169">
        <v>1</v>
      </c>
      <c r="D3169">
        <v>765</v>
      </c>
    </row>
    <row r="3170" spans="1:4" x14ac:dyDescent="0.45">
      <c r="A3170" s="23" t="s">
        <v>1501</v>
      </c>
      <c r="B3170">
        <v>1</v>
      </c>
      <c r="D3170">
        <v>766</v>
      </c>
    </row>
    <row r="3171" spans="1:4" x14ac:dyDescent="0.45">
      <c r="A3171" s="24">
        <v>52161548</v>
      </c>
      <c r="B3171">
        <v>1</v>
      </c>
      <c r="D3171">
        <v>766</v>
      </c>
    </row>
    <row r="3172" spans="1:4" x14ac:dyDescent="0.45">
      <c r="A3172" s="25" t="s">
        <v>1674</v>
      </c>
      <c r="B3172">
        <v>1</v>
      </c>
      <c r="D3172">
        <v>766</v>
      </c>
    </row>
    <row r="3173" spans="1:4" x14ac:dyDescent="0.45">
      <c r="A3173" s="26" t="s">
        <v>1616</v>
      </c>
      <c r="B3173">
        <v>1</v>
      </c>
      <c r="D3173">
        <v>766</v>
      </c>
    </row>
    <row r="3174" spans="1:4" x14ac:dyDescent="0.45">
      <c r="A3174" s="27">
        <v>840000</v>
      </c>
      <c r="B3174">
        <v>1</v>
      </c>
      <c r="D3174">
        <v>766</v>
      </c>
    </row>
    <row r="3175" spans="1:4" x14ac:dyDescent="0.45">
      <c r="A3175" s="23" t="s">
        <v>1781</v>
      </c>
      <c r="B3175">
        <v>1</v>
      </c>
      <c r="D3175">
        <v>767</v>
      </c>
    </row>
    <row r="3176" spans="1:4" x14ac:dyDescent="0.45">
      <c r="A3176" s="24">
        <v>45121506</v>
      </c>
      <c r="B3176">
        <v>1</v>
      </c>
      <c r="D3176">
        <v>767</v>
      </c>
    </row>
    <row r="3177" spans="1:4" x14ac:dyDescent="0.45">
      <c r="A3177" s="25" t="s">
        <v>1674</v>
      </c>
      <c r="B3177">
        <v>1</v>
      </c>
      <c r="D3177">
        <v>767</v>
      </c>
    </row>
    <row r="3178" spans="1:4" x14ac:dyDescent="0.45">
      <c r="A3178" s="26" t="s">
        <v>1616</v>
      </c>
      <c r="B3178">
        <v>1</v>
      </c>
      <c r="D3178">
        <v>767</v>
      </c>
    </row>
    <row r="3179" spans="1:4" x14ac:dyDescent="0.45">
      <c r="A3179" s="27">
        <v>3434636</v>
      </c>
      <c r="B3179">
        <v>1</v>
      </c>
      <c r="D3179">
        <v>767</v>
      </c>
    </row>
    <row r="3180" spans="1:4" x14ac:dyDescent="0.45">
      <c r="A3180" s="23" t="s">
        <v>1503</v>
      </c>
      <c r="B3180">
        <v>1</v>
      </c>
      <c r="D3180">
        <v>768</v>
      </c>
    </row>
    <row r="3181" spans="1:4" x14ac:dyDescent="0.45">
      <c r="A3181" s="24">
        <v>52161500</v>
      </c>
      <c r="B3181">
        <v>1</v>
      </c>
      <c r="D3181">
        <v>768</v>
      </c>
    </row>
    <row r="3182" spans="1:4" x14ac:dyDescent="0.45">
      <c r="A3182" s="25" t="s">
        <v>1674</v>
      </c>
      <c r="B3182">
        <v>1</v>
      </c>
      <c r="D3182">
        <v>768</v>
      </c>
    </row>
    <row r="3183" spans="1:4" x14ac:dyDescent="0.45">
      <c r="A3183" s="26" t="s">
        <v>1616</v>
      </c>
      <c r="B3183">
        <v>1</v>
      </c>
      <c r="D3183">
        <v>768</v>
      </c>
    </row>
    <row r="3184" spans="1:4" x14ac:dyDescent="0.45">
      <c r="A3184" s="27">
        <v>650000</v>
      </c>
      <c r="B3184">
        <v>1</v>
      </c>
      <c r="D3184">
        <v>768</v>
      </c>
    </row>
    <row r="3185" spans="1:4" x14ac:dyDescent="0.45">
      <c r="A3185" s="23" t="s">
        <v>1782</v>
      </c>
      <c r="B3185">
        <v>1</v>
      </c>
      <c r="D3185">
        <v>769</v>
      </c>
    </row>
    <row r="3186" spans="1:4" x14ac:dyDescent="0.45">
      <c r="A3186" s="24">
        <v>52161500</v>
      </c>
      <c r="B3186">
        <v>1</v>
      </c>
      <c r="D3186">
        <v>769</v>
      </c>
    </row>
    <row r="3187" spans="1:4" x14ac:dyDescent="0.45">
      <c r="A3187" s="25" t="s">
        <v>1674</v>
      </c>
      <c r="B3187">
        <v>1</v>
      </c>
      <c r="D3187">
        <v>769</v>
      </c>
    </row>
    <row r="3188" spans="1:4" x14ac:dyDescent="0.45">
      <c r="A3188" s="26" t="s">
        <v>1616</v>
      </c>
      <c r="B3188">
        <v>1</v>
      </c>
      <c r="D3188">
        <v>769</v>
      </c>
    </row>
    <row r="3189" spans="1:4" x14ac:dyDescent="0.45">
      <c r="A3189" s="27">
        <v>85000</v>
      </c>
      <c r="B3189">
        <v>1</v>
      </c>
      <c r="D3189">
        <v>769</v>
      </c>
    </row>
    <row r="3190" spans="1:4" x14ac:dyDescent="0.45">
      <c r="A3190" s="23" t="s">
        <v>1505</v>
      </c>
      <c r="B3190">
        <v>1</v>
      </c>
      <c r="D3190">
        <v>770</v>
      </c>
    </row>
    <row r="3191" spans="1:4" x14ac:dyDescent="0.45">
      <c r="A3191" s="24">
        <v>52141500</v>
      </c>
      <c r="B3191">
        <v>1</v>
      </c>
      <c r="D3191">
        <v>770</v>
      </c>
    </row>
    <row r="3192" spans="1:4" x14ac:dyDescent="0.45">
      <c r="A3192" s="25" t="s">
        <v>1674</v>
      </c>
      <c r="B3192">
        <v>1</v>
      </c>
      <c r="D3192">
        <v>770</v>
      </c>
    </row>
    <row r="3193" spans="1:4" x14ac:dyDescent="0.45">
      <c r="A3193" s="26" t="s">
        <v>1616</v>
      </c>
      <c r="B3193">
        <v>1</v>
      </c>
      <c r="D3193">
        <v>770</v>
      </c>
    </row>
    <row r="3194" spans="1:4" x14ac:dyDescent="0.45">
      <c r="A3194" s="27">
        <v>650000</v>
      </c>
      <c r="B3194">
        <v>1</v>
      </c>
      <c r="D3194">
        <v>770</v>
      </c>
    </row>
    <row r="3195" spans="1:4" x14ac:dyDescent="0.45">
      <c r="A3195" s="23" t="s">
        <v>1783</v>
      </c>
      <c r="B3195">
        <v>1</v>
      </c>
      <c r="D3195">
        <v>771</v>
      </c>
    </row>
    <row r="3196" spans="1:4" x14ac:dyDescent="0.45">
      <c r="A3196" s="24">
        <v>52161500</v>
      </c>
      <c r="B3196">
        <v>1</v>
      </c>
      <c r="D3196">
        <v>771</v>
      </c>
    </row>
    <row r="3197" spans="1:4" x14ac:dyDescent="0.45">
      <c r="A3197" s="25" t="s">
        <v>1674</v>
      </c>
      <c r="B3197">
        <v>1</v>
      </c>
      <c r="D3197">
        <v>771</v>
      </c>
    </row>
    <row r="3198" spans="1:4" x14ac:dyDescent="0.45">
      <c r="A3198" s="26" t="s">
        <v>1616</v>
      </c>
      <c r="B3198">
        <v>1</v>
      </c>
      <c r="D3198">
        <v>771</v>
      </c>
    </row>
    <row r="3199" spans="1:4" x14ac:dyDescent="0.45">
      <c r="A3199" s="27">
        <v>615467</v>
      </c>
      <c r="B3199">
        <v>1</v>
      </c>
      <c r="D3199">
        <v>771</v>
      </c>
    </row>
    <row r="3200" spans="1:4" x14ac:dyDescent="0.45">
      <c r="A3200" s="23" t="s">
        <v>1507</v>
      </c>
      <c r="B3200">
        <v>1</v>
      </c>
      <c r="D3200">
        <v>772</v>
      </c>
    </row>
    <row r="3201" spans="1:4" x14ac:dyDescent="0.45">
      <c r="A3201" s="24">
        <v>56112100</v>
      </c>
      <c r="B3201">
        <v>1</v>
      </c>
      <c r="D3201">
        <v>772</v>
      </c>
    </row>
    <row r="3202" spans="1:4" x14ac:dyDescent="0.45">
      <c r="A3202" s="25" t="s">
        <v>1674</v>
      </c>
      <c r="B3202">
        <v>1</v>
      </c>
      <c r="D3202">
        <v>772</v>
      </c>
    </row>
    <row r="3203" spans="1:4" x14ac:dyDescent="0.45">
      <c r="A3203" s="26" t="s">
        <v>1616</v>
      </c>
      <c r="B3203">
        <v>1</v>
      </c>
      <c r="D3203">
        <v>772</v>
      </c>
    </row>
    <row r="3204" spans="1:4" x14ac:dyDescent="0.45">
      <c r="A3204" s="27">
        <v>692300</v>
      </c>
      <c r="B3204">
        <v>1</v>
      </c>
      <c r="D3204">
        <v>772</v>
      </c>
    </row>
    <row r="3205" spans="1:4" x14ac:dyDescent="0.45">
      <c r="A3205" s="23" t="s">
        <v>1784</v>
      </c>
      <c r="B3205">
        <v>1</v>
      </c>
      <c r="D3205">
        <v>773</v>
      </c>
    </row>
    <row r="3206" spans="1:4" x14ac:dyDescent="0.45">
      <c r="A3206" s="24">
        <v>52161551</v>
      </c>
      <c r="B3206">
        <v>1</v>
      </c>
      <c r="D3206">
        <v>773</v>
      </c>
    </row>
    <row r="3207" spans="1:4" x14ac:dyDescent="0.45">
      <c r="A3207" s="25" t="s">
        <v>1674</v>
      </c>
      <c r="B3207">
        <v>1</v>
      </c>
      <c r="D3207">
        <v>773</v>
      </c>
    </row>
    <row r="3208" spans="1:4" x14ac:dyDescent="0.45">
      <c r="A3208" s="26" t="s">
        <v>1616</v>
      </c>
      <c r="B3208">
        <v>1</v>
      </c>
      <c r="D3208">
        <v>773</v>
      </c>
    </row>
    <row r="3209" spans="1:4" x14ac:dyDescent="0.45">
      <c r="A3209" s="27">
        <v>150000</v>
      </c>
      <c r="B3209">
        <v>1</v>
      </c>
      <c r="D3209">
        <v>773</v>
      </c>
    </row>
    <row r="3210" spans="1:4" x14ac:dyDescent="0.45">
      <c r="A3210" s="23" t="s">
        <v>1511</v>
      </c>
      <c r="B3210">
        <v>1</v>
      </c>
      <c r="D3210">
        <v>774</v>
      </c>
    </row>
    <row r="3211" spans="1:4" x14ac:dyDescent="0.45">
      <c r="A3211" s="24">
        <v>82141500</v>
      </c>
      <c r="B3211">
        <v>1</v>
      </c>
      <c r="D3211">
        <v>774</v>
      </c>
    </row>
    <row r="3212" spans="1:4" x14ac:dyDescent="0.45">
      <c r="A3212" s="25" t="s">
        <v>1674</v>
      </c>
      <c r="B3212">
        <v>1</v>
      </c>
      <c r="D3212">
        <v>774</v>
      </c>
    </row>
    <row r="3213" spans="1:4" x14ac:dyDescent="0.45">
      <c r="A3213" s="26" t="s">
        <v>1616</v>
      </c>
      <c r="B3213">
        <v>1</v>
      </c>
      <c r="D3213">
        <v>774</v>
      </c>
    </row>
    <row r="3214" spans="1:4" x14ac:dyDescent="0.45">
      <c r="A3214" s="27">
        <v>735895</v>
      </c>
      <c r="B3214">
        <v>1</v>
      </c>
      <c r="D3214">
        <v>774</v>
      </c>
    </row>
    <row r="3215" spans="1:4" x14ac:dyDescent="0.45">
      <c r="A3215" s="23" t="s">
        <v>1513</v>
      </c>
      <c r="B3215">
        <v>1</v>
      </c>
      <c r="D3215">
        <v>775</v>
      </c>
    </row>
    <row r="3216" spans="1:4" x14ac:dyDescent="0.45">
      <c r="A3216" s="24">
        <v>43211500</v>
      </c>
      <c r="B3216">
        <v>1</v>
      </c>
      <c r="D3216">
        <v>775</v>
      </c>
    </row>
    <row r="3217" spans="1:4" x14ac:dyDescent="0.45">
      <c r="A3217" s="25" t="s">
        <v>1674</v>
      </c>
      <c r="B3217">
        <v>1</v>
      </c>
      <c r="D3217">
        <v>775</v>
      </c>
    </row>
    <row r="3218" spans="1:4" x14ac:dyDescent="0.45">
      <c r="A3218" s="26" t="s">
        <v>1616</v>
      </c>
      <c r="B3218">
        <v>1</v>
      </c>
      <c r="D3218">
        <v>775</v>
      </c>
    </row>
    <row r="3219" spans="1:4" x14ac:dyDescent="0.45">
      <c r="A3219" s="27">
        <v>213755</v>
      </c>
      <c r="B3219">
        <v>1</v>
      </c>
      <c r="D3219">
        <v>775</v>
      </c>
    </row>
    <row r="3220" spans="1:4" x14ac:dyDescent="0.45">
      <c r="A3220" s="23" t="s">
        <v>1785</v>
      </c>
      <c r="B3220">
        <v>1</v>
      </c>
      <c r="D3220">
        <v>776</v>
      </c>
    </row>
    <row r="3221" spans="1:4" x14ac:dyDescent="0.45">
      <c r="A3221" s="24">
        <v>43211900</v>
      </c>
      <c r="B3221">
        <v>1</v>
      </c>
      <c r="D3221">
        <v>776</v>
      </c>
    </row>
    <row r="3222" spans="1:4" x14ac:dyDescent="0.45">
      <c r="A3222" s="25" t="s">
        <v>1674</v>
      </c>
      <c r="B3222">
        <v>1</v>
      </c>
      <c r="D3222">
        <v>776</v>
      </c>
    </row>
    <row r="3223" spans="1:4" x14ac:dyDescent="0.45">
      <c r="A3223" s="26" t="s">
        <v>1616</v>
      </c>
      <c r="B3223">
        <v>1</v>
      </c>
      <c r="D3223">
        <v>776</v>
      </c>
    </row>
    <row r="3224" spans="1:4" x14ac:dyDescent="0.45">
      <c r="A3224" s="27">
        <v>18000000</v>
      </c>
      <c r="B3224">
        <v>1</v>
      </c>
      <c r="D3224">
        <v>776</v>
      </c>
    </row>
    <row r="3225" spans="1:4" x14ac:dyDescent="0.45">
      <c r="A3225" s="23" t="s">
        <v>1786</v>
      </c>
      <c r="B3225">
        <v>1</v>
      </c>
      <c r="D3225">
        <v>777</v>
      </c>
    </row>
    <row r="3226" spans="1:4" x14ac:dyDescent="0.45">
      <c r="A3226" s="24">
        <v>43211509</v>
      </c>
      <c r="B3226">
        <v>1</v>
      </c>
      <c r="D3226">
        <v>777</v>
      </c>
    </row>
    <row r="3227" spans="1:4" x14ac:dyDescent="0.45">
      <c r="A3227" s="25" t="s">
        <v>1674</v>
      </c>
      <c r="B3227">
        <v>1</v>
      </c>
      <c r="D3227">
        <v>777</v>
      </c>
    </row>
    <row r="3228" spans="1:4" x14ac:dyDescent="0.45">
      <c r="A3228" s="26" t="s">
        <v>1616</v>
      </c>
      <c r="B3228">
        <v>1</v>
      </c>
      <c r="D3228">
        <v>777</v>
      </c>
    </row>
    <row r="3229" spans="1:4" x14ac:dyDescent="0.45">
      <c r="A3229" s="27">
        <v>2541745</v>
      </c>
      <c r="B3229">
        <v>1</v>
      </c>
      <c r="D3229">
        <v>777</v>
      </c>
    </row>
    <row r="3230" spans="1:4" x14ac:dyDescent="0.45">
      <c r="A3230" s="23" t="s">
        <v>1787</v>
      </c>
      <c r="B3230">
        <v>1</v>
      </c>
      <c r="D3230">
        <v>778</v>
      </c>
    </row>
    <row r="3231" spans="1:4" x14ac:dyDescent="0.45">
      <c r="A3231" s="24">
        <v>43211500</v>
      </c>
      <c r="B3231">
        <v>1</v>
      </c>
      <c r="D3231">
        <v>778</v>
      </c>
    </row>
    <row r="3232" spans="1:4" x14ac:dyDescent="0.45">
      <c r="A3232" s="25" t="s">
        <v>1674</v>
      </c>
      <c r="B3232">
        <v>1</v>
      </c>
      <c r="D3232">
        <v>778</v>
      </c>
    </row>
    <row r="3233" spans="1:4" x14ac:dyDescent="0.45">
      <c r="A3233" s="26" t="s">
        <v>1616</v>
      </c>
      <c r="B3233">
        <v>1</v>
      </c>
      <c r="D3233">
        <v>778</v>
      </c>
    </row>
    <row r="3234" spans="1:4" x14ac:dyDescent="0.45">
      <c r="A3234" s="27">
        <v>1017730</v>
      </c>
      <c r="B3234">
        <v>1</v>
      </c>
      <c r="D3234">
        <v>778</v>
      </c>
    </row>
    <row r="3235" spans="1:4" x14ac:dyDescent="0.45">
      <c r="A3235" s="23" t="s">
        <v>1517</v>
      </c>
      <c r="B3235">
        <v>1</v>
      </c>
      <c r="D3235">
        <v>779</v>
      </c>
    </row>
    <row r="3236" spans="1:4" x14ac:dyDescent="0.45">
      <c r="A3236" s="24">
        <v>43211500</v>
      </c>
      <c r="B3236">
        <v>1</v>
      </c>
      <c r="D3236">
        <v>779</v>
      </c>
    </row>
    <row r="3237" spans="1:4" x14ac:dyDescent="0.45">
      <c r="A3237" s="25" t="s">
        <v>1674</v>
      </c>
      <c r="B3237">
        <v>1</v>
      </c>
      <c r="D3237">
        <v>779</v>
      </c>
    </row>
    <row r="3238" spans="1:4" x14ac:dyDescent="0.45">
      <c r="A3238" s="26" t="s">
        <v>1616</v>
      </c>
      <c r="B3238">
        <v>1</v>
      </c>
      <c r="D3238">
        <v>779</v>
      </c>
    </row>
    <row r="3239" spans="1:4" x14ac:dyDescent="0.45">
      <c r="A3239" s="27">
        <v>21567</v>
      </c>
      <c r="B3239">
        <v>1</v>
      </c>
      <c r="D3239">
        <v>779</v>
      </c>
    </row>
    <row r="3240" spans="1:4" x14ac:dyDescent="0.45">
      <c r="A3240" s="23" t="s">
        <v>1382</v>
      </c>
      <c r="B3240">
        <v>1</v>
      </c>
      <c r="D3240">
        <v>780</v>
      </c>
    </row>
    <row r="3241" spans="1:4" x14ac:dyDescent="0.45">
      <c r="A3241" s="24">
        <v>52161500</v>
      </c>
      <c r="B3241">
        <v>1</v>
      </c>
      <c r="D3241">
        <v>780</v>
      </c>
    </row>
    <row r="3242" spans="1:4" x14ac:dyDescent="0.45">
      <c r="A3242" s="25" t="s">
        <v>1724</v>
      </c>
      <c r="B3242">
        <v>1</v>
      </c>
      <c r="D3242">
        <v>780</v>
      </c>
    </row>
    <row r="3243" spans="1:4" x14ac:dyDescent="0.45">
      <c r="A3243" s="26" t="s">
        <v>1616</v>
      </c>
      <c r="B3243">
        <v>1</v>
      </c>
      <c r="D3243">
        <v>780</v>
      </c>
    </row>
    <row r="3244" spans="1:4" x14ac:dyDescent="0.45">
      <c r="A3244" s="27">
        <v>600000</v>
      </c>
      <c r="B3244">
        <v>1</v>
      </c>
      <c r="D3244">
        <v>780</v>
      </c>
    </row>
    <row r="3245" spans="1:4" x14ac:dyDescent="0.45">
      <c r="A3245" s="23" t="s">
        <v>1520</v>
      </c>
      <c r="B3245">
        <v>1</v>
      </c>
      <c r="D3245">
        <v>781</v>
      </c>
    </row>
    <row r="3246" spans="1:4" x14ac:dyDescent="0.45">
      <c r="A3246" s="24">
        <v>52161500</v>
      </c>
      <c r="B3246">
        <v>1</v>
      </c>
      <c r="D3246">
        <v>781</v>
      </c>
    </row>
    <row r="3247" spans="1:4" x14ac:dyDescent="0.45">
      <c r="A3247" s="25" t="s">
        <v>1674</v>
      </c>
      <c r="B3247">
        <v>1</v>
      </c>
      <c r="D3247">
        <v>781</v>
      </c>
    </row>
    <row r="3248" spans="1:4" x14ac:dyDescent="0.45">
      <c r="A3248" s="26" t="s">
        <v>1616</v>
      </c>
      <c r="B3248">
        <v>1</v>
      </c>
      <c r="D3248">
        <v>781</v>
      </c>
    </row>
    <row r="3249" spans="1:4" x14ac:dyDescent="0.45">
      <c r="A3249" s="27">
        <v>1650000</v>
      </c>
      <c r="B3249">
        <v>1</v>
      </c>
      <c r="D3249">
        <v>781</v>
      </c>
    </row>
    <row r="3250" spans="1:4" x14ac:dyDescent="0.45">
      <c r="A3250" s="23" t="s">
        <v>1788</v>
      </c>
      <c r="B3250">
        <v>1</v>
      </c>
      <c r="D3250">
        <v>782</v>
      </c>
    </row>
    <row r="3251" spans="1:4" x14ac:dyDescent="0.45">
      <c r="A3251" s="24">
        <v>45111616</v>
      </c>
      <c r="B3251">
        <v>1</v>
      </c>
      <c r="D3251">
        <v>782</v>
      </c>
    </row>
    <row r="3252" spans="1:4" x14ac:dyDescent="0.45">
      <c r="A3252" s="25" t="s">
        <v>1674</v>
      </c>
      <c r="B3252">
        <v>1</v>
      </c>
      <c r="D3252">
        <v>782</v>
      </c>
    </row>
    <row r="3253" spans="1:4" x14ac:dyDescent="0.45">
      <c r="A3253" s="26" t="s">
        <v>1616</v>
      </c>
      <c r="B3253">
        <v>1</v>
      </c>
      <c r="D3253">
        <v>782</v>
      </c>
    </row>
    <row r="3254" spans="1:4" x14ac:dyDescent="0.45">
      <c r="A3254" s="27">
        <v>460114</v>
      </c>
      <c r="B3254">
        <v>1</v>
      </c>
      <c r="D3254">
        <v>782</v>
      </c>
    </row>
    <row r="3255" spans="1:4" x14ac:dyDescent="0.45">
      <c r="A3255" s="23" t="s">
        <v>1789</v>
      </c>
      <c r="B3255">
        <v>1</v>
      </c>
      <c r="D3255">
        <v>783</v>
      </c>
    </row>
    <row r="3256" spans="1:4" x14ac:dyDescent="0.45">
      <c r="A3256" s="24">
        <v>45111500</v>
      </c>
      <c r="B3256">
        <v>1</v>
      </c>
      <c r="D3256">
        <v>783</v>
      </c>
    </row>
    <row r="3257" spans="1:4" x14ac:dyDescent="0.45">
      <c r="A3257" s="25" t="s">
        <v>1674</v>
      </c>
      <c r="B3257">
        <v>1</v>
      </c>
      <c r="D3257">
        <v>783</v>
      </c>
    </row>
    <row r="3258" spans="1:4" x14ac:dyDescent="0.45">
      <c r="A3258" s="26" t="s">
        <v>1616</v>
      </c>
      <c r="B3258">
        <v>1</v>
      </c>
      <c r="D3258">
        <v>783</v>
      </c>
    </row>
    <row r="3259" spans="1:4" x14ac:dyDescent="0.45">
      <c r="A3259" s="27">
        <v>107650</v>
      </c>
      <c r="B3259">
        <v>1</v>
      </c>
      <c r="D3259">
        <v>783</v>
      </c>
    </row>
    <row r="3260" spans="1:4" x14ac:dyDescent="0.45">
      <c r="A3260" s="23" t="s">
        <v>1790</v>
      </c>
      <c r="B3260">
        <v>1</v>
      </c>
      <c r="D3260">
        <v>784</v>
      </c>
    </row>
    <row r="3261" spans="1:4" x14ac:dyDescent="0.45">
      <c r="A3261" s="24">
        <v>45121600</v>
      </c>
      <c r="B3261">
        <v>1</v>
      </c>
      <c r="D3261">
        <v>784</v>
      </c>
    </row>
    <row r="3262" spans="1:4" x14ac:dyDescent="0.45">
      <c r="A3262" s="25" t="s">
        <v>1674</v>
      </c>
      <c r="B3262">
        <v>1</v>
      </c>
      <c r="D3262">
        <v>784</v>
      </c>
    </row>
    <row r="3263" spans="1:4" x14ac:dyDescent="0.45">
      <c r="A3263" s="26" t="s">
        <v>1616</v>
      </c>
      <c r="B3263">
        <v>1</v>
      </c>
      <c r="D3263">
        <v>784</v>
      </c>
    </row>
    <row r="3264" spans="1:4" x14ac:dyDescent="0.45">
      <c r="A3264" s="27">
        <v>536610</v>
      </c>
      <c r="B3264">
        <v>1</v>
      </c>
      <c r="D3264">
        <v>784</v>
      </c>
    </row>
    <row r="3265" spans="1:4" x14ac:dyDescent="0.45">
      <c r="A3265" s="23" t="s">
        <v>1522</v>
      </c>
      <c r="B3265">
        <v>1</v>
      </c>
      <c r="D3265">
        <v>785</v>
      </c>
    </row>
    <row r="3266" spans="1:4" x14ac:dyDescent="0.45">
      <c r="A3266" s="24">
        <v>52161560</v>
      </c>
      <c r="B3266">
        <v>1</v>
      </c>
      <c r="D3266">
        <v>785</v>
      </c>
    </row>
    <row r="3267" spans="1:4" x14ac:dyDescent="0.45">
      <c r="A3267" s="25" t="s">
        <v>1674</v>
      </c>
      <c r="B3267">
        <v>1</v>
      </c>
      <c r="D3267">
        <v>785</v>
      </c>
    </row>
    <row r="3268" spans="1:4" x14ac:dyDescent="0.45">
      <c r="A3268" s="26" t="s">
        <v>1616</v>
      </c>
      <c r="B3268">
        <v>1</v>
      </c>
      <c r="D3268">
        <v>785</v>
      </c>
    </row>
    <row r="3269" spans="1:4" x14ac:dyDescent="0.45">
      <c r="A3269" s="27">
        <v>2838998</v>
      </c>
      <c r="B3269">
        <v>1</v>
      </c>
      <c r="D3269">
        <v>785</v>
      </c>
    </row>
    <row r="3270" spans="1:4" x14ac:dyDescent="0.45">
      <c r="A3270" s="23" t="s">
        <v>1791</v>
      </c>
      <c r="B3270">
        <v>1</v>
      </c>
      <c r="D3270">
        <v>786</v>
      </c>
    </row>
    <row r="3271" spans="1:4" x14ac:dyDescent="0.45">
      <c r="A3271" s="24">
        <v>45111616</v>
      </c>
      <c r="B3271">
        <v>1</v>
      </c>
      <c r="D3271">
        <v>786</v>
      </c>
    </row>
    <row r="3272" spans="1:4" x14ac:dyDescent="0.45">
      <c r="A3272" s="25" t="s">
        <v>1674</v>
      </c>
      <c r="B3272">
        <v>1</v>
      </c>
      <c r="D3272">
        <v>786</v>
      </c>
    </row>
    <row r="3273" spans="1:4" x14ac:dyDescent="0.45">
      <c r="A3273" s="26" t="s">
        <v>1616</v>
      </c>
      <c r="B3273">
        <v>1</v>
      </c>
      <c r="D3273">
        <v>786</v>
      </c>
    </row>
    <row r="3274" spans="1:4" x14ac:dyDescent="0.45">
      <c r="A3274" s="27">
        <v>2855822</v>
      </c>
      <c r="B3274">
        <v>1</v>
      </c>
      <c r="D3274">
        <v>786</v>
      </c>
    </row>
    <row r="3275" spans="1:4" x14ac:dyDescent="0.45">
      <c r="A3275" s="11" t="s">
        <v>1523</v>
      </c>
      <c r="B3275">
        <v>6</v>
      </c>
      <c r="D3275">
        <v>4737</v>
      </c>
    </row>
    <row r="3276" spans="1:4" x14ac:dyDescent="0.45">
      <c r="A3276" s="22" t="s">
        <v>245</v>
      </c>
      <c r="B3276">
        <v>6</v>
      </c>
      <c r="D3276">
        <v>4737</v>
      </c>
    </row>
    <row r="3277" spans="1:4" x14ac:dyDescent="0.45">
      <c r="A3277" s="23" t="s">
        <v>1524</v>
      </c>
      <c r="B3277">
        <v>1</v>
      </c>
      <c r="D3277">
        <v>787</v>
      </c>
    </row>
    <row r="3278" spans="1:4" x14ac:dyDescent="0.45">
      <c r="A3278" s="24">
        <v>25101900</v>
      </c>
      <c r="B3278">
        <v>1</v>
      </c>
      <c r="D3278">
        <v>787</v>
      </c>
    </row>
    <row r="3279" spans="1:4" x14ac:dyDescent="0.45">
      <c r="A3279" s="25" t="s">
        <v>1257</v>
      </c>
      <c r="B3279">
        <v>1</v>
      </c>
      <c r="D3279">
        <v>787</v>
      </c>
    </row>
    <row r="3280" spans="1:4" x14ac:dyDescent="0.45">
      <c r="A3280" s="26" t="s">
        <v>1616</v>
      </c>
      <c r="B3280">
        <v>1</v>
      </c>
      <c r="D3280">
        <v>787</v>
      </c>
    </row>
    <row r="3281" spans="1:4" x14ac:dyDescent="0.45">
      <c r="A3281" s="27">
        <v>878956</v>
      </c>
      <c r="B3281">
        <v>1</v>
      </c>
      <c r="D3281">
        <v>787</v>
      </c>
    </row>
    <row r="3282" spans="1:4" x14ac:dyDescent="0.45">
      <c r="A3282" s="23" t="s">
        <v>1792</v>
      </c>
      <c r="B3282">
        <v>1</v>
      </c>
      <c r="D3282">
        <v>788</v>
      </c>
    </row>
    <row r="3283" spans="1:4" x14ac:dyDescent="0.45">
      <c r="A3283" s="24">
        <v>24101500</v>
      </c>
      <c r="B3283">
        <v>1</v>
      </c>
      <c r="D3283">
        <v>788</v>
      </c>
    </row>
    <row r="3284" spans="1:4" x14ac:dyDescent="0.45">
      <c r="A3284" s="25" t="s">
        <v>1257</v>
      </c>
      <c r="B3284">
        <v>1</v>
      </c>
      <c r="D3284">
        <v>788</v>
      </c>
    </row>
    <row r="3285" spans="1:4" x14ac:dyDescent="0.45">
      <c r="A3285" s="26" t="s">
        <v>1616</v>
      </c>
      <c r="B3285">
        <v>1</v>
      </c>
      <c r="D3285">
        <v>788</v>
      </c>
    </row>
    <row r="3286" spans="1:4" x14ac:dyDescent="0.45">
      <c r="A3286" s="27">
        <v>637208</v>
      </c>
      <c r="B3286">
        <v>1</v>
      </c>
      <c r="D3286">
        <v>788</v>
      </c>
    </row>
    <row r="3287" spans="1:4" x14ac:dyDescent="0.45">
      <c r="A3287" s="23" t="s">
        <v>1526</v>
      </c>
      <c r="B3287">
        <v>1</v>
      </c>
      <c r="D3287">
        <v>789</v>
      </c>
    </row>
    <row r="3288" spans="1:4" x14ac:dyDescent="0.45">
      <c r="A3288" s="24">
        <v>25101900</v>
      </c>
      <c r="B3288">
        <v>1</v>
      </c>
      <c r="D3288">
        <v>789</v>
      </c>
    </row>
    <row r="3289" spans="1:4" x14ac:dyDescent="0.45">
      <c r="A3289" s="25" t="s">
        <v>1257</v>
      </c>
      <c r="B3289">
        <v>1</v>
      </c>
      <c r="D3289">
        <v>789</v>
      </c>
    </row>
    <row r="3290" spans="1:4" x14ac:dyDescent="0.45">
      <c r="A3290" s="26" t="s">
        <v>1616</v>
      </c>
      <c r="B3290">
        <v>1</v>
      </c>
      <c r="D3290">
        <v>789</v>
      </c>
    </row>
    <row r="3291" spans="1:4" x14ac:dyDescent="0.45">
      <c r="A3291" s="27">
        <v>854515</v>
      </c>
      <c r="B3291">
        <v>1</v>
      </c>
      <c r="D3291">
        <v>789</v>
      </c>
    </row>
    <row r="3292" spans="1:4" x14ac:dyDescent="0.45">
      <c r="A3292" s="23" t="s">
        <v>1528</v>
      </c>
      <c r="B3292">
        <v>1</v>
      </c>
      <c r="D3292">
        <v>790</v>
      </c>
    </row>
    <row r="3293" spans="1:4" x14ac:dyDescent="0.45">
      <c r="A3293" s="24">
        <v>25101900</v>
      </c>
      <c r="B3293">
        <v>1</v>
      </c>
      <c r="D3293">
        <v>790</v>
      </c>
    </row>
    <row r="3294" spans="1:4" x14ac:dyDescent="0.45">
      <c r="A3294" s="25" t="s">
        <v>1257</v>
      </c>
      <c r="B3294">
        <v>1</v>
      </c>
      <c r="D3294">
        <v>790</v>
      </c>
    </row>
    <row r="3295" spans="1:4" x14ac:dyDescent="0.45">
      <c r="A3295" s="26" t="s">
        <v>1616</v>
      </c>
      <c r="B3295">
        <v>1</v>
      </c>
      <c r="D3295">
        <v>790</v>
      </c>
    </row>
    <row r="3296" spans="1:4" x14ac:dyDescent="0.45">
      <c r="A3296" s="27">
        <v>287980</v>
      </c>
      <c r="B3296">
        <v>1</v>
      </c>
      <c r="D3296">
        <v>790</v>
      </c>
    </row>
    <row r="3297" spans="1:4" x14ac:dyDescent="0.45">
      <c r="A3297" s="23" t="s">
        <v>1793</v>
      </c>
      <c r="B3297">
        <v>1</v>
      </c>
      <c r="D3297">
        <v>791</v>
      </c>
    </row>
    <row r="3298" spans="1:4" x14ac:dyDescent="0.45">
      <c r="A3298" s="24">
        <v>25101900</v>
      </c>
      <c r="B3298">
        <v>1</v>
      </c>
      <c r="D3298">
        <v>791</v>
      </c>
    </row>
    <row r="3299" spans="1:4" x14ac:dyDescent="0.45">
      <c r="A3299" s="25" t="s">
        <v>1257</v>
      </c>
      <c r="B3299">
        <v>1</v>
      </c>
      <c r="D3299">
        <v>791</v>
      </c>
    </row>
    <row r="3300" spans="1:4" x14ac:dyDescent="0.45">
      <c r="A3300" s="26" t="s">
        <v>1616</v>
      </c>
      <c r="B3300">
        <v>1</v>
      </c>
      <c r="D3300">
        <v>791</v>
      </c>
    </row>
    <row r="3301" spans="1:4" x14ac:dyDescent="0.45">
      <c r="A3301" s="27">
        <v>1326000</v>
      </c>
      <c r="B3301">
        <v>1</v>
      </c>
      <c r="D3301">
        <v>791</v>
      </c>
    </row>
    <row r="3302" spans="1:4" x14ac:dyDescent="0.45">
      <c r="A3302" s="23" t="s">
        <v>1532</v>
      </c>
      <c r="B3302">
        <v>1</v>
      </c>
      <c r="D3302">
        <v>792</v>
      </c>
    </row>
    <row r="3303" spans="1:4" x14ac:dyDescent="0.45">
      <c r="A3303" s="24">
        <v>25101900</v>
      </c>
      <c r="B3303">
        <v>1</v>
      </c>
      <c r="D3303">
        <v>792</v>
      </c>
    </row>
    <row r="3304" spans="1:4" x14ac:dyDescent="0.45">
      <c r="A3304" s="25" t="s">
        <v>1257</v>
      </c>
      <c r="B3304">
        <v>1</v>
      </c>
      <c r="D3304">
        <v>792</v>
      </c>
    </row>
    <row r="3305" spans="1:4" x14ac:dyDescent="0.45">
      <c r="A3305" s="26" t="s">
        <v>1616</v>
      </c>
      <c r="B3305">
        <v>1</v>
      </c>
      <c r="D3305">
        <v>792</v>
      </c>
    </row>
    <row r="3306" spans="1:4" x14ac:dyDescent="0.45">
      <c r="A3306" s="27">
        <v>1566300</v>
      </c>
      <c r="B3306">
        <v>1</v>
      </c>
      <c r="D3306">
        <v>792</v>
      </c>
    </row>
    <row r="3307" spans="1:4" x14ac:dyDescent="0.45">
      <c r="A3307" s="11" t="s">
        <v>1794</v>
      </c>
      <c r="B3307">
        <v>792</v>
      </c>
      <c r="C3307">
        <v>157448</v>
      </c>
      <c r="D3307">
        <v>313976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A9C3B-8F9A-4851-9018-ACD9AC5F83BD}">
  <dimension ref="A1:J41"/>
  <sheetViews>
    <sheetView topLeftCell="C29" zoomScaleNormal="100" workbookViewId="0">
      <selection activeCell="C4" sqref="C4:J39"/>
    </sheetView>
  </sheetViews>
  <sheetFormatPr baseColWidth="10" defaultColWidth="8.86328125" defaultRowHeight="14.25" x14ac:dyDescent="0.45"/>
  <cols>
    <col min="2" max="2" width="15.1328125" customWidth="1"/>
    <col min="4" max="4" width="36.86328125" customWidth="1"/>
    <col min="5" max="5" width="19.3984375" customWidth="1"/>
    <col min="6" max="6" width="70.1328125" customWidth="1"/>
    <col min="7" max="7" width="14.59765625" customWidth="1"/>
    <col min="8" max="8" width="14.73046875" customWidth="1"/>
    <col min="9" max="9" width="13.73046875" customWidth="1"/>
    <col min="10" max="10" width="14.86328125" customWidth="1"/>
  </cols>
  <sheetData>
    <row r="1" spans="1:10" x14ac:dyDescent="0.45">
      <c r="A1" s="132" t="s">
        <v>0</v>
      </c>
      <c r="B1" s="132"/>
      <c r="C1" s="132"/>
      <c r="D1" s="132"/>
      <c r="E1" s="132"/>
      <c r="F1" s="132"/>
      <c r="G1" s="132"/>
      <c r="H1" s="132"/>
      <c r="I1" s="132"/>
      <c r="J1" s="180"/>
    </row>
    <row r="2" spans="1:10" x14ac:dyDescent="0.45">
      <c r="A2" s="133" t="s">
        <v>13</v>
      </c>
      <c r="B2" s="133"/>
      <c r="C2" s="133"/>
      <c r="D2" s="133"/>
      <c r="E2" s="133"/>
      <c r="F2" s="133"/>
      <c r="G2" s="133"/>
      <c r="H2" s="133"/>
      <c r="I2" s="133"/>
      <c r="J2" s="181"/>
    </row>
    <row r="3" spans="1:10" ht="25.5" x14ac:dyDescent="0.45">
      <c r="A3" s="1" t="s">
        <v>21</v>
      </c>
      <c r="B3" s="1" t="s">
        <v>22</v>
      </c>
      <c r="C3" s="1" t="s">
        <v>23</v>
      </c>
      <c r="D3" s="1" t="s">
        <v>24</v>
      </c>
      <c r="E3" s="2" t="s">
        <v>25</v>
      </c>
      <c r="F3" s="1" t="s">
        <v>26</v>
      </c>
      <c r="G3" s="19" t="s">
        <v>27</v>
      </c>
      <c r="H3" s="19" t="s">
        <v>1795</v>
      </c>
      <c r="I3" s="19" t="s">
        <v>1796</v>
      </c>
      <c r="J3" s="28" t="s">
        <v>1797</v>
      </c>
    </row>
    <row r="4" spans="1:10" s="94" customFormat="1" ht="25.5" x14ac:dyDescent="0.45">
      <c r="A4" s="6">
        <v>1</v>
      </c>
      <c r="B4" s="6" t="s">
        <v>1534</v>
      </c>
      <c r="C4" s="6" t="s">
        <v>245</v>
      </c>
      <c r="D4" s="30" t="s">
        <v>1535</v>
      </c>
      <c r="E4" s="7">
        <v>90101603</v>
      </c>
      <c r="F4" s="12" t="s">
        <v>1536</v>
      </c>
      <c r="G4" s="20" t="s">
        <v>1537</v>
      </c>
      <c r="H4" s="14">
        <v>2757</v>
      </c>
      <c r="I4" s="14" t="s">
        <v>1798</v>
      </c>
      <c r="J4" s="29">
        <v>3142000</v>
      </c>
    </row>
    <row r="5" spans="1:10" ht="25.5" x14ac:dyDescent="0.45">
      <c r="A5" s="6">
        <f>+A4+1</f>
        <v>2</v>
      </c>
      <c r="B5" s="6" t="s">
        <v>1534</v>
      </c>
      <c r="C5" s="6" t="s">
        <v>245</v>
      </c>
      <c r="D5" s="30" t="s">
        <v>1535</v>
      </c>
      <c r="E5" s="7">
        <v>90101603</v>
      </c>
      <c r="F5" s="12" t="s">
        <v>1538</v>
      </c>
      <c r="G5" s="20" t="s">
        <v>1537</v>
      </c>
      <c r="H5" s="14">
        <v>2757</v>
      </c>
      <c r="I5" s="14" t="s">
        <v>1798</v>
      </c>
      <c r="J5" s="29">
        <v>3540000</v>
      </c>
    </row>
    <row r="6" spans="1:10" ht="25.5" x14ac:dyDescent="0.45">
      <c r="A6" s="6">
        <f t="shared" ref="A6:A39" si="0">+A5+1</f>
        <v>3</v>
      </c>
      <c r="B6" s="6" t="s">
        <v>1534</v>
      </c>
      <c r="C6" s="6" t="s">
        <v>245</v>
      </c>
      <c r="D6" s="30" t="s">
        <v>1539</v>
      </c>
      <c r="E6" s="7">
        <v>90101603</v>
      </c>
      <c r="F6" s="12" t="s">
        <v>1540</v>
      </c>
      <c r="G6" s="20" t="s">
        <v>1537</v>
      </c>
      <c r="H6" s="14">
        <v>2757</v>
      </c>
      <c r="I6" s="14" t="s">
        <v>1798</v>
      </c>
      <c r="J6" s="29">
        <v>3870000</v>
      </c>
    </row>
    <row r="7" spans="1:10" ht="25.5" x14ac:dyDescent="0.45">
      <c r="A7" s="6">
        <f t="shared" si="0"/>
        <v>4</v>
      </c>
      <c r="B7" s="6" t="s">
        <v>1534</v>
      </c>
      <c r="C7" s="6" t="s">
        <v>245</v>
      </c>
      <c r="D7" s="30" t="s">
        <v>1541</v>
      </c>
      <c r="E7" s="7">
        <v>90101603</v>
      </c>
      <c r="F7" s="12" t="s">
        <v>1542</v>
      </c>
      <c r="G7" s="20" t="s">
        <v>1537</v>
      </c>
      <c r="H7" s="14">
        <v>2757</v>
      </c>
      <c r="I7" s="14" t="s">
        <v>1798</v>
      </c>
      <c r="J7" s="29">
        <v>2780000</v>
      </c>
    </row>
    <row r="8" spans="1:10" ht="26.25" x14ac:dyDescent="0.45">
      <c r="A8" s="6">
        <f t="shared" si="0"/>
        <v>5</v>
      </c>
      <c r="B8" s="6" t="s">
        <v>1534</v>
      </c>
      <c r="C8" s="6" t="s">
        <v>245</v>
      </c>
      <c r="D8" s="30" t="s">
        <v>1543</v>
      </c>
      <c r="E8" s="7">
        <v>90101603</v>
      </c>
      <c r="F8" s="12" t="s">
        <v>1544</v>
      </c>
      <c r="G8" s="20" t="s">
        <v>276</v>
      </c>
      <c r="H8" s="17">
        <v>2786</v>
      </c>
      <c r="I8" s="17" t="s">
        <v>1710</v>
      </c>
      <c r="J8" s="41">
        <v>132333</v>
      </c>
    </row>
    <row r="9" spans="1:10" ht="25.5" x14ac:dyDescent="0.45">
      <c r="A9" s="6">
        <f t="shared" si="0"/>
        <v>6</v>
      </c>
      <c r="B9" s="6" t="s">
        <v>1534</v>
      </c>
      <c r="C9" s="6" t="s">
        <v>245</v>
      </c>
      <c r="D9" s="31" t="s">
        <v>1545</v>
      </c>
      <c r="E9" s="9">
        <v>80111600</v>
      </c>
      <c r="F9" s="38" t="s">
        <v>1546</v>
      </c>
      <c r="G9" s="20" t="s">
        <v>1537</v>
      </c>
      <c r="H9" s="17"/>
      <c r="I9" s="17"/>
      <c r="J9" s="29">
        <v>2700000</v>
      </c>
    </row>
    <row r="10" spans="1:10" ht="25.5" x14ac:dyDescent="0.45">
      <c r="A10" s="6">
        <f t="shared" si="0"/>
        <v>7</v>
      </c>
      <c r="B10" s="6" t="s">
        <v>1534</v>
      </c>
      <c r="C10" s="6" t="s">
        <v>245</v>
      </c>
      <c r="D10" s="31" t="s">
        <v>1547</v>
      </c>
      <c r="E10" s="9">
        <v>80111600</v>
      </c>
      <c r="F10" s="38" t="s">
        <v>1548</v>
      </c>
      <c r="G10" s="20" t="s">
        <v>1537</v>
      </c>
      <c r="H10" s="17"/>
      <c r="I10" s="17"/>
      <c r="J10" s="29">
        <v>2000000</v>
      </c>
    </row>
    <row r="11" spans="1:10" x14ac:dyDescent="0.45">
      <c r="A11" s="6">
        <f t="shared" si="0"/>
        <v>8</v>
      </c>
      <c r="B11" s="6" t="s">
        <v>1534</v>
      </c>
      <c r="C11" s="6" t="s">
        <v>245</v>
      </c>
      <c r="D11" s="30" t="s">
        <v>1549</v>
      </c>
      <c r="E11" s="9">
        <v>85101600</v>
      </c>
      <c r="F11" s="13" t="s">
        <v>1550</v>
      </c>
      <c r="G11" s="20" t="s">
        <v>276</v>
      </c>
      <c r="H11" s="17"/>
      <c r="I11" s="17"/>
      <c r="J11" s="29">
        <v>180000</v>
      </c>
    </row>
    <row r="12" spans="1:10" x14ac:dyDescent="0.45">
      <c r="A12" s="6">
        <f t="shared" si="0"/>
        <v>9</v>
      </c>
      <c r="B12" s="6" t="s">
        <v>1534</v>
      </c>
      <c r="C12" s="6" t="s">
        <v>245</v>
      </c>
      <c r="D12" s="30" t="s">
        <v>1551</v>
      </c>
      <c r="E12" s="9">
        <v>80111600</v>
      </c>
      <c r="F12" s="38" t="s">
        <v>1552</v>
      </c>
      <c r="G12" s="20" t="s">
        <v>1537</v>
      </c>
      <c r="H12" s="17">
        <v>2786</v>
      </c>
      <c r="I12" s="17" t="s">
        <v>1710</v>
      </c>
      <c r="J12" s="29">
        <v>5900000</v>
      </c>
    </row>
    <row r="13" spans="1:10" x14ac:dyDescent="0.45">
      <c r="A13" s="6">
        <f t="shared" si="0"/>
        <v>10</v>
      </c>
      <c r="B13" s="6" t="s">
        <v>1534</v>
      </c>
      <c r="C13" s="6" t="s">
        <v>245</v>
      </c>
      <c r="D13" s="30" t="s">
        <v>1553</v>
      </c>
      <c r="E13" s="9">
        <v>80111600</v>
      </c>
      <c r="F13" s="38" t="s">
        <v>1554</v>
      </c>
      <c r="G13" s="20" t="s">
        <v>1537</v>
      </c>
      <c r="H13" s="17">
        <v>2786</v>
      </c>
      <c r="I13" s="17"/>
      <c r="J13" s="29">
        <v>6400000</v>
      </c>
    </row>
    <row r="14" spans="1:10" x14ac:dyDescent="0.45">
      <c r="A14" s="6">
        <f t="shared" si="0"/>
        <v>11</v>
      </c>
      <c r="B14" s="6" t="s">
        <v>1534</v>
      </c>
      <c r="C14" s="6" t="s">
        <v>245</v>
      </c>
      <c r="D14" s="30" t="s">
        <v>1555</v>
      </c>
      <c r="E14" s="9">
        <v>80111600</v>
      </c>
      <c r="F14" s="38" t="s">
        <v>1556</v>
      </c>
      <c r="G14" s="20" t="s">
        <v>1537</v>
      </c>
      <c r="H14" s="17">
        <v>2786</v>
      </c>
      <c r="I14" s="17"/>
      <c r="J14" s="29">
        <v>7000000</v>
      </c>
    </row>
    <row r="15" spans="1:10" x14ac:dyDescent="0.45">
      <c r="A15" s="6">
        <f t="shared" si="0"/>
        <v>12</v>
      </c>
      <c r="B15" s="6" t="s">
        <v>1534</v>
      </c>
      <c r="C15" s="6" t="s">
        <v>245</v>
      </c>
      <c r="D15" s="30" t="s">
        <v>1557</v>
      </c>
      <c r="E15" s="9">
        <v>80111600</v>
      </c>
      <c r="F15" s="38" t="s">
        <v>1558</v>
      </c>
      <c r="G15" s="20" t="s">
        <v>1537</v>
      </c>
      <c r="H15" s="17">
        <v>2786</v>
      </c>
      <c r="I15" s="17"/>
      <c r="J15" s="29">
        <v>7550000</v>
      </c>
    </row>
    <row r="16" spans="1:10" x14ac:dyDescent="0.45">
      <c r="A16" s="6">
        <f t="shared" si="0"/>
        <v>13</v>
      </c>
      <c r="B16" s="6" t="s">
        <v>1534</v>
      </c>
      <c r="C16" s="6" t="s">
        <v>245</v>
      </c>
      <c r="D16" s="30" t="s">
        <v>1559</v>
      </c>
      <c r="E16" s="9">
        <v>80111600</v>
      </c>
      <c r="F16" s="38" t="s">
        <v>1560</v>
      </c>
      <c r="G16" s="20" t="s">
        <v>1537</v>
      </c>
      <c r="H16" s="17">
        <v>2786</v>
      </c>
      <c r="I16" s="17"/>
      <c r="J16" s="29">
        <v>8000000</v>
      </c>
    </row>
    <row r="17" spans="1:10" x14ac:dyDescent="0.45">
      <c r="A17" s="6">
        <f t="shared" si="0"/>
        <v>14</v>
      </c>
      <c r="B17" s="6" t="s">
        <v>1534</v>
      </c>
      <c r="C17" s="6" t="s">
        <v>245</v>
      </c>
      <c r="D17" s="30" t="s">
        <v>1561</v>
      </c>
      <c r="E17" s="9">
        <v>82151600</v>
      </c>
      <c r="F17" s="13" t="s">
        <v>1562</v>
      </c>
      <c r="G17" s="17" t="s">
        <v>1266</v>
      </c>
      <c r="H17" s="17"/>
      <c r="I17" s="17"/>
      <c r="J17" s="29">
        <v>2566116</v>
      </c>
    </row>
    <row r="18" spans="1:10" ht="39" x14ac:dyDescent="0.45">
      <c r="A18" s="6">
        <f t="shared" si="0"/>
        <v>15</v>
      </c>
      <c r="B18" s="6" t="s">
        <v>1534</v>
      </c>
      <c r="C18" s="6" t="s">
        <v>245</v>
      </c>
      <c r="D18" s="30" t="s">
        <v>1563</v>
      </c>
      <c r="E18" s="7">
        <v>90101603</v>
      </c>
      <c r="F18" s="12" t="s">
        <v>1564</v>
      </c>
      <c r="G18" s="20" t="s">
        <v>276</v>
      </c>
      <c r="H18" s="17">
        <v>2786</v>
      </c>
      <c r="I18" s="17" t="s">
        <v>1710</v>
      </c>
      <c r="J18" s="29">
        <v>118800</v>
      </c>
    </row>
    <row r="19" spans="1:10" ht="25.5" x14ac:dyDescent="0.45">
      <c r="A19" s="6">
        <f t="shared" si="0"/>
        <v>16</v>
      </c>
      <c r="B19" s="6" t="s">
        <v>1534</v>
      </c>
      <c r="C19" s="6" t="s">
        <v>245</v>
      </c>
      <c r="D19" s="31" t="s">
        <v>1565</v>
      </c>
      <c r="E19" s="9">
        <v>80111600</v>
      </c>
      <c r="F19" s="38" t="s">
        <v>1566</v>
      </c>
      <c r="G19" s="20" t="s">
        <v>1537</v>
      </c>
      <c r="H19" s="17"/>
      <c r="I19" s="17"/>
      <c r="J19" s="29">
        <v>3000000</v>
      </c>
    </row>
    <row r="20" spans="1:10" x14ac:dyDescent="0.45">
      <c r="A20" s="6">
        <f t="shared" si="0"/>
        <v>17</v>
      </c>
      <c r="B20" s="6" t="s">
        <v>1534</v>
      </c>
      <c r="C20" s="6" t="s">
        <v>245</v>
      </c>
      <c r="D20" s="30" t="s">
        <v>1567</v>
      </c>
      <c r="E20" s="9">
        <v>82150000</v>
      </c>
      <c r="F20" s="13" t="s">
        <v>1568</v>
      </c>
      <c r="G20" s="20" t="s">
        <v>276</v>
      </c>
      <c r="H20" s="17"/>
      <c r="I20" s="17"/>
      <c r="J20" s="29">
        <v>580000</v>
      </c>
    </row>
    <row r="21" spans="1:10" ht="51" x14ac:dyDescent="0.45">
      <c r="A21" s="6">
        <f t="shared" si="0"/>
        <v>18</v>
      </c>
      <c r="B21" s="6" t="s">
        <v>1534</v>
      </c>
      <c r="C21" s="6" t="s">
        <v>245</v>
      </c>
      <c r="D21" s="30" t="s">
        <v>1569</v>
      </c>
      <c r="E21" s="9">
        <v>82150000</v>
      </c>
      <c r="F21" s="13" t="s">
        <v>1799</v>
      </c>
      <c r="G21" s="17" t="s">
        <v>1266</v>
      </c>
      <c r="H21" s="17"/>
      <c r="I21" s="17"/>
      <c r="J21" s="29">
        <v>200000</v>
      </c>
    </row>
    <row r="22" spans="1:10" ht="51" x14ac:dyDescent="0.45">
      <c r="A22" s="6">
        <f t="shared" si="0"/>
        <v>19</v>
      </c>
      <c r="B22" s="6" t="s">
        <v>1534</v>
      </c>
      <c r="C22" s="6" t="s">
        <v>245</v>
      </c>
      <c r="D22" s="30" t="s">
        <v>1569</v>
      </c>
      <c r="E22" s="9">
        <v>82150000</v>
      </c>
      <c r="F22" s="13" t="s">
        <v>1571</v>
      </c>
      <c r="G22" s="20" t="s">
        <v>276</v>
      </c>
      <c r="H22" s="17"/>
      <c r="I22" s="17"/>
      <c r="J22" s="29">
        <v>1115000</v>
      </c>
    </row>
    <row r="23" spans="1:10" ht="26.25" x14ac:dyDescent="0.45">
      <c r="A23" s="6">
        <f t="shared" si="0"/>
        <v>20</v>
      </c>
      <c r="B23" s="6" t="s">
        <v>1534</v>
      </c>
      <c r="C23" s="6" t="s">
        <v>245</v>
      </c>
      <c r="D23" s="30" t="s">
        <v>1572</v>
      </c>
      <c r="E23" s="7">
        <v>90101603</v>
      </c>
      <c r="F23" s="12" t="s">
        <v>1573</v>
      </c>
      <c r="G23" s="20" t="s">
        <v>276</v>
      </c>
      <c r="H23" s="17">
        <v>2786</v>
      </c>
      <c r="I23" s="17" t="s">
        <v>1710</v>
      </c>
      <c r="J23" s="29">
        <v>512000</v>
      </c>
    </row>
    <row r="24" spans="1:10" x14ac:dyDescent="0.45">
      <c r="A24" s="6">
        <f t="shared" si="0"/>
        <v>21</v>
      </c>
      <c r="B24" s="6" t="s">
        <v>1534</v>
      </c>
      <c r="C24" s="6" t="s">
        <v>245</v>
      </c>
      <c r="D24" s="30" t="s">
        <v>1574</v>
      </c>
      <c r="E24" s="7">
        <v>90101603</v>
      </c>
      <c r="F24" s="12" t="s">
        <v>1575</v>
      </c>
      <c r="G24" s="20" t="s">
        <v>276</v>
      </c>
      <c r="H24" s="17">
        <v>2786</v>
      </c>
      <c r="I24" s="17" t="s">
        <v>1710</v>
      </c>
      <c r="J24" s="29">
        <v>132333</v>
      </c>
    </row>
    <row r="25" spans="1:10" ht="39" x14ac:dyDescent="0.45">
      <c r="A25" s="6">
        <f t="shared" si="0"/>
        <v>22</v>
      </c>
      <c r="B25" s="6" t="s">
        <v>1534</v>
      </c>
      <c r="C25" s="6" t="s">
        <v>245</v>
      </c>
      <c r="D25" s="30" t="s">
        <v>1576</v>
      </c>
      <c r="E25" s="7">
        <v>90101603</v>
      </c>
      <c r="F25" s="12" t="s">
        <v>1577</v>
      </c>
      <c r="G25" s="20" t="s">
        <v>276</v>
      </c>
      <c r="H25" s="17">
        <v>2786</v>
      </c>
      <c r="I25" s="17" t="s">
        <v>1710</v>
      </c>
      <c r="J25" s="29">
        <v>726300</v>
      </c>
    </row>
    <row r="26" spans="1:10" ht="25.5" x14ac:dyDescent="0.45">
      <c r="A26" s="6">
        <f t="shared" si="0"/>
        <v>23</v>
      </c>
      <c r="B26" s="6" t="s">
        <v>1534</v>
      </c>
      <c r="C26" s="6" t="s">
        <v>245</v>
      </c>
      <c r="D26" s="30" t="s">
        <v>1578</v>
      </c>
      <c r="E26" s="9">
        <v>80111600</v>
      </c>
      <c r="F26" s="13" t="s">
        <v>1579</v>
      </c>
      <c r="G26" s="20" t="s">
        <v>1257</v>
      </c>
      <c r="H26" s="17"/>
      <c r="I26" s="17"/>
      <c r="J26" s="29">
        <v>132500</v>
      </c>
    </row>
    <row r="27" spans="1:10" ht="39" x14ac:dyDescent="0.45">
      <c r="A27" s="6">
        <f t="shared" si="0"/>
        <v>24</v>
      </c>
      <c r="B27" s="6" t="s">
        <v>1534</v>
      </c>
      <c r="C27" s="6" t="s">
        <v>245</v>
      </c>
      <c r="D27" s="30" t="s">
        <v>1580</v>
      </c>
      <c r="E27" s="7">
        <v>90101603</v>
      </c>
      <c r="F27" s="12" t="s">
        <v>1581</v>
      </c>
      <c r="G27" s="17" t="s">
        <v>1537</v>
      </c>
      <c r="H27" s="17">
        <v>2786</v>
      </c>
      <c r="I27" s="17" t="s">
        <v>1710</v>
      </c>
      <c r="J27" s="29">
        <v>5216667</v>
      </c>
    </row>
    <row r="28" spans="1:10" ht="38.25" x14ac:dyDescent="0.45">
      <c r="A28" s="6">
        <f t="shared" si="0"/>
        <v>25</v>
      </c>
      <c r="B28" s="6" t="s">
        <v>1534</v>
      </c>
      <c r="C28" s="6" t="s">
        <v>245</v>
      </c>
      <c r="D28" s="30" t="s">
        <v>1582</v>
      </c>
      <c r="E28" s="9">
        <v>80111600</v>
      </c>
      <c r="F28" s="38" t="s">
        <v>1583</v>
      </c>
      <c r="G28" s="20" t="s">
        <v>1537</v>
      </c>
      <c r="H28" s="17"/>
      <c r="I28" s="17"/>
      <c r="J28" s="29">
        <v>7600000</v>
      </c>
    </row>
    <row r="29" spans="1:10" x14ac:dyDescent="0.45">
      <c r="A29" s="6">
        <f t="shared" si="0"/>
        <v>26</v>
      </c>
      <c r="B29" s="6" t="s">
        <v>1534</v>
      </c>
      <c r="C29" s="6" t="s">
        <v>245</v>
      </c>
      <c r="D29" s="30" t="s">
        <v>1584</v>
      </c>
      <c r="E29" s="9">
        <v>80111600</v>
      </c>
      <c r="F29" s="38" t="s">
        <v>1585</v>
      </c>
      <c r="G29" s="20" t="s">
        <v>1537</v>
      </c>
      <c r="H29" s="17"/>
      <c r="I29" s="17"/>
      <c r="J29" s="29">
        <v>5000000</v>
      </c>
    </row>
    <row r="30" spans="1:10" ht="25.5" x14ac:dyDescent="0.45">
      <c r="A30" s="6">
        <f t="shared" si="0"/>
        <v>27</v>
      </c>
      <c r="B30" s="6" t="s">
        <v>1534</v>
      </c>
      <c r="C30" s="6" t="s">
        <v>245</v>
      </c>
      <c r="D30" s="30" t="s">
        <v>1586</v>
      </c>
      <c r="E30" s="9">
        <v>80111600</v>
      </c>
      <c r="F30" s="38" t="s">
        <v>1587</v>
      </c>
      <c r="G30" s="20" t="s">
        <v>1537</v>
      </c>
      <c r="H30" s="17"/>
      <c r="I30" s="17"/>
      <c r="J30" s="29">
        <v>7000000</v>
      </c>
    </row>
    <row r="31" spans="1:10" ht="38.25" x14ac:dyDescent="0.45">
      <c r="A31" s="6">
        <f t="shared" si="0"/>
        <v>28</v>
      </c>
      <c r="B31" s="6" t="s">
        <v>1534</v>
      </c>
      <c r="C31" s="6" t="s">
        <v>245</v>
      </c>
      <c r="D31" s="31" t="s">
        <v>1588</v>
      </c>
      <c r="E31" s="9">
        <v>80111600</v>
      </c>
      <c r="F31" s="38" t="s">
        <v>1589</v>
      </c>
      <c r="G31" s="20" t="s">
        <v>1010</v>
      </c>
      <c r="H31" s="17"/>
      <c r="I31" s="17"/>
      <c r="J31" s="29">
        <v>125000</v>
      </c>
    </row>
    <row r="32" spans="1:10" ht="26.25" x14ac:dyDescent="0.45">
      <c r="A32" s="6">
        <f t="shared" si="0"/>
        <v>29</v>
      </c>
      <c r="B32" s="6" t="s">
        <v>1534</v>
      </c>
      <c r="C32" s="6" t="s">
        <v>245</v>
      </c>
      <c r="D32" s="30" t="s">
        <v>1590</v>
      </c>
      <c r="E32" s="7">
        <v>90101603</v>
      </c>
      <c r="F32" s="12" t="s">
        <v>1591</v>
      </c>
      <c r="G32" s="20" t="s">
        <v>1010</v>
      </c>
      <c r="H32" s="17">
        <v>2795</v>
      </c>
      <c r="I32" s="17" t="s">
        <v>1707</v>
      </c>
      <c r="J32" s="29">
        <v>200000</v>
      </c>
    </row>
    <row r="33" spans="1:10" x14ac:dyDescent="0.45">
      <c r="A33" s="6">
        <f t="shared" si="0"/>
        <v>30</v>
      </c>
      <c r="B33" s="6" t="s">
        <v>1534</v>
      </c>
      <c r="C33" s="6" t="s">
        <v>245</v>
      </c>
      <c r="D33" s="31" t="s">
        <v>1592</v>
      </c>
      <c r="E33" s="9">
        <v>80111600</v>
      </c>
      <c r="F33" s="38" t="s">
        <v>1592</v>
      </c>
      <c r="G33" s="20" t="s">
        <v>1537</v>
      </c>
      <c r="H33" s="17"/>
      <c r="I33" s="17"/>
      <c r="J33" s="29">
        <v>2800000</v>
      </c>
    </row>
    <row r="34" spans="1:10" ht="25.5" x14ac:dyDescent="0.45">
      <c r="A34" s="6">
        <f t="shared" si="0"/>
        <v>31</v>
      </c>
      <c r="B34" s="6" t="s">
        <v>1534</v>
      </c>
      <c r="C34" s="6" t="s">
        <v>245</v>
      </c>
      <c r="D34" s="31" t="s">
        <v>1593</v>
      </c>
      <c r="E34" s="9">
        <v>80111600</v>
      </c>
      <c r="F34" s="38" t="s">
        <v>1594</v>
      </c>
      <c r="G34" s="20" t="s">
        <v>1537</v>
      </c>
      <c r="H34" s="17"/>
      <c r="I34" s="17"/>
      <c r="J34" s="29">
        <v>6000000</v>
      </c>
    </row>
    <row r="35" spans="1:10" ht="25.5" x14ac:dyDescent="0.45">
      <c r="A35" s="6">
        <f t="shared" si="0"/>
        <v>32</v>
      </c>
      <c r="B35" s="6" t="s">
        <v>1534</v>
      </c>
      <c r="C35" s="6" t="s">
        <v>245</v>
      </c>
      <c r="D35" s="30" t="s">
        <v>1595</v>
      </c>
      <c r="E35" s="9">
        <v>80111600</v>
      </c>
      <c r="F35" s="13" t="s">
        <v>1596</v>
      </c>
      <c r="G35" s="20" t="s">
        <v>38</v>
      </c>
      <c r="H35" s="17"/>
      <c r="I35" s="17"/>
      <c r="J35" s="29">
        <v>286000</v>
      </c>
    </row>
    <row r="36" spans="1:10" x14ac:dyDescent="0.45">
      <c r="A36" s="6">
        <f t="shared" si="0"/>
        <v>33</v>
      </c>
      <c r="B36" s="6" t="s">
        <v>1534</v>
      </c>
      <c r="C36" s="6" t="s">
        <v>245</v>
      </c>
      <c r="D36" s="30" t="s">
        <v>1597</v>
      </c>
      <c r="E36" s="9">
        <v>80111600</v>
      </c>
      <c r="F36" s="13" t="s">
        <v>1598</v>
      </c>
      <c r="G36" s="20" t="s">
        <v>38</v>
      </c>
      <c r="H36" s="17"/>
      <c r="I36" s="17"/>
      <c r="J36" s="29">
        <v>270000</v>
      </c>
    </row>
    <row r="37" spans="1:10" ht="51" x14ac:dyDescent="0.45">
      <c r="A37" s="6">
        <f t="shared" si="0"/>
        <v>34</v>
      </c>
      <c r="B37" s="6" t="s">
        <v>1534</v>
      </c>
      <c r="C37" s="6" t="s">
        <v>245</v>
      </c>
      <c r="D37" s="30" t="s">
        <v>1599</v>
      </c>
      <c r="E37" s="9">
        <v>80111600</v>
      </c>
      <c r="F37" s="13" t="s">
        <v>1600</v>
      </c>
      <c r="G37" s="20" t="s">
        <v>38</v>
      </c>
      <c r="H37" s="17"/>
      <c r="I37" s="17"/>
      <c r="J37" s="29">
        <v>320000</v>
      </c>
    </row>
    <row r="38" spans="1:10" x14ac:dyDescent="0.45">
      <c r="A38" s="6">
        <f t="shared" si="0"/>
        <v>35</v>
      </c>
      <c r="B38" s="6" t="s">
        <v>1534</v>
      </c>
      <c r="C38" s="6" t="s">
        <v>245</v>
      </c>
      <c r="D38" s="30" t="s">
        <v>1601</v>
      </c>
      <c r="E38" s="9">
        <v>80111600</v>
      </c>
      <c r="F38" s="13" t="s">
        <v>1602</v>
      </c>
      <c r="G38" s="20" t="s">
        <v>38</v>
      </c>
      <c r="H38" s="17"/>
      <c r="I38" s="17"/>
      <c r="J38" s="29">
        <v>159999</v>
      </c>
    </row>
    <row r="39" spans="1:10" ht="51" x14ac:dyDescent="0.45">
      <c r="A39" s="6">
        <f t="shared" si="0"/>
        <v>36</v>
      </c>
      <c r="B39" s="6" t="s">
        <v>1534</v>
      </c>
      <c r="C39" s="6" t="s">
        <v>245</v>
      </c>
      <c r="D39" s="31" t="s">
        <v>1603</v>
      </c>
      <c r="E39" s="9">
        <v>80111600</v>
      </c>
      <c r="F39" s="38" t="s">
        <v>1604</v>
      </c>
      <c r="G39" s="20" t="s">
        <v>1537</v>
      </c>
      <c r="H39" s="17"/>
      <c r="I39" s="17"/>
      <c r="J39" s="29">
        <v>3526000</v>
      </c>
    </row>
    <row r="40" spans="1:10" ht="14.65" thickBot="1" x14ac:dyDescent="0.5">
      <c r="E40" s="21"/>
      <c r="F40" s="16"/>
    </row>
    <row r="41" spans="1:10" ht="14.65" thickBot="1" x14ac:dyDescent="0.5">
      <c r="E41" s="21"/>
      <c r="F41" s="16"/>
    </row>
  </sheetData>
  <autoFilter ref="A3:J39" xr:uid="{740A9C3B-8F9A-4851-9018-ACD9AC5F83BD}"/>
  <mergeCells count="2">
    <mergeCell ref="A1:J1"/>
    <mergeCell ref="A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CANASTA DE PRECIOS</vt:lpstr>
      <vt:lpstr>HOJA DE TRABAJO</vt:lpstr>
      <vt:lpstr>Hoja1</vt:lpstr>
      <vt:lpstr>TALENTO HUMANO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Camilo Castiblanco Sarmiento</dc:creator>
  <cp:keywords/>
  <dc:description/>
  <cp:lastModifiedBy>freddy marquez</cp:lastModifiedBy>
  <cp:revision/>
  <dcterms:created xsi:type="dcterms:W3CDTF">2026-02-09T16:45:11Z</dcterms:created>
  <dcterms:modified xsi:type="dcterms:W3CDTF">2026-08-19T21:30:23Z</dcterms:modified>
  <cp:category/>
  <cp:contentStatus/>
</cp:coreProperties>
</file>