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d.docs.live.net/6bd262aad6e54d94/GIF 2026/GIF/Equipo/JAIRO RODRIGUEZ YARA/YARA/GIF/2026/LICITACIONES/CP´BAÑOS/LUIS EDUARDO 29 SEPT/"/>
    </mc:Choice>
  </mc:AlternateContent>
  <xr:revisionPtr revIDLastSave="0" documentId="13_ncr:1_{AB9595A1-E883-4C19-802F-5D96F12D95D8}" xr6:coauthVersionLast="47" xr6:coauthVersionMax="47" xr10:uidLastSave="{00000000-0000-0000-0000-000000000000}"/>
  <bookViews>
    <workbookView xWindow="-108" yWindow="-108" windowWidth="23256" windowHeight="12456" xr2:uid="{00000000-000D-0000-FFFF-FFFF00000000}"/>
  </bookViews>
  <sheets>
    <sheet name="Hoja1" sheetId="2" r:id="rId1"/>
    <sheet name="Hoja5" sheetId="6" state="hidden" r:id="rId2"/>
  </sheets>
  <definedNames>
    <definedName name="_xlnm.Print_Area" localSheetId="0">Hoja1!$A$1:$J$203</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97" i="2" l="1"/>
  <c r="A196" i="2"/>
  <c r="A62" i="2"/>
  <c r="A63" i="2"/>
  <c r="A61" i="2"/>
  <c r="J197" i="2"/>
  <c r="J196" i="2"/>
  <c r="J194" i="2"/>
  <c r="J193" i="2"/>
  <c r="J192" i="2"/>
  <c r="J190" i="2"/>
  <c r="J189" i="2"/>
  <c r="J188" i="2"/>
  <c r="J187" i="2"/>
  <c r="J184" i="2"/>
  <c r="J183" i="2"/>
  <c r="J182" i="2"/>
  <c r="J180" i="2"/>
  <c r="J179" i="2"/>
  <c r="J178" i="2"/>
  <c r="J177" i="2"/>
  <c r="J176" i="2"/>
  <c r="J175" i="2"/>
  <c r="J172" i="2"/>
  <c r="J171" i="2"/>
  <c r="J170" i="2"/>
  <c r="J168" i="2"/>
  <c r="J167" i="2"/>
  <c r="J166" i="2"/>
  <c r="J165" i="2"/>
  <c r="J162" i="2"/>
  <c r="J161" i="2"/>
  <c r="J160" i="2"/>
  <c r="J158" i="2"/>
  <c r="J157" i="2"/>
  <c r="J156" i="2"/>
  <c r="J155" i="2"/>
  <c r="J152" i="2"/>
  <c r="J151" i="2"/>
  <c r="J150" i="2"/>
  <c r="J148" i="2"/>
  <c r="J147" i="2"/>
  <c r="J146" i="2"/>
  <c r="J145" i="2"/>
  <c r="J142" i="2"/>
  <c r="J141" i="2"/>
  <c r="J140" i="2"/>
  <c r="J139" i="2"/>
  <c r="J137" i="2"/>
  <c r="J136" i="2"/>
  <c r="J135" i="2"/>
  <c r="J134" i="2"/>
  <c r="J133" i="2"/>
  <c r="J132" i="2"/>
  <c r="J129" i="2"/>
  <c r="J128" i="2"/>
  <c r="J127" i="2"/>
  <c r="J125" i="2"/>
  <c r="J124" i="2"/>
  <c r="J123" i="2"/>
  <c r="J122" i="2"/>
  <c r="J119" i="2"/>
  <c r="J118" i="2"/>
  <c r="J116" i="2"/>
  <c r="J115" i="2"/>
  <c r="J114" i="2"/>
  <c r="J113" i="2"/>
  <c r="J112" i="2"/>
  <c r="J111" i="2"/>
  <c r="J108" i="2"/>
  <c r="J107" i="2"/>
  <c r="J106" i="2"/>
  <c r="J104" i="2"/>
  <c r="J103" i="2"/>
  <c r="J102" i="2"/>
  <c r="J101" i="2"/>
  <c r="J100" i="2"/>
  <c r="J99" i="2"/>
  <c r="J96" i="2"/>
  <c r="J95" i="2"/>
  <c r="J94" i="2"/>
  <c r="J92" i="2"/>
  <c r="J91" i="2"/>
  <c r="J90" i="2"/>
  <c r="J89" i="2"/>
  <c r="J86" i="2"/>
  <c r="J85" i="2"/>
  <c r="J84" i="2"/>
  <c r="J82" i="2"/>
  <c r="J81" i="2"/>
  <c r="J80" i="2"/>
  <c r="J79" i="2"/>
  <c r="J78" i="2"/>
  <c r="J77" i="2"/>
  <c r="J74" i="2"/>
  <c r="J73" i="2"/>
  <c r="J72" i="2"/>
  <c r="J70" i="2"/>
  <c r="J69" i="2"/>
  <c r="J68" i="2"/>
  <c r="J67" i="2"/>
  <c r="J63" i="2"/>
  <c r="J62" i="2"/>
  <c r="J59" i="2"/>
  <c r="J58" i="2"/>
  <c r="J57" i="2"/>
  <c r="J56" i="2"/>
  <c r="J55" i="2"/>
  <c r="J54" i="2"/>
  <c r="J53" i="2"/>
  <c r="J51" i="2"/>
  <c r="J50" i="2"/>
  <c r="J49" i="2"/>
  <c r="J48" i="2"/>
  <c r="J47" i="2"/>
  <c r="J45" i="2"/>
  <c r="J44" i="2"/>
  <c r="J43" i="2"/>
  <c r="J40" i="2"/>
  <c r="J39" i="2"/>
  <c r="J35" i="2"/>
  <c r="J34" i="2"/>
  <c r="J33" i="2"/>
  <c r="J32" i="2"/>
  <c r="J30" i="2"/>
  <c r="J29" i="2"/>
  <c r="J28" i="2"/>
  <c r="J27" i="2"/>
  <c r="J22" i="2"/>
  <c r="J18" i="2"/>
  <c r="J17" i="2"/>
  <c r="J16" i="2"/>
  <c r="J14" i="2"/>
  <c r="J13" i="2"/>
  <c r="J12" i="2"/>
  <c r="J11" i="2"/>
  <c r="J9" i="2"/>
  <c r="J8" i="2"/>
  <c r="H15" i="2" l="1"/>
  <c r="J15" i="2" s="1"/>
  <c r="H36" i="2" l="1"/>
  <c r="J36" i="2" s="1"/>
  <c r="H31" i="2"/>
  <c r="J31" i="2" s="1"/>
  <c r="H46" i="2"/>
  <c r="J46" i="2" s="1"/>
  <c r="H61" i="2"/>
  <c r="J61" i="2" s="1"/>
  <c r="A10" i="2" l="1"/>
  <c r="A11" i="2" s="1"/>
  <c r="A12" i="2" s="1"/>
  <c r="A13" i="2" s="1"/>
  <c r="A14" i="2" s="1"/>
  <c r="A15" i="2" s="1"/>
  <c r="A16" i="2" s="1"/>
  <c r="A17" i="2" s="1"/>
  <c r="A18" i="2" s="1"/>
  <c r="A19" i="2" s="1"/>
  <c r="H20" i="2"/>
  <c r="J20" i="2" s="1"/>
  <c r="A8" i="2"/>
  <c r="A9" i="2" s="1"/>
  <c r="H24" i="2"/>
  <c r="J24" i="2" s="1"/>
  <c r="H41" i="2"/>
  <c r="J41" i="2" s="1"/>
  <c r="H38" i="2"/>
  <c r="J38" i="2" s="1"/>
  <c r="H37" i="2"/>
  <c r="J37" i="2" s="1"/>
  <c r="H26" i="2"/>
  <c r="J26" i="2" s="1"/>
  <c r="H25" i="2"/>
  <c r="J25" i="2" s="1"/>
  <c r="J97" i="2"/>
  <c r="A23" i="2" l="1"/>
  <c r="A24" i="2" s="1"/>
  <c r="A25" i="2" s="1"/>
  <c r="A26" i="2" s="1"/>
  <c r="A27" i="2" s="1"/>
  <c r="A28" i="2" s="1"/>
  <c r="A29" i="2" s="1"/>
  <c r="A30" i="2" s="1"/>
  <c r="A31" i="2" s="1"/>
  <c r="A32" i="2" s="1"/>
  <c r="A42" i="2"/>
  <c r="A52" i="2" s="1"/>
  <c r="A60" i="2" s="1"/>
  <c r="A64" i="2" s="1"/>
  <c r="A66" i="2" s="1"/>
  <c r="A71" i="2" s="1"/>
  <c r="A43" i="2" l="1"/>
  <c r="A53" i="2"/>
  <c r="A54" i="2" l="1"/>
  <c r="A55" i="2" s="1"/>
  <c r="A56" i="2" s="1"/>
  <c r="A57" i="2" s="1"/>
  <c r="A58" i="2" s="1"/>
  <c r="A44" i="2"/>
  <c r="A45" i="2" l="1"/>
  <c r="A46" i="2" l="1"/>
  <c r="A47" i="2" s="1"/>
  <c r="A48" i="2" s="1"/>
  <c r="A49" i="2" s="1"/>
  <c r="A50" i="2" s="1"/>
  <c r="A51" i="2" s="1"/>
  <c r="H21" i="2"/>
  <c r="J21" i="2" s="1"/>
  <c r="H19" i="2"/>
  <c r="J19" i="2" s="1"/>
  <c r="J198" i="2" l="1"/>
  <c r="J201" i="2" s="1"/>
  <c r="J202" i="2" l="1"/>
  <c r="J200" i="2"/>
  <c r="J199" i="2"/>
  <c r="J20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EDUARDO LEON OTALORA</author>
  </authors>
  <commentList>
    <comment ref="J97" authorId="0" shapeId="0" xr:uid="{764C30F6-A9CF-4A32-AB14-FD6AC569FA9D}">
      <text>
        <r>
          <rPr>
            <b/>
            <sz val="9"/>
            <color indexed="81"/>
            <rFont val="Tahoma"/>
            <family val="2"/>
          </rPr>
          <t>LUIS EDUARDO LEON OTALORA:</t>
        </r>
        <r>
          <rPr>
            <sz val="9"/>
            <color indexed="81"/>
            <rFont val="Tahoma"/>
            <family val="2"/>
          </rPr>
          <t xml:space="preserve">
por qué tiene formula?</t>
        </r>
      </text>
    </comment>
    <comment ref="I197" authorId="0" shapeId="0" xr:uid="{A36A5192-5B84-4556-85D6-E7B3E8118724}">
      <text>
        <r>
          <rPr>
            <b/>
            <sz val="9"/>
            <color indexed="81"/>
            <rFont val="Tahoma"/>
            <family val="2"/>
          </rPr>
          <t>LUIS EDUARDO LEON OTALORA:</t>
        </r>
        <r>
          <rPr>
            <sz val="9"/>
            <color indexed="81"/>
            <rFont val="Tahoma"/>
            <family val="2"/>
          </rPr>
          <t xml:space="preserve">
Hay 149 renglones con unidad y cantidad que deberían calcular valor total, pero solo 12 contienen fórmula válida. Hay 137 renglones sin fórmula</t>
        </r>
      </text>
    </comment>
  </commentList>
</comments>
</file>

<file path=xl/sharedStrings.xml><?xml version="1.0" encoding="utf-8"?>
<sst xmlns="http://schemas.openxmlformats.org/spreadsheetml/2006/main" count="617" uniqueCount="244">
  <si>
    <t>VALOR UNITARIO</t>
  </si>
  <si>
    <t>PRELIMINARES</t>
  </si>
  <si>
    <t>UN</t>
  </si>
  <si>
    <t>M2</t>
  </si>
  <si>
    <t xml:space="preserve"> Desmonte de divisiones ligeras, independiente del material. Incluye cargue y disposición de residuos.</t>
  </si>
  <si>
    <t xml:space="preserve">Desmonte de sanitarios existentes, incluye trasiego interno  </t>
  </si>
  <si>
    <t xml:space="preserve">Desmonte e instalación de orinales existentes, incluye trasiego interno  </t>
  </si>
  <si>
    <t>Desmonte de lavamanos existentes, incluye trasiego interno</t>
  </si>
  <si>
    <t>Desmonte y almacenamiento de accesorios, jaboneras y dispensador de papel y demás similares.</t>
  </si>
  <si>
    <t>Preparación de superficies, limpieza y alistado/pañete.</t>
  </si>
  <si>
    <t xml:space="preserve">Desmonte de luminarias existentes e infraestructura existente </t>
  </si>
  <si>
    <t xml:space="preserve">AMBIENTALES </t>
  </si>
  <si>
    <t xml:space="preserve">Transporte y disposición de los residuos pétreos generados en la ejecución de las actividades de todo el contrato. Estos residuos se deben disponer en un sitio autorizado por la autoridad ambiental dando cumplimiento normativo (los viajes pueden variar de acuerdo con la generación de residuos de la totalidad de la obra) </t>
  </si>
  <si>
    <t>VJ</t>
  </si>
  <si>
    <t>Transporte y disposición de los residuos peligrosos y especiales generados en la ejecución de las actividades de todo el contrato (pisos de madera, tarros de pegante, pinturas, aditivos, rodillos,  entre otros. Estos residuos se deben disponer en un sitio autorizado por la autoridad ambiental dando cumplimiento normativo (los kilos pueden variar de acuerdo con la generación de residuos de la totalidad de la obra)  No incluye material aprovechable (chatarra, metal y aluminio)</t>
  </si>
  <si>
    <t>KG</t>
  </si>
  <si>
    <t xml:space="preserve">OBRA CIVIL </t>
  </si>
  <si>
    <t>Suministro e instalación de unidades sanitarias tipo Acuaplus Ultra, con grifería push tradicional de bajo consumo (ahorradoras de agua), o de especificaciones equivalentes, con características antivandálicas para alta resistencia en espacios de uso público.</t>
  </si>
  <si>
    <t>Suministro e instalación de lavamanos con grifería push de accionamiento manual, tipo ahorradora de agua o de especificaciones equivalentes, aptos para zonas de alto tráfico</t>
  </si>
  <si>
    <t xml:space="preserve">Instalación y suministro de orinales de pared  con grifería push tradicional  ahorradores de agua </t>
  </si>
  <si>
    <t>Suministro e instalación de mesón en mármol, adaptado a la configuración de lavamanos, en granito San Gabriel o equivalente, incluyendo cortes, perforaciones y acabados requeridos para su correcta funcionalidad e integración.</t>
  </si>
  <si>
    <r>
      <t>m</t>
    </r>
    <r>
      <rPr>
        <vertAlign val="superscript"/>
        <sz val="11"/>
        <rFont val="Arial"/>
        <family val="2"/>
      </rPr>
      <t>2</t>
    </r>
    <r>
      <rPr>
        <sz val="11"/>
        <rFont val="Arial"/>
        <family val="2"/>
      </rPr>
      <t xml:space="preserve"> </t>
    </r>
  </si>
  <si>
    <t>Construcción de un murete  en mampostería bloque No 4 para soporte de mesón de mármol, utilizando bloque, con mortero cemento-arena 1:4, y refuerzo en acero corrugado de 3/8” tanto horizontal como vertical. El trabajo incluye trazado, nivelación, corte y pegado de los bloques, así como los anclajes o esperas para la fijación del mesón, además de la aplicación de pañete con mortero 1:3 en ambas caras, con acabado liso. El precio incluye mano de obra, materiales (bloques, mortero, acero, agua), herramientas menores, equipos necesarios y limpieza del área de trabajo, sin incluir el costo del mesón de mármol.</t>
  </si>
  <si>
    <t xml:space="preserve">Instalación y suministro de enchape  tradicional blanco en paredes y muro. </t>
  </si>
  <si>
    <t>Suministro e instalación de divisiones para orinales, fabricadas en acero inoxidable, con dimensiones de 1,10 x 0,61 m, incluyendo elementos de fijación y acabados necesarios para su correcta funcionalidad y durabilidad.</t>
  </si>
  <si>
    <t>Suministro e instalación de divisiones tipo ‘L’ para cubículos sanitarios, en acero inoxidable, con medidas de 1,38 x 1,01 m, incluyendo puerta en el mismo material, herrajes, anclajes y demás elementos requeridos para su adecuada instalación y uso. (CORROBORAR MEDIDAS EN CAMPO)</t>
  </si>
  <si>
    <t xml:space="preserve">Reparación de rampa de acceso al baño de discapacitados en concreto (incluye señalización en pintura de tráfico)  </t>
  </si>
  <si>
    <t>Suministro e instalación de cielo raso en láminas de PVC, color blanco o similar, incluyendo estructura de soporte metálica, nivelación, anclajes y accesorios requeridos para su correcta fijación y acabado.</t>
  </si>
  <si>
    <t xml:space="preserve">Instalación y suministro de perfil Win en aluminio </t>
  </si>
  <si>
    <t>ML</t>
  </si>
  <si>
    <t xml:space="preserve">Reparación de ánden en concreto perimetral al edificio de los baños. </t>
  </si>
  <si>
    <t xml:space="preserve">Reubicar puntos de lavamanos, sanitarios o ducha (incluye accesorios, tubería y soldadura) </t>
  </si>
  <si>
    <t>Vinilo tipo 1 con dos capas para exteriores en color blanca, lavable, etc.</t>
  </si>
  <si>
    <t>Localización y replanteo</t>
  </si>
  <si>
    <t>GLB</t>
  </si>
  <si>
    <t>Suministro e instalación de tomacorriente monofásica de 15 A 120 V, incluye 3 M de tubería 1",  1,5 M de tubo PVC 1/2", caja metálica Radwel, 15 M cable cobre AWG LSZH 3x12 trenzado azul, empalme autodesforre, accesorios y elementos de fijación y anclaje, transporte, marquilla de identificación y aseo diario.</t>
  </si>
  <si>
    <r>
      <rPr>
        <b/>
        <sz val="11"/>
        <rFont val="Arial"/>
        <family val="2"/>
      </rPr>
      <t>ILUMINACIÓN</t>
    </r>
  </si>
  <si>
    <t>Suministro e instalación de toma monofásica con polo a tierra GFCI 20 A,  incluye
accesorios y elementos de fijación, transporte, aseo diario.</t>
  </si>
  <si>
    <t>Suministro e instalación de extractor de olores, incluye cable trenzado No 12 AWG LSZH,
elementos de fijación y anclaje, transporte, andamio y aseo diario.</t>
  </si>
  <si>
    <t>Suministro e instalación de breaker tipo enchufable de 1x20 A.</t>
  </si>
  <si>
    <t>Suministro e instalación de salida de iluminación incluye: 3 M tubería EMT de 3/4", 1 M tubería EMT de 1/2", 1 caja hexagonal, 19 M cable de cobre aislado No 12 AWG LSZH, tomacorriente monofásica, conector tipo resorte o empalme autodesforre, accesorios y elementos de fijación, transporte, alquiler andamio, y aseo diario.</t>
  </si>
  <si>
    <t>Suministro e instalación de sensor de movimiento, incluye transporte, instalación y conexión.</t>
  </si>
  <si>
    <t>Panel lED redondo de 24 W luz día, accesorios y elementos de fijación, transporte, alquiler
andamio, armado y desarmado y aseo diario.</t>
  </si>
  <si>
    <t>Suministro e instalación de tablero metalico de 36 circuitos con espacio para totalizador,
incluye fijación y anclaje, y conexionado. Transporte y aseo diario.</t>
  </si>
  <si>
    <t>Suministro e instalación de breaker tipo industrial de 60 A. Incluye transporte y aseo diario.</t>
  </si>
  <si>
    <t>Suministro e instalación de salida de iluminación incluye: 3 M tubería EMT de 3/4", 1 M tubería EMT de 3/4", 1 caja hexagonal, 19 M cable de cobre aislado No 12 AWG LSZH, tomacorriente monofásica, conector tipo resorte o empalme autodesforre, accesorios y elementos de fijación, transporte, alquiler andamio, y aseo diario.</t>
  </si>
  <si>
    <t>Suministro e instalación de salida de iluminación incluye: 3 M tubería EMT de 3/4", 1 M tubería EMT de 1/2", 1 caja hexagonal, 11 M cable de cobre aislado No 12 AWG LSZH, tomacorriente monofásica, conector tipo resorte o empalme autodesforre, accesorios y elementos de fijación, transporte, alquiler andamio, y aseo diario.</t>
  </si>
  <si>
    <t>Panel lED redondo de 24 W luz día, accesorios y elementos de fijación, transporte, alquiler andamio, armado y desarmado y aseo diario.</t>
  </si>
  <si>
    <t>Suministro e instalación de tomacorriente monofásica de 15 A 120 V, incluye 3 M de tubería 1",  1,5 M de tubería EMT 1/2", caja metálica Radwel, 15 M cable cobre AWG LSZH 3x12 trenzado azul, empalme autodesforre, accesorios y elementos de fijación y anclaje, transporte, marquilla de identificación y aseo diario.</t>
  </si>
  <si>
    <t>Suministro e instalación de salida de iluminación incluye: 3 M tubería EMT de 3/4", 1 M tubería EMT de 3/4", 1 caja hexagonal, 15 M cable de cobre aislado No 12 AWG LSZH, tomacorriente monofásica, conector tipo resorte o empalme autodesforre, accesorios y
elementos de fijación, transporte, alquiler andamio, y aseo diario.</t>
  </si>
  <si>
    <t>Suministro e instalación de tomacorriente monofásica de 15 A 120 V, incluye 1 M de tubería emt 1",  1,5 M de tubería EMT 3/4", 1 M de tubería EMT 1/2". caja metálica exagonal, 15 M cable cobre 3x12 trenzado azul AWG LSZH , empalme autodesforre, accesorios y elementos de fijación y anclaje, transporte, marquilla de identificación y aseo diario.</t>
  </si>
  <si>
    <t>Suministro e instalación de salida de iluminación incluye: incluye 11 M de tubería emt 1",  1,5 M de tubería EMT 3/4", 1 M de tubería EMT 1/2". caja metálica exagonal, 15 M cable cobre No 12 AWG LSZH, tomacorriente monofásica, conector tipo resorte o empalme autodesforre, accesorios y elementos de fijación, transporte, alquiler andamio, y aseo diario.</t>
  </si>
  <si>
    <t>Suministro e instalación de salida de iluminación incluye: incluye 11 M de tubería emt 1",  1,5 M de tubería EMT 1/2", 1 M de tubería EMT 1/2". caja metálica exagonal, 15 M cable cobre No 12 AWG LSZH, tomacorriente monofásica, conector tipo resorte o empalme autodesforre, accesorios y elementos de fijación, transporte, alquiler andamio, y aseo diario.</t>
  </si>
  <si>
    <t>Suministro e instalación de tablero metalico de 18 circuitos con espacio para totalizador,
incluye fijación y anclaje, y conexionado. Transporte y aseo diario.</t>
  </si>
  <si>
    <t>Suministro e instalación de tomacorriente monofásica de 15 A 120 V, incluye 1 M de tubería emt 1",  2 M de tubería EMT 3/4", 1 M de tubería EMT 1/2". caja metálica Radwel, 27,5 M cable cobre 3x12 trenzado azul AWG LSZH , empalme autodesforre, accesorios y elementos de fijación y anclaje, transporte, marquilla de identificación y aseo diario.</t>
  </si>
  <si>
    <t>Suministro e instalación de salida de iluminación incluye: incluye 1 M de tubería emt 1",  2 M de tubería EMT 1/2", 1 M de tubería EMT 1/2". caja metálica exagonal, 21,5 M cable cobre No 12 AWG LSZH, tomacorriente monofásica, conector tipo resorte o empalme autodesforre, accesorios y elementos de fijación, transporte, alquiler andamio, y aseo diario.</t>
  </si>
  <si>
    <t>Suministro e instalación de salida de iluminación incluye: incluye, 12 M de tubería EMT 1/2", 1 M de tubería EMT 1/2". caja metálica exagonal, 15 M cable cobre No 12 AWG LSZH, tomacorriente monofásica, conector tipo resorte o empalme autodesforre, accesorios y elementos de fijación, transporte, alquiler andamio, y aseo diario.</t>
  </si>
  <si>
    <t>Suministro e instalación de salida de iluminación incluye: incluye 1 M de tubería emt 1",  2 M de tubería EMT 1/2", 1 M de tubería EMT 1/2". caja metálica exagonal, 21,5 M cable cobre No 12 AWG LSZH, Tomacorriente monofásica, conector tipo resorte o empalme autodesforre, accesorios y elementos de fijación, transporte, alquiler andamio, y aseo diario.</t>
  </si>
  <si>
    <t>Suministro e instalación de tomacorriente monofásica de 15 A 120 V, incluye 2 M de tubería EMT 3/4", 1 M de tubería EMT 1/2". caja metálica 2400Radwel, 20 M cable cobre 3x12 trenzado azul AWG LSZH , empalme autodesforre, accesorios y elementos de fijación y
anclaje, transporte, marquilla de identificación y aseo diario.</t>
  </si>
  <si>
    <t>Suministro e instalación de salida de iluminación incluye: incluye, 1,5 M de tubería EMT 3/4", 1 M de tubería EMT 1/2". caja metálica exagonal, 19,5 M cable cobre No 12 AWG LSZH, tomacorriente monofásica, conector tipo resorte o empalme autodesforre, accesorios y elementos de fijación, transporte, alquiler andamio, y aseo diario.</t>
  </si>
  <si>
    <t>Suministro e instalación de toma monofásica con polo a tierra GFCI 20 A,  incluye accesorios y elementos de fijación, transporte, aseo diario.</t>
  </si>
  <si>
    <t>Suministro e instalación de tomacorriente monofásica de 15 A 120 V, incluye 3 M de tubería 3/4",  1,5 M de tubo EMT 1/2", caja metálica Radwel, 15 M cable cobre AWG LSZH 3x12 trenzado azul, empalme autodesforre, accesorios y elementos de fijación y anclaje, transporte, marquilla de identificación y aseo diario.</t>
  </si>
  <si>
    <t>Suministro e instalación de extractor de olores, incluye cable trenzado No 12 AWG LSZH, elementos de fijación y anclaje, transporte, andamio y aseo diario.</t>
  </si>
  <si>
    <t>Suministro e instalación de tomacorriente monofásica de 15 A 120 V, incluye 2 M de tubería EMT 3/4", 1 M de tubería EMT 1/2". caja metálica Radwel, 15 M cable cobre 3x12 trenzado azul AWG LSZH , empalme autodesforre, accesorios y elementos de fijación y anclaje, transporte, marquilla de identificación y aseo diario.</t>
  </si>
  <si>
    <t>Suministro e instalación de tablero metalico de 24 circuitos con espacio para totalizador, incluye fijación y anclaje, y conexionado. Transporte y aseo diario.</t>
  </si>
  <si>
    <t>UNUDAD</t>
  </si>
  <si>
    <t>CANTIDAD</t>
  </si>
  <si>
    <t>UND</t>
  </si>
  <si>
    <t>BAÑOS PRIMARIA</t>
  </si>
  <si>
    <t>BAÑOS MUJERES BACHILLERATO PRIMER PISO</t>
  </si>
  <si>
    <t>BAÑOS HOMBRES BACHILLERATO PRIMER PISO</t>
  </si>
  <si>
    <t>BAÑOS MUJERES BACHILLERATO NIVEL 2</t>
  </si>
  <si>
    <t>BAÑOS HOMBRES BACHILLERATO NIVEL DOS</t>
  </si>
  <si>
    <t>BAÑOS 401 Y 402</t>
  </si>
  <si>
    <t>BAÑOS 202 Y 204</t>
  </si>
  <si>
    <t>BAÑOS 201 Y 203</t>
  </si>
  <si>
    <t>BAÑOS 102 Y 104</t>
  </si>
  <si>
    <t>BAÑOS 101 Y 103</t>
  </si>
  <si>
    <t>BAÑOS ADMINISTRATIVOS HOMBRE Y MUJERES</t>
  </si>
  <si>
    <t>Suministro, instalación, uso y retiro de contenedor tipo oficina/bodega (Comprende el suministro, transporte, instalación, utilización durante toda la vigencia del contrato y retiro final de un contenedor metálico tipo oficina/bodega, destinado al almacenamiento de materiales, herramientas y/o al uso administrativo de la obra. El contratista deberá garantizar que el contenedor se mantenga en adecuadas condiciones de seguridad, orden y funcionamiento durante todo el tiempo de ejecución contractual. En caso de requerir energía eléctrica, será responsabilidad del contratista realizar la conexión, mantenimiento y asumir los costos asociados. El transporte, instalación y retiro del contenedor estarán igualmente a cargo del contratista, incluyendo todos los medios logísticos y permisos necesarios).</t>
  </si>
  <si>
    <t xml:space="preserve">INSTALACIONES ELECTRICAS </t>
  </si>
  <si>
    <t>ITEM.</t>
  </si>
  <si>
    <t>ACTIVIDAD</t>
  </si>
  <si>
    <t>PRESUPUESTO CONTRACTUAL</t>
  </si>
  <si>
    <t>CANTIDAD CONTRATADA</t>
  </si>
  <si>
    <t>VALOR TOTAL</t>
  </si>
  <si>
    <t>M3</t>
  </si>
  <si>
    <t>DEMOLICIONES</t>
  </si>
  <si>
    <t>REDES HIDROSANITARIAS</t>
  </si>
  <si>
    <t>GRIFERIA</t>
  </si>
  <si>
    <t>ILUMINACIÓN</t>
  </si>
  <si>
    <t>RED FUERZA</t>
  </si>
  <si>
    <t>ACCESORIOS</t>
  </si>
  <si>
    <t xml:space="preserve"> COSTO DIRECTO DE OBRA</t>
  </si>
  <si>
    <t>ADMINISTRACION</t>
  </si>
  <si>
    <t>IMPREVISTOS</t>
  </si>
  <si>
    <t>UTILIDAD</t>
  </si>
  <si>
    <t>IVA SOBRE LA UTILIDAD</t>
  </si>
  <si>
    <t xml:space="preserve">TOTAL </t>
  </si>
  <si>
    <t>Demolición de muros divisorios, mediante procedimientos manuales y/o mecánicos controlados. Incluye corte, retiro, cargue, trasiego interno, recolección total del material producto de demolición, embolsado obligatorio en lonas o costales resistentes, almacenamiento temporal en zona autorizada por la supervisión y disposición final en sitio autorizado.</t>
  </si>
  <si>
    <t>Desmonte de cielo raso en madera, drywall o material similar, incluyendo perfilería, estructura de soporte, elementos de fijación, anclajes y accesorios. Incluye retiro, cargue, trasiego interno, embolsado obligatorio de residuos en lonas o costales resistentes, almacenamiento temporal en zona autorizada y disposición final de sobrantes.</t>
  </si>
  <si>
    <t>Desmonte y retiro de gabinetes existentes, incluyendo anclajes, accesorios, elementos de fijación, cargue, trasiego interno, embolsado obligatorio de residuos en lonas y disposición final autorizada.</t>
  </si>
  <si>
    <t>Demolición de enchape cerámico en interiores mediante medios manuales controlados. Incluye retiro de morteros, adhesivos, cargue, trasiego, embolsado obligatorio de escombros en lonas o costales resistentes, almacenamiento temporal.</t>
  </si>
  <si>
    <t>Desmonte de divisiones ligeras, independiente del material constitutivo. Incluye estructura, perfilería, herrajes, anclajes, cargue, trasiego interno, embolsado obligatorio de residuos en lonas y disposición final autorizada.</t>
  </si>
  <si>
    <t>Desmonte de sanitarios existentes. Incluye desconexión hidráulica y sanitaria, retiro de accesorios, cargue, trasiego interno, protección de redes existentes, embolsado obligatorio de residuos y disposición final autorizada.</t>
  </si>
  <si>
    <t>Desmonte de orinales existentes. Incluye desconexión hidráulica y sanitaria, retiro de fijaciones, cargue, trasiego interno, embolsado obligatorio de residuos y disposición final autorizada.</t>
  </si>
  <si>
    <t>Desmonte de lavamanos existentes. Incluye grifería, accesorios, desconexiones hidráulicas y sanitarias, cargue, trasiego interno, embolsado obligatorio de residuos y disposición final autorizada.</t>
  </si>
  <si>
    <t>Desmonte y almacenamiento de accesorios existentes tales como jaboneras, dispensadores, espejos, barras de apoyo y elementos similares. Incluye retiro cuidadoso, limpieza básica, clasificación y almacenamiento en sitio definido por la supervisión.</t>
  </si>
  <si>
    <t>Ejecución de regatas para redes hidráulicas, sanitarias y/o eléctricas. Incluye demolición, corte, retiro de tuberías existentes, cargue, trasiego interno, embolsado obligatorio de residuos en lonas y disposición final autorizada.</t>
  </si>
  <si>
    <t>Desmonte de luminarias existentes y de toda la infraestructura asociada, incluyendo tubería conduit, cableado, cajas, soportes, anclajes y accesorios. Incluye cargue, trasiego interno, embolsado obligatorio de residuos y disposición final autorizada.</t>
  </si>
  <si>
    <t>Demolición de poceta existente. Incluye demolición de elementos en concreto o mampostería, retiro de tuberías y accesorios asociados, cargue, trasiego interno, embolsado obligatorio de residuos en lonas y disposición final autorizada.</t>
  </si>
  <si>
    <t>Preparación de superficies, limpieza, resane, alistado y/o pañete de muros y superficies intervenidas. Incluye materiales, herramientas, mano de obra, retiro de material suelto y todo lo necesario para recibir acabados.</t>
  </si>
  <si>
    <t>Suministro e instalación de mesón en granito San Gabriel o equivalente, adaptado a la configuración de lavamanos. Incluye plantillado, cortes, perforaciones, pulido, nivelación, adhesivos, anclajes, soportes, sellos, remates, accesorios de fijación y todos los materiales, herramientas, mano de obra y actividades necesarias para su correcta instalación y funcionamiento.</t>
  </si>
  <si>
    <t>Construcción de murete en mampostería en bloque No. 4 para soporte de mesón. Incluye trazado, replanteo, nivelación, suministro e instalación de bloque, pega con mortero cemento-arena 1:4, refuerzo horizontal y vertical en acero corrugado de 3/8”, dovelas, anclajes, dilataciones, pañete en ambas caras con mortero 1:3, acabado liso, limpieza y todo lo necesario para su correcta estabilidad y funcionamiento.</t>
  </si>
  <si>
    <t>Construcción o reparación de rampa de acceso para baño de personas con movilidad reducida. Incluye concreto, formaleta, refuerzo, acabado antideslizante, señalización en pintura de tráfico y todos los elementos necesarios para su correcta ejecución y funcionalidad.</t>
  </si>
  <si>
    <t>Suministro e instalación de cielo raso en PVC. Incluye láminas, perfilería metálica, estructura de soporte, anclajes, tornillería, remates, cortes, nivelación, accesorios, equipos y todo lo necesario para su correcta instalación y acabado final.</t>
  </si>
  <si>
    <t>Construcción de filos y dilataciones. Incluye suministro e instalación de perfil tipo win en aluminio o equivalente, morteros, cortes, nivelación y acabado final.</t>
  </si>
  <si>
    <t>Construcción o reposición de poceta. Incluye excavación, concreto, refuerzo, pañete, impermeabilización, conexiones hidráulicas y sanitarias, accesorios y todos los elementos necesarios para su correcto funcionamiento.</t>
  </si>
  <si>
    <t>Reubicación de puntos hidráulicos y sanitarios para lavamanos, sanitarios, orinales. Incluye tuberías, accesorios, uniones, soldadura, soportes, pruebas hidráulicas, resanes, fijaciones y todos los materiales, herramientas y actividades necesarias para su correcto funcionamiento.</t>
  </si>
  <si>
    <t>Aplicación de pintura vinilo tipo 1 para exteriores, acabado lavable, mínimo dos manos. Incluye preparación de superficie, resanes menores, lijado, limpieza, protección de áreas y todo lo necesario para el acabado final.</t>
  </si>
  <si>
    <t>Suministro e instalación de espejo de 5 mm biselado. Incluye soporte posterior, adhesivos, anclajes, nivelación, fijaciones y todos los elementos necesarios para su correcta instalación.</t>
  </si>
  <si>
    <t>Mantenimiento de puerta metálica. Incluye retiro de pintura existente, preparación de superficie, aplicación de anticorrosivo, pintura en esmalte o vinilo en aceite, accesorios menores y todo lo necesario para su correcta recuperación y funcionamiento.</t>
  </si>
  <si>
    <t>Desmonte y montaje de puerta metálica existente. Incluye retiro, ajuste, reparación menor, transporte interno, reinstalación, nivelación, anclajes, accesorios, herrajes y todo lo necesario para su correcto funcionamiento.</t>
  </si>
  <si>
    <t>Aplicación de pintura en vinilo en aceite sobre marcos metálicos de ventana. Incluye retiro de pintura existente, preparación de superficie, anticorrosivo, pintura final y todo lo necesario para un acabado uniforme y duradero.</t>
  </si>
  <si>
    <t>Sondeo, limpieza y mantenimiento de tuberías sanitarias, sifones, cajas y accesorios existentes. Incluye destaponamiento, retiro de sedimentos, residuos y materiales acumulados, lavado interno de tuberías, pruebas de funcionamiento, herramientas, equipos y todo lo necesario para garantizar el correcto flujo y funcionamiento del sistema sanitario.</t>
  </si>
  <si>
    <t>Sondeo, revisión y mantenimiento de redes hidráulicas existentes. Incluye inspección de tuberías, detección de obstrucciones o fugas, limpieza interna, pruebas hidráulicas, ajuste de accesorios y todo lo necesario para garantizar el correcto funcionamiento de la red.</t>
  </si>
  <si>
    <t>Sondeo, mantenimiento y reparación de griferías existentes. Incluye desmontaje parcial, cambio de empaques, sellos, accesorios menores, ajuste, limpieza, calibración, pruebas de funcionamiento y todos los elementos necesarios para garantizar su correcta operación y estanqueidad.</t>
  </si>
  <si>
    <t>Suministro e instalación de tubería hidráulica de 1” en PVC presión o equivalente aprobado. Incluye accesorios, uniones, soldadura, soportes, abrazaderas, anclajes, cortes, pruebas hidráulicas, resanes y todos los materiales, herramientas y actividades necesarias para su correcta instalación y funcionamiento.</t>
  </si>
  <si>
    <t>Suministro e instalación de tubería hidráulica de 1/2” en PVC presión o equivalente aprobado. Incluye accesorios, uniones, soldadura, soportes, abrazaderas, anclajes, cortes, pruebas hidráulicas, resanes y todos los materiales, herramientas y actividades necesarias para su correcta instalación y funcionamiento.</t>
  </si>
  <si>
    <t>Suministro e instalación de tubería sanitaria de 3” en PVC sanitaria o equivalente aprobado. Incluye accesorios, uniones, pegantes, soportes, excavaciones menores, rellenos, pruebas de estanqueidad, resanes y todos los materiales, herramientas y actividades necesarias para su correcta instalación y funcionamiento.</t>
  </si>
  <si>
    <t>Construcción de caja de inspección de 60x60 cm en mampostería o concreto, según especificaciones de diseño. Incluye excavación, formaleta, concreto, pañete impermeabilizado, tapa, marco, conexiones, rellenos, limpieza y todos los materiales, herramientas y actividades necesarias para su correcta construcción y funcionamiento.</t>
  </si>
  <si>
    <t>Suministro e instalación de tubería sanitaria de 4” en PVC sanitaria o equivalente aprobado. Incluye accesorios, uniones, pegantes, soportes, excavaciones menores, rellenos, pruebas de estanqueidad, resanes y todos los materiales, herramientas y actividades necesarias para su correcta instalación y funcionamiento.</t>
  </si>
  <si>
    <t>Suministro e instalación de orinal infantil de pared con grifería push tradicional ahorradora de agua o equivalente aprobado. Incluye fluxómetro, conexiones hidráulicas y sanitarias, sifón, anclajes, sellos, accesorios de fijación, pruebas de funcionamiento, materiales, mano de obra y todos los elementos necesarios para su correcta instalación y operación.</t>
  </si>
  <si>
    <t>Suministro e instalación de gancho para baño en acero inoxidable tipo institucional. Incluye elementos de fijación, anclajes, perforaciones, nivelación, accesorios y todos los materiales, herramientas y actividades necesarias para su correcta instalación, estabilidad y funcionamiento.</t>
  </si>
  <si>
    <t>Suministro e instalación de dispensador de papel higiénico tipo institucional en acero inoxidable, con sistema de cierre mediante llave. Incluye anclajes, tornillería, accesorios de fijación, nivelación, pruebas de funcionamiento y todos los materiales, herramientas y actividades necesarias para su correcta instalación y operación en zonas de alto tráfico.</t>
  </si>
  <si>
    <t>Suministro e instalación de dispensador de jabón líquido tipo institucional en acero inoxidable. Incluye sistema de fijación, accesorios, anclajes, nivelación, pruebas de funcionamiento y todos los materiales, herramientas y actividades necesarias para su correcta instalación y operación en zonas de uso público.</t>
  </si>
  <si>
    <t>Registros exteriores incluye cajilla, rejistro, tuberia, excavacion</t>
  </si>
  <si>
    <t>Suministro e instalación de sanitario infantil tipo Acuaplus Ultra o equivalente aprobado, con sistema de descarga y grifería push tradicional ahorradora de agua. Incluye aparato sanitario, grifería antivandálica, válvulas, accesorios de conexión hidráulica con registro y sanitaria, anclajes, sellos, pruebas de funcionamiento, calibración, fijaciones, materiales, mano de obra y todos los elementos necesarios para su correcta instalación y funcionamiento en zonas de uso público.</t>
  </si>
  <si>
    <t>Suministro e instalación de lavamanos infantil con grifería push tradicional ahorradora de agua o equivalente aprobado. Incluye grifería antivandálica, sifón, válvulas, desagüe, soportes, anclajes, conexiones hidráulicas con registro y sanitarias, sellos, pruebas de funcionamiento, materiales, mano de obra y todos los elementos necesarios para su correcta instalación y operación.</t>
  </si>
  <si>
    <t>Suministro e instalación de lavamanos con grifería push de accionamiento manual, tipo ahorradora de agua o equivalente aprobado, apto para zonas de alto tráfico. Incluye grifería antivandálica, sifón, válvulas, desagüe, soportes, anclajes, conexiones hidráulicas con registro y sanitarias, sellos, pruebas de funcionamiento y todos los materiales y actividades necesarias para su correcta instalación y operación.</t>
  </si>
  <si>
    <t>Suministro e instalación de orinal de pared con grifería push tradicional ahorradora de agua o equivalente aprobado, apto para zonas de alto tráfico. Incluye fluxómetro antivandálico, conexiones hidráulicas con registro y sanitarias, sifón, soportes, anclajes, sellos, pruebas de funcionamiento y todos los materiales, herramientas y actividades necesarias para su correcta instalación y operación.</t>
  </si>
  <si>
    <t>Suministro e instalación de unidad sanitaria tipo Acuaplus Ultra o equivalente aprobado, con grifería push tradicional de bajo consumo, sistema antivandálico y alta resistencia para zonas de alto tráfico. Incluye fluxómetro, válvulas, conexiones hidráulicas con registro y sanitarias, anclajes, accesorios, sellos, pruebas hidráulicas y sanitarias, calibración y todos los materiales, herramientas y actividades necesarias para su correcta instalación y funcionamiento.</t>
  </si>
  <si>
    <t>Suministro e instalación de baranda exterior en acero inoxidable para acceso de personas con movilidad reducida, incluye estructura de soporte, anclajes, elementos de fijación, acabado final y demás actividades necesarias para su correcta instalación y funcionamiento.</t>
  </si>
  <si>
    <t>Suministro e instalación de lavamanos empotrado con grifería push de accionamiento manual, tipo ahorradora de agua o equivalente aprobado, apto para zonas de alto tráfico. Incluye mesón o estructura de soporte cuando aplique, sifón, válvulas, desagüe, conexiones hidráulicas con registro y sanitarias, sellos, anclajes, pruebas de funcionamiento y todos los materiales, herramientas y actividades necesarias para su correcta instalación y funcionamiento.</t>
  </si>
  <si>
    <t>Suministro e instalación de enchape para piso tráfico pesado antideslizante 60x60 cm. Incluye mortero de pega, boquilla, nivelación, cortes, remates, dilataciones, limpieza, materiales, herramientas y todo lo necesario para su correcta instalación y acabado final. color a definir</t>
  </si>
  <si>
    <t>Suministro e instalación de enchape cerámico para muros de 30x60 cm o según diseño aprobado. Incluye mortero adhesivo, boquilla, nivelación, cortes, remates, dilataciones, limpieza y todos los elementos necesarios para su correcta instalación y acabado final. color a definir</t>
  </si>
  <si>
    <t>Suministro e instalación de divisiones para orinales en material fenólico, según especificación aprobada. Incluye estructura de soporte, anclajes, herrajes, accesorios, nivelación, fijaciones, sellos y todos los elementos necesarios para su correcta instalación, estabilidad y funcionamiento.</t>
  </si>
  <si>
    <t>Suministro e instalación de divisiones tipo “L”  en material fenólico para cubículos sanitarios. Incluye puertas, perfiles, anclajes, herrajes, bisagras, cerraduras, patas, nivelación, fijaciones, accesorios y todos los elementos necesarios para su correcta instalación y funcionamiento. Las medidas deberán corroborarse previamente en campo.</t>
  </si>
  <si>
    <t>7,1,1</t>
  </si>
  <si>
    <t>7,1,2</t>
  </si>
  <si>
    <t>7,1,3</t>
  </si>
  <si>
    <t>7,1,4</t>
  </si>
  <si>
    <t>7,2,1</t>
  </si>
  <si>
    <t>7,2,2</t>
  </si>
  <si>
    <t>7,2,3</t>
  </si>
  <si>
    <t>7,3,1</t>
  </si>
  <si>
    <t>7,3,2</t>
  </si>
  <si>
    <t>7,3,3</t>
  </si>
  <si>
    <t>7,3,4</t>
  </si>
  <si>
    <t>7,3,5</t>
  </si>
  <si>
    <t>7,3,6</t>
  </si>
  <si>
    <t>7,4,1</t>
  </si>
  <si>
    <t>7,4,2</t>
  </si>
  <si>
    <t>7,4,3</t>
  </si>
  <si>
    <t>7,5,1</t>
  </si>
  <si>
    <t>7,5,2</t>
  </si>
  <si>
    <t>7,5,3</t>
  </si>
  <si>
    <t>7,5,4</t>
  </si>
  <si>
    <t>7,6,1</t>
  </si>
  <si>
    <t>7,6,2</t>
  </si>
  <si>
    <t>7,6,3</t>
  </si>
  <si>
    <t>7,7,1</t>
  </si>
  <si>
    <t>7,7,2</t>
  </si>
  <si>
    <t>7,7,3</t>
  </si>
  <si>
    <t>7,7,4</t>
  </si>
  <si>
    <t>7,7,5</t>
  </si>
  <si>
    <t>7,7,6</t>
  </si>
  <si>
    <t>7,8,1</t>
  </si>
  <si>
    <t>7,8,2</t>
  </si>
  <si>
    <t>7,8,3</t>
  </si>
  <si>
    <t>7,9,1</t>
  </si>
  <si>
    <t>7,9,2</t>
  </si>
  <si>
    <t>7,9,3</t>
  </si>
  <si>
    <t>7,9,4</t>
  </si>
  <si>
    <t>7,9,5</t>
  </si>
  <si>
    <t>7,9,6</t>
  </si>
  <si>
    <t>7,10,1</t>
  </si>
  <si>
    <t>7,10,2</t>
  </si>
  <si>
    <t>7,11,1</t>
  </si>
  <si>
    <t>7,11,2</t>
  </si>
  <si>
    <t>7,11,3</t>
  </si>
  <si>
    <t>7,11,4</t>
  </si>
  <si>
    <t>7,12,1</t>
  </si>
  <si>
    <t>7,12,2</t>
  </si>
  <si>
    <t>7,12,3</t>
  </si>
  <si>
    <t>7,13,1</t>
  </si>
  <si>
    <t>7,13,2</t>
  </si>
  <si>
    <t>7,13,3</t>
  </si>
  <si>
    <t>7,13,4</t>
  </si>
  <si>
    <t>7,13,5</t>
  </si>
  <si>
    <t>7,13,6</t>
  </si>
  <si>
    <t>7,14,1</t>
  </si>
  <si>
    <t>7,14,2</t>
  </si>
  <si>
    <t>7,14,3</t>
  </si>
  <si>
    <t>7,14,4</t>
  </si>
  <si>
    <t>7,15,1</t>
  </si>
  <si>
    <t>7,15,2</t>
  </si>
  <si>
    <t>7,15,3</t>
  </si>
  <si>
    <t>7,15,4</t>
  </si>
  <si>
    <t>7,16,1</t>
  </si>
  <si>
    <t>7,16,2</t>
  </si>
  <si>
    <t>7,16,3</t>
  </si>
  <si>
    <t>7,17,1</t>
  </si>
  <si>
    <t>7,17,2</t>
  </si>
  <si>
    <t>7,17,3</t>
  </si>
  <si>
    <t>7,17,4</t>
  </si>
  <si>
    <t>7,18,1</t>
  </si>
  <si>
    <t>7,18,2</t>
  </si>
  <si>
    <t>7,18,3</t>
  </si>
  <si>
    <t>7,19,1</t>
  </si>
  <si>
    <t>7,19,2</t>
  </si>
  <si>
    <t>7,19,3</t>
  </si>
  <si>
    <t>7,19,4</t>
  </si>
  <si>
    <t>7,20,1</t>
  </si>
  <si>
    <t>7,20,2</t>
  </si>
  <si>
    <t>7,20,3</t>
  </si>
  <si>
    <t>7,21,1</t>
  </si>
  <si>
    <t>7,21,2</t>
  </si>
  <si>
    <t>7,21,3</t>
  </si>
  <si>
    <t>7,21,4</t>
  </si>
  <si>
    <t>7,21,5</t>
  </si>
  <si>
    <t>7,21,6</t>
  </si>
  <si>
    <t>7,22,1</t>
  </si>
  <si>
    <t>7,22,2</t>
  </si>
  <si>
    <t>7,22,3</t>
  </si>
  <si>
    <t>7,23,1</t>
  </si>
  <si>
    <t>7,23,2</t>
  </si>
  <si>
    <t>7,24,3</t>
  </si>
  <si>
    <t>7,24,4</t>
  </si>
  <si>
    <t>7,25,1</t>
  </si>
  <si>
    <t>7,25,2</t>
  </si>
  <si>
    <t>7,25,3</t>
  </si>
  <si>
    <t>Realizar las adecuaciones generales de los baños de las instalaciones del Instituto Pedagógico Nacional</t>
  </si>
  <si>
    <t>PROFORMA No 4.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</si>
</sst>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00_);_(&quot;$&quot;\ * \(#,##0.00\);_(&quot;$&quot;\ * &quot;-&quot;??_);_(@_)"/>
    <numFmt numFmtId="165" formatCode="_-&quot;$&quot;\ * #,##0.00000_-;\-&quot;$&quot;\ * #,##0.00000_-;_-&quot;$&quot;\ * &quot;-&quot;??_-;_-@_-"/>
  </numFmts>
  <fonts count="22" x14ac:knownFonts="1">
    <font>
      <sz val="10"/>
      <color rgb="FF000000"/>
      <name val="Times New Roman"/>
      <charset val="204"/>
    </font>
    <font>
      <sz val="11"/>
      <color theme="1"/>
      <name val="Calibri"/>
      <family val="2"/>
      <scheme val="minor"/>
    </font>
    <font>
      <sz val="10"/>
      <color rgb="FF000000"/>
      <name val="Times New Roman"/>
      <family val="1"/>
    </font>
    <font>
      <b/>
      <sz val="10"/>
      <color theme="0"/>
      <name val="Arial"/>
      <family val="2"/>
    </font>
    <font>
      <sz val="10"/>
      <color rgb="FF000000"/>
      <name val="Calibri"/>
      <family val="2"/>
      <scheme val="minor"/>
    </font>
    <font>
      <sz val="11"/>
      <name val="Arial"/>
      <family val="2"/>
    </font>
    <font>
      <sz val="10"/>
      <color rgb="FF000000"/>
      <name val="Times New Roman"/>
      <family val="1"/>
    </font>
    <font>
      <sz val="11"/>
      <color theme="1"/>
      <name val="Arial"/>
      <family val="2"/>
    </font>
    <font>
      <vertAlign val="superscript"/>
      <sz val="11"/>
      <name val="Arial"/>
      <family val="2"/>
    </font>
    <font>
      <b/>
      <sz val="11"/>
      <name val="Arial"/>
      <family val="2"/>
    </font>
    <font>
      <sz val="10"/>
      <color theme="0"/>
      <name val="Arial"/>
      <family val="2"/>
    </font>
    <font>
      <sz val="11"/>
      <color rgb="FF000000"/>
      <name val="Arial"/>
      <family val="2"/>
    </font>
    <font>
      <b/>
      <sz val="11"/>
      <color theme="0"/>
      <name val="Arial"/>
      <family val="2"/>
    </font>
    <font>
      <sz val="11"/>
      <color theme="0"/>
      <name val="Arial"/>
      <family val="2"/>
    </font>
    <font>
      <b/>
      <sz val="10"/>
      <name val="Arial"/>
      <family val="2"/>
    </font>
    <font>
      <sz val="8"/>
      <name val="Times New Roman"/>
      <family val="1"/>
    </font>
    <font>
      <b/>
      <sz val="10"/>
      <color theme="0"/>
      <name val="Calibri"/>
      <family val="2"/>
      <scheme val="minor"/>
    </font>
    <font>
      <sz val="10"/>
      <color rgb="FFFF0000"/>
      <name val="Arial"/>
      <family val="2"/>
    </font>
    <font>
      <b/>
      <sz val="11"/>
      <name val="Calibri"/>
      <family val="2"/>
      <scheme val="minor"/>
    </font>
    <font>
      <sz val="10"/>
      <name val="Times New Roman"/>
      <family val="1"/>
    </font>
    <font>
      <sz val="9"/>
      <color indexed="81"/>
      <name val="Tahoma"/>
      <family val="2"/>
    </font>
    <font>
      <b/>
      <sz val="9"/>
      <color indexed="81"/>
      <name val="Tahoma"/>
      <family val="2"/>
    </font>
  </fonts>
  <fills count="6">
    <fill>
      <patternFill patternType="none"/>
    </fill>
    <fill>
      <patternFill patternType="gray125"/>
    </fill>
    <fill>
      <patternFill patternType="solid">
        <fgColor rgb="FF0070C0"/>
        <bgColor rgb="FF000000"/>
      </patternFill>
    </fill>
    <fill>
      <patternFill patternType="solid">
        <fgColor rgb="FF0070C0"/>
        <bgColor indexed="64"/>
      </patternFill>
    </fill>
    <fill>
      <patternFill patternType="solid">
        <fgColor theme="0"/>
        <bgColor indexed="64"/>
      </patternFill>
    </fill>
    <fill>
      <patternFill patternType="solid">
        <fgColor theme="5"/>
        <bgColor indexed="64"/>
      </patternFill>
    </fill>
  </fills>
  <borders count="2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6" fillId="0" borderId="0"/>
    <xf numFmtId="164" fontId="1" fillId="0" borderId="0" applyFont="0" applyFill="0" applyBorder="0" applyAlignment="0" applyProtection="0"/>
  </cellStyleXfs>
  <cellXfs count="58">
    <xf numFmtId="0" fontId="0" fillId="0" borderId="0" xfId="0" applyAlignment="1">
      <alignment horizontal="left" vertical="top"/>
    </xf>
    <xf numFmtId="0" fontId="5" fillId="0" borderId="4" xfId="0" applyFont="1" applyBorder="1" applyAlignment="1">
      <alignment horizontal="center" vertical="center"/>
    </xf>
    <xf numFmtId="43" fontId="5" fillId="0" borderId="4" xfId="1" applyFont="1" applyBorder="1" applyAlignment="1">
      <alignment horizontal="right" vertical="center"/>
    </xf>
    <xf numFmtId="0" fontId="7" fillId="0" borderId="4" xfId="0" applyFont="1" applyBorder="1" applyAlignment="1">
      <alignment horizontal="center" vertical="center"/>
    </xf>
    <xf numFmtId="0" fontId="11" fillId="0" borderId="0" xfId="0" applyFont="1" applyAlignment="1">
      <alignment horizontal="left" vertical="center"/>
    </xf>
    <xf numFmtId="0" fontId="12" fillId="2" borderId="4" xfId="0" applyFont="1" applyFill="1" applyBorder="1" applyAlignment="1">
      <alignment horizontal="center" vertical="center"/>
    </xf>
    <xf numFmtId="0" fontId="13" fillId="3" borderId="4" xfId="0" applyFont="1" applyFill="1" applyBorder="1" applyAlignment="1">
      <alignment vertical="center"/>
    </xf>
    <xf numFmtId="0" fontId="11" fillId="0" borderId="4" xfId="0" applyFont="1" applyBorder="1" applyAlignment="1">
      <alignment horizontal="center" vertical="center" wrapText="1"/>
    </xf>
    <xf numFmtId="2" fontId="11"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2" fontId="11" fillId="0" borderId="4" xfId="0" applyNumberFormat="1" applyFont="1" applyBorder="1" applyAlignment="1">
      <alignment horizontal="center" vertical="center" shrinkToFit="1"/>
    </xf>
    <xf numFmtId="43" fontId="5" fillId="0" borderId="4" xfId="1" applyFont="1" applyBorder="1" applyAlignment="1">
      <alignment horizontal="center" vertical="center"/>
    </xf>
    <xf numFmtId="44" fontId="11" fillId="0" borderId="4" xfId="2" applyFont="1" applyBorder="1" applyAlignment="1">
      <alignment horizontal="center" vertical="center"/>
    </xf>
    <xf numFmtId="43" fontId="0" fillId="0" borderId="4" xfId="0" applyNumberFormat="1" applyBorder="1" applyAlignment="1">
      <alignment horizontal="center" vertical="center"/>
    </xf>
    <xf numFmtId="0" fontId="10" fillId="0" borderId="0" xfId="4" applyFont="1" applyAlignment="1">
      <alignment horizontal="center" vertical="center"/>
    </xf>
    <xf numFmtId="164" fontId="10" fillId="0" borderId="0" xfId="5" applyFont="1" applyAlignment="1">
      <alignment horizontal="center" vertical="center"/>
    </xf>
    <xf numFmtId="0" fontId="3" fillId="3" borderId="15" xfId="4" applyFont="1" applyFill="1" applyBorder="1" applyAlignment="1">
      <alignment horizontal="center" vertical="center" wrapText="1"/>
    </xf>
    <xf numFmtId="164" fontId="3" fillId="3" borderId="15" xfId="5" applyFont="1" applyFill="1" applyBorder="1" applyAlignment="1">
      <alignment horizontal="center" vertical="center" wrapText="1"/>
    </xf>
    <xf numFmtId="0" fontId="13" fillId="3" borderId="0" xfId="0" applyFont="1" applyFill="1" applyAlignment="1">
      <alignment vertical="center"/>
    </xf>
    <xf numFmtId="43" fontId="0" fillId="0" borderId="16" xfId="0" applyNumberFormat="1" applyBorder="1" applyAlignment="1">
      <alignment horizontal="center" vertical="center"/>
    </xf>
    <xf numFmtId="0" fontId="5" fillId="0" borderId="17" xfId="0" applyFont="1" applyBorder="1" applyAlignment="1">
      <alignment horizontal="center" vertical="center"/>
    </xf>
    <xf numFmtId="43" fontId="5" fillId="0" borderId="17" xfId="1" applyFont="1" applyBorder="1" applyAlignment="1">
      <alignment horizontal="right" vertical="center"/>
    </xf>
    <xf numFmtId="9" fontId="17" fillId="0" borderId="4" xfId="3" applyFont="1" applyFill="1" applyBorder="1" applyAlignment="1">
      <alignment horizontal="center" vertical="center" wrapText="1"/>
    </xf>
    <xf numFmtId="0" fontId="6" fillId="0" borderId="0" xfId="0" applyFont="1" applyAlignment="1">
      <alignment horizontal="left" vertical="top"/>
    </xf>
    <xf numFmtId="164" fontId="16" fillId="3" borderId="18" xfId="5" applyFont="1" applyFill="1" applyBorder="1" applyAlignment="1">
      <alignment horizontal="center" vertical="center" wrapText="1"/>
    </xf>
    <xf numFmtId="164" fontId="4" fillId="0" borderId="19" xfId="5" applyFont="1" applyBorder="1" applyAlignment="1">
      <alignment horizontal="center" vertical="center"/>
    </xf>
    <xf numFmtId="165" fontId="11" fillId="0" borderId="4" xfId="2" applyNumberFormat="1" applyFont="1" applyBorder="1" applyAlignment="1">
      <alignment horizontal="center" vertical="center"/>
    </xf>
    <xf numFmtId="2" fontId="12" fillId="2" borderId="4" xfId="0" applyNumberFormat="1" applyFont="1" applyFill="1" applyBorder="1" applyAlignment="1">
      <alignment horizontal="center" vertical="center"/>
    </xf>
    <xf numFmtId="164" fontId="18" fillId="4" borderId="22" xfId="5" applyFont="1" applyFill="1" applyBorder="1" applyAlignment="1">
      <alignment horizontal="center" vertical="center" wrapText="1"/>
    </xf>
    <xf numFmtId="0" fontId="19" fillId="4" borderId="0" xfId="0" applyFont="1" applyFill="1" applyAlignment="1">
      <alignment horizontal="left" vertical="top"/>
    </xf>
    <xf numFmtId="44" fontId="11" fillId="5" borderId="4" xfId="2" applyFont="1" applyFill="1" applyBorder="1" applyAlignment="1">
      <alignment horizontal="center" vertical="center"/>
    </xf>
    <xf numFmtId="43" fontId="0" fillId="5" borderId="4" xfId="0" applyNumberFormat="1" applyFill="1" applyBorder="1" applyAlignment="1">
      <alignment horizontal="center" vertical="center"/>
    </xf>
    <xf numFmtId="0" fontId="5" fillId="0" borderId="4" xfId="0" applyFont="1" applyBorder="1" applyAlignment="1">
      <alignment horizontal="left" vertical="center" wrapText="1"/>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5" fillId="0" borderId="17" xfId="0" applyFont="1" applyBorder="1" applyAlignment="1">
      <alignment horizontal="left" vertical="center" wrapText="1"/>
    </xf>
    <xf numFmtId="0" fontId="12" fillId="2" borderId="4" xfId="0" applyFont="1" applyFill="1" applyBorder="1" applyAlignment="1">
      <alignment horizontal="center" vertical="center"/>
    </xf>
    <xf numFmtId="0" fontId="5" fillId="4" borderId="4" xfId="0" applyFont="1" applyFill="1" applyBorder="1" applyAlignment="1">
      <alignment horizontal="left" vertical="center" wrapText="1"/>
    </xf>
    <xf numFmtId="0" fontId="9" fillId="0" borderId="4" xfId="0" applyFont="1" applyBorder="1" applyAlignment="1">
      <alignment horizontal="center" vertical="center" wrapText="1"/>
    </xf>
    <xf numFmtId="0" fontId="9" fillId="0" borderId="16" xfId="0" applyFont="1" applyBorder="1" applyAlignment="1">
      <alignment horizontal="center" vertical="center" wrapText="1"/>
    </xf>
    <xf numFmtId="0" fontId="3" fillId="3" borderId="8" xfId="4" applyFont="1" applyFill="1" applyBorder="1" applyAlignment="1">
      <alignment horizontal="center" vertical="center" wrapText="1"/>
    </xf>
    <xf numFmtId="0" fontId="3" fillId="3" borderId="9" xfId="4" applyFont="1" applyFill="1" applyBorder="1" applyAlignment="1">
      <alignment horizontal="center" vertical="center" wrapText="1"/>
    </xf>
    <xf numFmtId="0" fontId="3" fillId="3" borderId="10" xfId="4" applyFont="1" applyFill="1" applyBorder="1" applyAlignment="1">
      <alignment horizontal="center" vertical="center" wrapText="1"/>
    </xf>
    <xf numFmtId="0" fontId="3" fillId="3" borderId="11" xfId="4" applyFont="1" applyFill="1" applyBorder="1" applyAlignment="1">
      <alignment horizontal="center" vertical="center" wrapText="1"/>
    </xf>
    <xf numFmtId="0" fontId="3" fillId="3" borderId="12" xfId="4" applyFont="1" applyFill="1" applyBorder="1" applyAlignment="1">
      <alignment horizontal="center" vertical="center" wrapText="1"/>
    </xf>
    <xf numFmtId="0" fontId="3" fillId="3" borderId="13" xfId="4" applyFont="1" applyFill="1" applyBorder="1" applyAlignment="1">
      <alignment horizontal="center" vertical="center" wrapText="1"/>
    </xf>
    <xf numFmtId="0" fontId="3" fillId="3" borderId="14" xfId="4" applyFont="1" applyFill="1" applyBorder="1" applyAlignment="1">
      <alignment horizontal="center" vertical="center" wrapText="1"/>
    </xf>
    <xf numFmtId="0" fontId="3" fillId="3" borderId="15" xfId="4"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16" fillId="3" borderId="1" xfId="0" applyFont="1" applyFill="1" applyBorder="1" applyAlignment="1">
      <alignment horizontal="center" vertical="center"/>
    </xf>
    <xf numFmtId="0" fontId="16" fillId="3" borderId="2" xfId="0" applyFont="1" applyFill="1" applyBorder="1" applyAlignment="1">
      <alignment horizontal="center" vertical="center"/>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cellXfs>
  <cellStyles count="6">
    <cellStyle name="Millares" xfId="1" builtinId="3"/>
    <cellStyle name="Moneda" xfId="2" builtinId="4"/>
    <cellStyle name="Moneda 2" xfId="5" xr:uid="{38ECF4E7-5133-40C7-80BC-C2C5D2FE0A95}"/>
    <cellStyle name="Normal" xfId="0" builtinId="0"/>
    <cellStyle name="Normal 3" xfId="4" xr:uid="{EA084BDB-2C08-418B-81C7-5732215D0D8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89EAE-2EBB-458B-8478-1DD511890EC1}">
  <sheetPr>
    <pageSetUpPr fitToPage="1"/>
  </sheetPr>
  <dimension ref="A1:J203"/>
  <sheetViews>
    <sheetView tabSelected="1" view="pageBreakPreview" topLeftCell="A196" zoomScaleNormal="100" zoomScaleSheetLayoutView="100" workbookViewId="0">
      <selection activeCell="N197" sqref="N197"/>
    </sheetView>
  </sheetViews>
  <sheetFormatPr baseColWidth="10" defaultRowHeight="13.2" x14ac:dyDescent="0.25"/>
  <cols>
    <col min="8" max="8" width="19.44140625" customWidth="1"/>
    <col min="9" max="9" width="23.77734375" bestFit="1" customWidth="1"/>
    <col min="10" max="10" width="27.109375" customWidth="1"/>
  </cols>
  <sheetData>
    <row r="1" spans="1:10" ht="14.4" thickBot="1" x14ac:dyDescent="0.3">
      <c r="A1" s="4"/>
      <c r="B1" s="4"/>
      <c r="C1" s="4"/>
      <c r="D1" s="4"/>
      <c r="E1" s="4"/>
      <c r="F1" s="4"/>
      <c r="G1" s="4"/>
      <c r="H1" s="4"/>
      <c r="I1" s="4"/>
    </row>
    <row r="2" spans="1:10" ht="13.8" thickTop="1" x14ac:dyDescent="0.25">
      <c r="A2" s="41" t="s">
        <v>242</v>
      </c>
      <c r="B2" s="42"/>
      <c r="C2" s="42"/>
      <c r="D2" s="42"/>
      <c r="E2" s="42"/>
      <c r="F2" s="43"/>
      <c r="G2" s="41" t="s">
        <v>243</v>
      </c>
      <c r="H2" s="42"/>
      <c r="I2" s="42"/>
      <c r="J2" s="43"/>
    </row>
    <row r="3" spans="1:10" ht="13.8" thickBot="1" x14ac:dyDescent="0.3">
      <c r="A3" s="44"/>
      <c r="B3" s="45"/>
      <c r="C3" s="45"/>
      <c r="D3" s="45"/>
      <c r="E3" s="45"/>
      <c r="F3" s="46"/>
      <c r="G3" s="44"/>
      <c r="H3" s="45"/>
      <c r="I3" s="45"/>
      <c r="J3" s="46"/>
    </row>
    <row r="4" spans="1:10" ht="14.4" thickTop="1" thickBot="1" x14ac:dyDescent="0.3">
      <c r="A4" s="14"/>
      <c r="B4" s="14"/>
      <c r="C4" s="14"/>
      <c r="D4" s="14"/>
      <c r="E4" s="14"/>
      <c r="F4" s="14"/>
      <c r="G4" s="14"/>
      <c r="H4" s="14"/>
      <c r="I4" s="15"/>
      <c r="J4" s="15"/>
    </row>
    <row r="5" spans="1:10" ht="15.75" customHeight="1" thickTop="1" thickBot="1" x14ac:dyDescent="0.3">
      <c r="A5" s="47" t="s">
        <v>81</v>
      </c>
      <c r="B5" s="47" t="s">
        <v>82</v>
      </c>
      <c r="C5" s="47"/>
      <c r="D5" s="47"/>
      <c r="E5" s="47"/>
      <c r="F5" s="47"/>
      <c r="G5" s="47" t="s">
        <v>83</v>
      </c>
      <c r="H5" s="47"/>
      <c r="I5" s="47"/>
      <c r="J5" s="47"/>
    </row>
    <row r="6" spans="1:10" ht="27" thickTop="1" x14ac:dyDescent="0.25">
      <c r="A6" s="48"/>
      <c r="B6" s="48"/>
      <c r="C6" s="48"/>
      <c r="D6" s="48"/>
      <c r="E6" s="48"/>
      <c r="F6" s="48"/>
      <c r="G6" s="16" t="s">
        <v>67</v>
      </c>
      <c r="H6" s="16" t="s">
        <v>84</v>
      </c>
      <c r="I6" s="17" t="s">
        <v>0</v>
      </c>
      <c r="J6" s="17" t="s">
        <v>85</v>
      </c>
    </row>
    <row r="7" spans="1:10" ht="13.8" x14ac:dyDescent="0.25">
      <c r="A7" s="5">
        <v>1</v>
      </c>
      <c r="B7" s="37" t="s">
        <v>1</v>
      </c>
      <c r="C7" s="37"/>
      <c r="D7" s="37"/>
      <c r="E7" s="37"/>
      <c r="F7" s="37"/>
      <c r="G7" s="6"/>
      <c r="H7" s="6"/>
      <c r="I7" s="6"/>
      <c r="J7" s="6"/>
    </row>
    <row r="8" spans="1:10" ht="240" customHeight="1" x14ac:dyDescent="0.25">
      <c r="A8" s="7">
        <f>+A7+0.1</f>
        <v>1.1000000000000001</v>
      </c>
      <c r="B8" s="32" t="s">
        <v>79</v>
      </c>
      <c r="C8" s="32"/>
      <c r="D8" s="32"/>
      <c r="E8" s="32"/>
      <c r="F8" s="32"/>
      <c r="G8" s="1" t="s">
        <v>34</v>
      </c>
      <c r="H8" s="11">
        <v>2</v>
      </c>
      <c r="I8" s="12"/>
      <c r="J8" s="12">
        <f>+I8*H8</f>
        <v>0</v>
      </c>
    </row>
    <row r="9" spans="1:10" ht="14.25" customHeight="1" x14ac:dyDescent="0.25">
      <c r="A9" s="7">
        <f>+A8+0.1</f>
        <v>1.2</v>
      </c>
      <c r="B9" s="32" t="s">
        <v>33</v>
      </c>
      <c r="C9" s="32"/>
      <c r="D9" s="32"/>
      <c r="E9" s="32"/>
      <c r="F9" s="32"/>
      <c r="G9" s="1" t="s">
        <v>34</v>
      </c>
      <c r="H9" s="2">
        <v>1</v>
      </c>
      <c r="I9" s="12"/>
      <c r="J9" s="12">
        <f>+I9*H9</f>
        <v>0</v>
      </c>
    </row>
    <row r="10" spans="1:10" ht="14.25" customHeight="1" x14ac:dyDescent="0.25">
      <c r="A10" s="5">
        <f>+A7+1</f>
        <v>2</v>
      </c>
      <c r="B10" s="37" t="s">
        <v>87</v>
      </c>
      <c r="C10" s="37"/>
      <c r="D10" s="37"/>
      <c r="E10" s="37"/>
      <c r="F10" s="37"/>
      <c r="G10" s="6"/>
      <c r="H10" s="6"/>
      <c r="I10" s="6"/>
      <c r="J10" s="6"/>
    </row>
    <row r="11" spans="1:10" ht="128.25" customHeight="1" x14ac:dyDescent="0.25">
      <c r="A11" s="7">
        <f>+A10+0.1</f>
        <v>2.1</v>
      </c>
      <c r="B11" s="32" t="s">
        <v>99</v>
      </c>
      <c r="C11" s="32"/>
      <c r="D11" s="32"/>
      <c r="E11" s="32"/>
      <c r="F11" s="32"/>
      <c r="G11" s="3" t="s">
        <v>3</v>
      </c>
      <c r="H11" s="2">
        <v>20</v>
      </c>
      <c r="I11" s="12"/>
      <c r="J11" s="12">
        <f t="shared" ref="J11:J63" si="0">+I11*H11</f>
        <v>0</v>
      </c>
    </row>
    <row r="12" spans="1:10" ht="104.25" customHeight="1" x14ac:dyDescent="0.25">
      <c r="A12" s="7">
        <f t="shared" ref="A12:A19" si="1">+A11+0.1</f>
        <v>2.2000000000000002</v>
      </c>
      <c r="B12" s="32" t="s">
        <v>100</v>
      </c>
      <c r="C12" s="32"/>
      <c r="D12" s="32"/>
      <c r="E12" s="32"/>
      <c r="F12" s="32"/>
      <c r="G12" s="3" t="s">
        <v>3</v>
      </c>
      <c r="H12" s="2">
        <v>106.68</v>
      </c>
      <c r="I12" s="12"/>
      <c r="J12" s="12">
        <f t="shared" si="0"/>
        <v>0</v>
      </c>
    </row>
    <row r="13" spans="1:10" ht="64.5" customHeight="1" x14ac:dyDescent="0.25">
      <c r="A13" s="7">
        <f t="shared" si="1"/>
        <v>2.2999999999999998</v>
      </c>
      <c r="B13" s="32" t="s">
        <v>101</v>
      </c>
      <c r="C13" s="32"/>
      <c r="D13" s="32"/>
      <c r="E13" s="32"/>
      <c r="F13" s="32"/>
      <c r="G13" s="1" t="s">
        <v>2</v>
      </c>
      <c r="H13" s="2">
        <v>10</v>
      </c>
      <c r="I13" s="12"/>
      <c r="J13" s="12">
        <f t="shared" si="0"/>
        <v>0</v>
      </c>
    </row>
    <row r="14" spans="1:10" ht="81" customHeight="1" x14ac:dyDescent="0.25">
      <c r="A14" s="7">
        <f t="shared" si="1"/>
        <v>2.4</v>
      </c>
      <c r="B14" s="32" t="s">
        <v>102</v>
      </c>
      <c r="C14" s="32"/>
      <c r="D14" s="32"/>
      <c r="E14" s="32"/>
      <c r="F14" s="32"/>
      <c r="G14" s="3" t="s">
        <v>3</v>
      </c>
      <c r="H14" s="2">
        <v>944.88</v>
      </c>
      <c r="I14" s="26"/>
      <c r="J14" s="12">
        <f t="shared" si="0"/>
        <v>0</v>
      </c>
    </row>
    <row r="15" spans="1:10" ht="76.5" customHeight="1" x14ac:dyDescent="0.25">
      <c r="A15" s="7">
        <f t="shared" si="1"/>
        <v>2.5</v>
      </c>
      <c r="B15" s="32" t="s">
        <v>103</v>
      </c>
      <c r="C15" s="32" t="s">
        <v>4</v>
      </c>
      <c r="D15" s="32" t="s">
        <v>4</v>
      </c>
      <c r="E15" s="32" t="s">
        <v>4</v>
      </c>
      <c r="F15" s="32" t="s">
        <v>4</v>
      </c>
      <c r="G15" s="1" t="s">
        <v>2</v>
      </c>
      <c r="H15" s="2">
        <f>21+46</f>
        <v>67</v>
      </c>
      <c r="I15" s="12"/>
      <c r="J15" s="12">
        <f t="shared" si="0"/>
        <v>0</v>
      </c>
    </row>
    <row r="16" spans="1:10" ht="76.5" customHeight="1" x14ac:dyDescent="0.25">
      <c r="A16" s="7">
        <f t="shared" si="1"/>
        <v>2.6</v>
      </c>
      <c r="B16" s="32" t="s">
        <v>104</v>
      </c>
      <c r="C16" s="32" t="s">
        <v>5</v>
      </c>
      <c r="D16" s="32" t="s">
        <v>5</v>
      </c>
      <c r="E16" s="32" t="s">
        <v>5</v>
      </c>
      <c r="F16" s="32" t="s">
        <v>5</v>
      </c>
      <c r="G16" s="1" t="s">
        <v>2</v>
      </c>
      <c r="H16" s="2">
        <v>73</v>
      </c>
      <c r="I16" s="12"/>
      <c r="J16" s="12">
        <f t="shared" si="0"/>
        <v>0</v>
      </c>
    </row>
    <row r="17" spans="1:10" ht="76.5" customHeight="1" x14ac:dyDescent="0.25">
      <c r="A17" s="7">
        <f t="shared" si="1"/>
        <v>2.7</v>
      </c>
      <c r="B17" s="32" t="s">
        <v>105</v>
      </c>
      <c r="C17" s="32" t="s">
        <v>6</v>
      </c>
      <c r="D17" s="32" t="s">
        <v>6</v>
      </c>
      <c r="E17" s="32" t="s">
        <v>6</v>
      </c>
      <c r="F17" s="32" t="s">
        <v>6</v>
      </c>
      <c r="G17" s="1" t="s">
        <v>2</v>
      </c>
      <c r="H17" s="2">
        <v>12</v>
      </c>
      <c r="I17" s="12"/>
      <c r="J17" s="12">
        <f t="shared" si="0"/>
        <v>0</v>
      </c>
    </row>
    <row r="18" spans="1:10" ht="76.5" customHeight="1" x14ac:dyDescent="0.25">
      <c r="A18" s="7">
        <f t="shared" si="1"/>
        <v>2.8</v>
      </c>
      <c r="B18" s="32" t="s">
        <v>106</v>
      </c>
      <c r="C18" s="32" t="s">
        <v>7</v>
      </c>
      <c r="D18" s="32" t="s">
        <v>7</v>
      </c>
      <c r="E18" s="32" t="s">
        <v>7</v>
      </c>
      <c r="F18" s="32" t="s">
        <v>7</v>
      </c>
      <c r="G18" s="1" t="s">
        <v>2</v>
      </c>
      <c r="H18" s="2">
        <v>73</v>
      </c>
      <c r="I18" s="12"/>
      <c r="J18" s="12">
        <f t="shared" si="0"/>
        <v>0</v>
      </c>
    </row>
    <row r="19" spans="1:10" ht="76.5" customHeight="1" x14ac:dyDescent="0.25">
      <c r="A19" s="7">
        <f t="shared" si="1"/>
        <v>2.9</v>
      </c>
      <c r="B19" s="32" t="s">
        <v>107</v>
      </c>
      <c r="C19" s="32" t="s">
        <v>8</v>
      </c>
      <c r="D19" s="32" t="s">
        <v>8</v>
      </c>
      <c r="E19" s="32" t="s">
        <v>8</v>
      </c>
      <c r="F19" s="32" t="s">
        <v>8</v>
      </c>
      <c r="G19" s="1" t="s">
        <v>2</v>
      </c>
      <c r="H19" s="2">
        <f>22*2</f>
        <v>44</v>
      </c>
      <c r="I19" s="12"/>
      <c r="J19" s="12">
        <f t="shared" si="0"/>
        <v>0</v>
      </c>
    </row>
    <row r="20" spans="1:10" ht="76.5" customHeight="1" x14ac:dyDescent="0.25">
      <c r="A20" s="8">
        <v>2.1</v>
      </c>
      <c r="B20" s="32" t="s">
        <v>108</v>
      </c>
      <c r="C20" s="32" t="s">
        <v>8</v>
      </c>
      <c r="D20" s="32" t="s">
        <v>8</v>
      </c>
      <c r="E20" s="32" t="s">
        <v>8</v>
      </c>
      <c r="F20" s="32" t="s">
        <v>8</v>
      </c>
      <c r="G20" s="1" t="s">
        <v>29</v>
      </c>
      <c r="H20" s="2">
        <f>22*12</f>
        <v>264</v>
      </c>
      <c r="I20" s="12"/>
      <c r="J20" s="12">
        <f t="shared" si="0"/>
        <v>0</v>
      </c>
    </row>
    <row r="21" spans="1:10" ht="76.5" customHeight="1" x14ac:dyDescent="0.25">
      <c r="A21" s="7">
        <v>2.11</v>
      </c>
      <c r="B21" s="32" t="s">
        <v>109</v>
      </c>
      <c r="C21" s="32" t="s">
        <v>10</v>
      </c>
      <c r="D21" s="32" t="s">
        <v>10</v>
      </c>
      <c r="E21" s="32" t="s">
        <v>10</v>
      </c>
      <c r="F21" s="32" t="s">
        <v>10</v>
      </c>
      <c r="G21" s="1" t="s">
        <v>2</v>
      </c>
      <c r="H21" s="2">
        <f>22*3</f>
        <v>66</v>
      </c>
      <c r="I21" s="12"/>
      <c r="J21" s="12">
        <f t="shared" si="0"/>
        <v>0</v>
      </c>
    </row>
    <row r="22" spans="1:10" ht="76.5" customHeight="1" x14ac:dyDescent="0.25">
      <c r="A22" s="7">
        <v>2.12</v>
      </c>
      <c r="B22" s="32" t="s">
        <v>110</v>
      </c>
      <c r="C22" s="32" t="s">
        <v>10</v>
      </c>
      <c r="D22" s="32" t="s">
        <v>10</v>
      </c>
      <c r="E22" s="32" t="s">
        <v>10</v>
      </c>
      <c r="F22" s="32" t="s">
        <v>10</v>
      </c>
      <c r="G22" s="1" t="s">
        <v>2</v>
      </c>
      <c r="H22" s="2">
        <v>1</v>
      </c>
      <c r="I22" s="12"/>
      <c r="J22" s="12">
        <f t="shared" si="0"/>
        <v>0</v>
      </c>
    </row>
    <row r="23" spans="1:10" ht="13.8" x14ac:dyDescent="0.25">
      <c r="A23" s="5">
        <f>+A10+1</f>
        <v>3</v>
      </c>
      <c r="B23" s="37" t="s">
        <v>16</v>
      </c>
      <c r="C23" s="37" t="s">
        <v>16</v>
      </c>
      <c r="D23" s="37" t="s">
        <v>16</v>
      </c>
      <c r="E23" s="37" t="s">
        <v>16</v>
      </c>
      <c r="F23" s="37" t="s">
        <v>16</v>
      </c>
      <c r="G23" s="6"/>
      <c r="H23" s="6"/>
      <c r="I23" s="6"/>
      <c r="J23" s="6"/>
    </row>
    <row r="24" spans="1:10" ht="73.5" customHeight="1" x14ac:dyDescent="0.25">
      <c r="A24" s="7">
        <f>+A23+0.1</f>
        <v>3.1</v>
      </c>
      <c r="B24" s="32" t="s">
        <v>111</v>
      </c>
      <c r="C24" s="32" t="s">
        <v>9</v>
      </c>
      <c r="D24" s="32" t="s">
        <v>9</v>
      </c>
      <c r="E24" s="32" t="s">
        <v>9</v>
      </c>
      <c r="F24" s="32" t="s">
        <v>9</v>
      </c>
      <c r="G24" s="3" t="s">
        <v>3</v>
      </c>
      <c r="H24" s="2">
        <f>+H14</f>
        <v>944.88</v>
      </c>
      <c r="I24" s="12"/>
      <c r="J24" s="12">
        <f t="shared" si="0"/>
        <v>0</v>
      </c>
    </row>
    <row r="25" spans="1:10" ht="117.75" customHeight="1" x14ac:dyDescent="0.25">
      <c r="A25" s="7">
        <f t="shared" ref="A25:A32" si="2">+A24+0.1</f>
        <v>3.2</v>
      </c>
      <c r="B25" s="32" t="s">
        <v>112</v>
      </c>
      <c r="C25" s="32" t="s">
        <v>20</v>
      </c>
      <c r="D25" s="32" t="s">
        <v>20</v>
      </c>
      <c r="E25" s="32" t="s">
        <v>20</v>
      </c>
      <c r="F25" s="32" t="s">
        <v>20</v>
      </c>
      <c r="G25" s="1" t="s">
        <v>21</v>
      </c>
      <c r="H25" s="2">
        <f>0.6*(3+5.5+3.41+2.51+2.67+2.42+4.55+4.55+2.95+2.92+1.93+1.93+1.97+1.78+2.69+2.69+2.69+2.69)</f>
        <v>31.71</v>
      </c>
      <c r="I25" s="12"/>
      <c r="J25" s="12">
        <f t="shared" si="0"/>
        <v>0</v>
      </c>
    </row>
    <row r="26" spans="1:10" ht="131.25" customHeight="1" x14ac:dyDescent="0.25">
      <c r="A26" s="7">
        <f t="shared" si="2"/>
        <v>3.3</v>
      </c>
      <c r="B26" s="32" t="s">
        <v>113</v>
      </c>
      <c r="C26" s="32" t="s">
        <v>22</v>
      </c>
      <c r="D26" s="32" t="s">
        <v>22</v>
      </c>
      <c r="E26" s="32" t="s">
        <v>22</v>
      </c>
      <c r="F26" s="32" t="s">
        <v>22</v>
      </c>
      <c r="G26" s="3" t="s">
        <v>3</v>
      </c>
      <c r="H26" s="2">
        <f>1*0.6*38</f>
        <v>22.8</v>
      </c>
      <c r="I26" s="12"/>
      <c r="J26" s="12">
        <f t="shared" si="0"/>
        <v>0</v>
      </c>
    </row>
    <row r="27" spans="1:10" ht="98.25" customHeight="1" x14ac:dyDescent="0.25">
      <c r="A27" s="7">
        <f t="shared" si="2"/>
        <v>3.4</v>
      </c>
      <c r="B27" s="32" t="s">
        <v>144</v>
      </c>
      <c r="C27" s="32" t="s">
        <v>23</v>
      </c>
      <c r="D27" s="32" t="s">
        <v>23</v>
      </c>
      <c r="E27" s="32" t="s">
        <v>23</v>
      </c>
      <c r="F27" s="32" t="s">
        <v>23</v>
      </c>
      <c r="G27" s="3" t="s">
        <v>3</v>
      </c>
      <c r="H27" s="2">
        <v>326.33999999999997</v>
      </c>
      <c r="I27" s="12"/>
      <c r="J27" s="12">
        <f t="shared" si="0"/>
        <v>0</v>
      </c>
    </row>
    <row r="28" spans="1:10" ht="93.75" customHeight="1" x14ac:dyDescent="0.25">
      <c r="A28" s="7">
        <f t="shared" si="2"/>
        <v>3.5</v>
      </c>
      <c r="B28" s="32" t="s">
        <v>145</v>
      </c>
      <c r="C28" s="32" t="s">
        <v>23</v>
      </c>
      <c r="D28" s="32" t="s">
        <v>23</v>
      </c>
      <c r="E28" s="32" t="s">
        <v>23</v>
      </c>
      <c r="F28" s="32" t="s">
        <v>23</v>
      </c>
      <c r="G28" s="3" t="s">
        <v>86</v>
      </c>
      <c r="H28" s="2">
        <v>327.33999999999997</v>
      </c>
      <c r="I28" s="12"/>
      <c r="J28" s="12">
        <f t="shared" si="0"/>
        <v>0</v>
      </c>
    </row>
    <row r="29" spans="1:10" ht="104.25" customHeight="1" x14ac:dyDescent="0.25">
      <c r="A29" s="7">
        <f t="shared" si="2"/>
        <v>3.6</v>
      </c>
      <c r="B29" s="32" t="s">
        <v>146</v>
      </c>
      <c r="C29" s="32" t="s">
        <v>24</v>
      </c>
      <c r="D29" s="32" t="s">
        <v>24</v>
      </c>
      <c r="E29" s="32" t="s">
        <v>24</v>
      </c>
      <c r="F29" s="32" t="s">
        <v>24</v>
      </c>
      <c r="G29" s="1" t="s">
        <v>2</v>
      </c>
      <c r="H29" s="2">
        <v>11</v>
      </c>
      <c r="I29" s="12"/>
      <c r="J29" s="12">
        <f t="shared" si="0"/>
        <v>0</v>
      </c>
    </row>
    <row r="30" spans="1:10" ht="100.5" customHeight="1" x14ac:dyDescent="0.25">
      <c r="A30" s="7">
        <f t="shared" si="2"/>
        <v>3.7</v>
      </c>
      <c r="B30" s="32" t="s">
        <v>147</v>
      </c>
      <c r="C30" s="32" t="s">
        <v>25</v>
      </c>
      <c r="D30" s="32" t="s">
        <v>25</v>
      </c>
      <c r="E30" s="32" t="s">
        <v>25</v>
      </c>
      <c r="F30" s="32" t="s">
        <v>25</v>
      </c>
      <c r="G30" s="1" t="s">
        <v>2</v>
      </c>
      <c r="H30" s="2">
        <v>68</v>
      </c>
      <c r="I30" s="12"/>
      <c r="J30" s="12">
        <f t="shared" si="0"/>
        <v>0</v>
      </c>
    </row>
    <row r="31" spans="1:10" ht="97.5" customHeight="1" x14ac:dyDescent="0.25">
      <c r="A31" s="7">
        <f t="shared" si="2"/>
        <v>3.8</v>
      </c>
      <c r="B31" s="32" t="s">
        <v>114</v>
      </c>
      <c r="C31" s="32" t="s">
        <v>26</v>
      </c>
      <c r="D31" s="32" t="s">
        <v>26</v>
      </c>
      <c r="E31" s="32" t="s">
        <v>26</v>
      </c>
      <c r="F31" s="32" t="s">
        <v>26</v>
      </c>
      <c r="G31" s="3" t="s">
        <v>3</v>
      </c>
      <c r="H31" s="2">
        <f>10*1.4</f>
        <v>14</v>
      </c>
      <c r="I31" s="12"/>
      <c r="J31" s="12">
        <f t="shared" si="0"/>
        <v>0</v>
      </c>
    </row>
    <row r="32" spans="1:10" ht="99" customHeight="1" x14ac:dyDescent="0.25">
      <c r="A32" s="7">
        <f t="shared" si="2"/>
        <v>3.9</v>
      </c>
      <c r="B32" s="32" t="s">
        <v>142</v>
      </c>
      <c r="C32" s="32"/>
      <c r="D32" s="32"/>
      <c r="E32" s="32"/>
      <c r="F32" s="32"/>
      <c r="G32" s="3" t="s">
        <v>29</v>
      </c>
      <c r="H32" s="2">
        <v>10</v>
      </c>
      <c r="I32" s="12"/>
      <c r="J32" s="12">
        <f t="shared" si="0"/>
        <v>0</v>
      </c>
    </row>
    <row r="33" spans="1:10" ht="72.75" customHeight="1" x14ac:dyDescent="0.25">
      <c r="A33" s="8">
        <v>3.1</v>
      </c>
      <c r="B33" s="32" t="s">
        <v>115</v>
      </c>
      <c r="C33" s="32" t="s">
        <v>27</v>
      </c>
      <c r="D33" s="32" t="s">
        <v>27</v>
      </c>
      <c r="E33" s="32" t="s">
        <v>27</v>
      </c>
      <c r="F33" s="32" t="s">
        <v>27</v>
      </c>
      <c r="G33" s="3" t="s">
        <v>3</v>
      </c>
      <c r="H33" s="2">
        <v>170</v>
      </c>
      <c r="I33" s="12"/>
      <c r="J33" s="12">
        <f t="shared" si="0"/>
        <v>0</v>
      </c>
    </row>
    <row r="34" spans="1:10" ht="61.5" customHeight="1" x14ac:dyDescent="0.25">
      <c r="A34" s="7">
        <v>3.11</v>
      </c>
      <c r="B34" s="32" t="s">
        <v>116</v>
      </c>
      <c r="C34" s="32" t="s">
        <v>28</v>
      </c>
      <c r="D34" s="32" t="s">
        <v>28</v>
      </c>
      <c r="E34" s="32" t="s">
        <v>28</v>
      </c>
      <c r="F34" s="32" t="s">
        <v>28</v>
      </c>
      <c r="G34" s="1" t="s">
        <v>29</v>
      </c>
      <c r="H34" s="2">
        <v>80</v>
      </c>
      <c r="I34" s="12"/>
      <c r="J34" s="12">
        <f t="shared" si="0"/>
        <v>0</v>
      </c>
    </row>
    <row r="35" spans="1:10" ht="80.25" customHeight="1" x14ac:dyDescent="0.25">
      <c r="A35" s="7">
        <v>3.12</v>
      </c>
      <c r="B35" s="32" t="s">
        <v>117</v>
      </c>
      <c r="C35" s="32" t="s">
        <v>30</v>
      </c>
      <c r="D35" s="32" t="s">
        <v>30</v>
      </c>
      <c r="E35" s="32" t="s">
        <v>30</v>
      </c>
      <c r="F35" s="32" t="s">
        <v>30</v>
      </c>
      <c r="G35" s="3" t="s">
        <v>34</v>
      </c>
      <c r="H35" s="2">
        <v>1</v>
      </c>
      <c r="I35" s="12"/>
      <c r="J35" s="12">
        <f t="shared" si="0"/>
        <v>0</v>
      </c>
    </row>
    <row r="36" spans="1:10" ht="99.75" customHeight="1" x14ac:dyDescent="0.25">
      <c r="A36" s="7">
        <v>3.13</v>
      </c>
      <c r="B36" s="32" t="s">
        <v>118</v>
      </c>
      <c r="C36" s="32" t="s">
        <v>31</v>
      </c>
      <c r="D36" s="32" t="s">
        <v>31</v>
      </c>
      <c r="E36" s="32" t="s">
        <v>31</v>
      </c>
      <c r="F36" s="32" t="s">
        <v>31</v>
      </c>
      <c r="G36" s="1" t="s">
        <v>2</v>
      </c>
      <c r="H36" s="2">
        <f>+H53+H54+H55+H56+H57+H58+H59</f>
        <v>155</v>
      </c>
      <c r="I36" s="12"/>
      <c r="J36" s="12">
        <f t="shared" si="0"/>
        <v>0</v>
      </c>
    </row>
    <row r="37" spans="1:10" ht="86.25" customHeight="1" x14ac:dyDescent="0.25">
      <c r="A37" s="7">
        <v>3.14</v>
      </c>
      <c r="B37" s="32" t="s">
        <v>119</v>
      </c>
      <c r="C37" s="32" t="s">
        <v>32</v>
      </c>
      <c r="D37" s="32" t="s">
        <v>32</v>
      </c>
      <c r="E37" s="32" t="s">
        <v>32</v>
      </c>
      <c r="F37" s="32" t="s">
        <v>32</v>
      </c>
      <c r="G37" s="3" t="s">
        <v>3</v>
      </c>
      <c r="H37" s="2">
        <f>410*0.3</f>
        <v>123</v>
      </c>
      <c r="I37" s="12"/>
      <c r="J37" s="12">
        <f t="shared" si="0"/>
        <v>0</v>
      </c>
    </row>
    <row r="38" spans="1:10" ht="60" customHeight="1" x14ac:dyDescent="0.25">
      <c r="A38" s="7">
        <v>3.15</v>
      </c>
      <c r="B38" s="32" t="s">
        <v>120</v>
      </c>
      <c r="C38" s="32" t="s">
        <v>32</v>
      </c>
      <c r="D38" s="32" t="s">
        <v>32</v>
      </c>
      <c r="E38" s="32" t="s">
        <v>32</v>
      </c>
      <c r="F38" s="32" t="s">
        <v>32</v>
      </c>
      <c r="G38" s="3" t="s">
        <v>3</v>
      </c>
      <c r="H38" s="2">
        <f>3+0.6*2+5.5+3.41+2.51+1.5+2.67+4.55*2+2.95+4.92+1.93*2+2*2+4*2.69</f>
        <v>55.38</v>
      </c>
      <c r="I38" s="12"/>
      <c r="J38" s="12">
        <f t="shared" si="0"/>
        <v>0</v>
      </c>
    </row>
    <row r="39" spans="1:10" ht="93.75" customHeight="1" x14ac:dyDescent="0.25">
      <c r="A39" s="7">
        <v>3.16</v>
      </c>
      <c r="B39" s="32" t="s">
        <v>121</v>
      </c>
      <c r="C39" s="32"/>
      <c r="D39" s="32"/>
      <c r="E39" s="32"/>
      <c r="F39" s="32"/>
      <c r="G39" s="3" t="s">
        <v>2</v>
      </c>
      <c r="H39" s="2">
        <v>24</v>
      </c>
      <c r="I39" s="12"/>
      <c r="J39" s="12">
        <f t="shared" si="0"/>
        <v>0</v>
      </c>
    </row>
    <row r="40" spans="1:10" ht="84.75" customHeight="1" x14ac:dyDescent="0.25">
      <c r="A40" s="7">
        <v>3.17</v>
      </c>
      <c r="B40" s="32" t="s">
        <v>122</v>
      </c>
      <c r="C40" s="32"/>
      <c r="D40" s="32"/>
      <c r="E40" s="32"/>
      <c r="F40" s="32"/>
      <c r="G40" s="3" t="s">
        <v>2</v>
      </c>
      <c r="H40" s="2">
        <v>2</v>
      </c>
      <c r="I40" s="12"/>
      <c r="J40" s="12">
        <f t="shared" si="0"/>
        <v>0</v>
      </c>
    </row>
    <row r="41" spans="1:10" ht="75" customHeight="1" x14ac:dyDescent="0.25">
      <c r="A41" s="7">
        <v>3.18</v>
      </c>
      <c r="B41" s="32" t="s">
        <v>123</v>
      </c>
      <c r="C41" s="32"/>
      <c r="D41" s="32"/>
      <c r="E41" s="32"/>
      <c r="F41" s="32"/>
      <c r="G41" s="3" t="s">
        <v>29</v>
      </c>
      <c r="H41" s="2">
        <f>24*2</f>
        <v>48</v>
      </c>
      <c r="I41" s="12"/>
      <c r="J41" s="12">
        <f t="shared" si="0"/>
        <v>0</v>
      </c>
    </row>
    <row r="42" spans="1:10" ht="22.5" customHeight="1" x14ac:dyDescent="0.25">
      <c r="A42" s="5">
        <f>+A23+1</f>
        <v>4</v>
      </c>
      <c r="B42" s="33" t="s">
        <v>88</v>
      </c>
      <c r="C42" s="34" t="s">
        <v>16</v>
      </c>
      <c r="D42" s="34" t="s">
        <v>16</v>
      </c>
      <c r="E42" s="34" t="s">
        <v>16</v>
      </c>
      <c r="F42" s="35" t="s">
        <v>16</v>
      </c>
      <c r="G42" s="6"/>
      <c r="H42" s="6"/>
      <c r="I42" s="6"/>
      <c r="J42" s="6"/>
    </row>
    <row r="43" spans="1:10" ht="111" customHeight="1" x14ac:dyDescent="0.25">
      <c r="A43" s="7">
        <f t="shared" ref="A43:A49" si="3">+A42+0.1</f>
        <v>4.0999999999999996</v>
      </c>
      <c r="B43" s="32" t="s">
        <v>124</v>
      </c>
      <c r="C43" s="32" t="s">
        <v>10</v>
      </c>
      <c r="D43" s="32" t="s">
        <v>10</v>
      </c>
      <c r="E43" s="32" t="s">
        <v>10</v>
      </c>
      <c r="F43" s="32" t="s">
        <v>10</v>
      </c>
      <c r="G43" s="1" t="s">
        <v>34</v>
      </c>
      <c r="H43" s="2">
        <v>1</v>
      </c>
      <c r="I43" s="12"/>
      <c r="J43" s="12">
        <f t="shared" si="0"/>
        <v>0</v>
      </c>
    </row>
    <row r="44" spans="1:10" ht="75" customHeight="1" x14ac:dyDescent="0.25">
      <c r="A44" s="7">
        <f t="shared" si="3"/>
        <v>4.2</v>
      </c>
      <c r="B44" s="32" t="s">
        <v>125</v>
      </c>
      <c r="C44" s="32" t="s">
        <v>10</v>
      </c>
      <c r="D44" s="32" t="s">
        <v>10</v>
      </c>
      <c r="E44" s="32" t="s">
        <v>10</v>
      </c>
      <c r="F44" s="32" t="s">
        <v>10</v>
      </c>
      <c r="G44" s="1" t="s">
        <v>34</v>
      </c>
      <c r="H44" s="2">
        <v>1</v>
      </c>
      <c r="I44" s="12"/>
      <c r="J44" s="12">
        <f t="shared" si="0"/>
        <v>0</v>
      </c>
    </row>
    <row r="45" spans="1:10" ht="96.75" customHeight="1" x14ac:dyDescent="0.25">
      <c r="A45" s="7">
        <f t="shared" si="3"/>
        <v>4.3</v>
      </c>
      <c r="B45" s="32" t="s">
        <v>126</v>
      </c>
      <c r="C45" s="32" t="s">
        <v>10</v>
      </c>
      <c r="D45" s="32" t="s">
        <v>10</v>
      </c>
      <c r="E45" s="32" t="s">
        <v>10</v>
      </c>
      <c r="F45" s="32" t="s">
        <v>10</v>
      </c>
      <c r="G45" s="1" t="s">
        <v>34</v>
      </c>
      <c r="H45" s="2">
        <v>1</v>
      </c>
      <c r="I45" s="12"/>
      <c r="J45" s="12">
        <f t="shared" si="0"/>
        <v>0</v>
      </c>
    </row>
    <row r="46" spans="1:10" ht="96.75" customHeight="1" x14ac:dyDescent="0.25">
      <c r="A46" s="7">
        <f>+A45+0.1</f>
        <v>4.4000000000000004</v>
      </c>
      <c r="B46" s="32" t="s">
        <v>136</v>
      </c>
      <c r="C46" s="32" t="s">
        <v>10</v>
      </c>
      <c r="D46" s="32" t="s">
        <v>10</v>
      </c>
      <c r="E46" s="32" t="s">
        <v>10</v>
      </c>
      <c r="F46" s="32" t="s">
        <v>10</v>
      </c>
      <c r="G46" s="1" t="s">
        <v>67</v>
      </c>
      <c r="H46" s="2">
        <f>+H62</f>
        <v>19</v>
      </c>
      <c r="I46" s="12"/>
      <c r="J46" s="12">
        <f t="shared" si="0"/>
        <v>0</v>
      </c>
    </row>
    <row r="47" spans="1:10" ht="132" customHeight="1" x14ac:dyDescent="0.25">
      <c r="A47" s="7">
        <f>+A46+0.1</f>
        <v>4.5</v>
      </c>
      <c r="B47" s="32" t="s">
        <v>127</v>
      </c>
      <c r="C47" s="32"/>
      <c r="D47" s="32"/>
      <c r="E47" s="32"/>
      <c r="F47" s="32"/>
      <c r="G47" s="1" t="s">
        <v>29</v>
      </c>
      <c r="H47" s="2">
        <v>100</v>
      </c>
      <c r="I47" s="12"/>
      <c r="J47" s="12">
        <f t="shared" si="0"/>
        <v>0</v>
      </c>
    </row>
    <row r="48" spans="1:10" ht="103.5" customHeight="1" x14ac:dyDescent="0.25">
      <c r="A48" s="7">
        <f t="shared" si="3"/>
        <v>4.5999999999999996</v>
      </c>
      <c r="B48" s="32" t="s">
        <v>128</v>
      </c>
      <c r="C48" s="32"/>
      <c r="D48" s="32"/>
      <c r="E48" s="32"/>
      <c r="F48" s="32"/>
      <c r="G48" s="1" t="s">
        <v>29</v>
      </c>
      <c r="H48" s="2">
        <v>100</v>
      </c>
      <c r="I48" s="12"/>
      <c r="J48" s="12">
        <f t="shared" si="0"/>
        <v>0</v>
      </c>
    </row>
    <row r="49" spans="1:10" ht="113.25" customHeight="1" x14ac:dyDescent="0.25">
      <c r="A49" s="7">
        <f t="shared" si="3"/>
        <v>4.7</v>
      </c>
      <c r="B49" s="32" t="s">
        <v>129</v>
      </c>
      <c r="C49" s="32"/>
      <c r="D49" s="32"/>
      <c r="E49" s="32"/>
      <c r="F49" s="32"/>
      <c r="G49" s="1" t="s">
        <v>29</v>
      </c>
      <c r="H49" s="2">
        <v>70</v>
      </c>
      <c r="I49" s="12"/>
      <c r="J49" s="12">
        <f t="shared" si="0"/>
        <v>0</v>
      </c>
    </row>
    <row r="50" spans="1:10" ht="132" customHeight="1" x14ac:dyDescent="0.25">
      <c r="A50" s="7">
        <f t="shared" ref="A50:A51" si="4">+A49+0.1</f>
        <v>4.8</v>
      </c>
      <c r="B50" s="32" t="s">
        <v>130</v>
      </c>
      <c r="C50" s="32"/>
      <c r="D50" s="32"/>
      <c r="E50" s="32"/>
      <c r="F50" s="32"/>
      <c r="G50" s="1" t="s">
        <v>2</v>
      </c>
      <c r="H50" s="2">
        <v>10</v>
      </c>
      <c r="I50" s="12"/>
      <c r="J50" s="12">
        <f t="shared" si="0"/>
        <v>0</v>
      </c>
    </row>
    <row r="51" spans="1:10" ht="108" customHeight="1" x14ac:dyDescent="0.25">
      <c r="A51" s="7">
        <f t="shared" si="4"/>
        <v>4.9000000000000004</v>
      </c>
      <c r="B51" s="32" t="s">
        <v>131</v>
      </c>
      <c r="C51" s="32"/>
      <c r="D51" s="32"/>
      <c r="E51" s="32"/>
      <c r="F51" s="32"/>
      <c r="G51" s="1" t="s">
        <v>29</v>
      </c>
      <c r="H51" s="2">
        <v>70</v>
      </c>
      <c r="I51" s="12"/>
      <c r="J51" s="12">
        <f t="shared" si="0"/>
        <v>0</v>
      </c>
    </row>
    <row r="52" spans="1:10" ht="22.5" customHeight="1" x14ac:dyDescent="0.25">
      <c r="A52" s="5">
        <f>+A42+1</f>
        <v>5</v>
      </c>
      <c r="B52" s="33" t="s">
        <v>89</v>
      </c>
      <c r="C52" s="34" t="s">
        <v>16</v>
      </c>
      <c r="D52" s="34" t="s">
        <v>16</v>
      </c>
      <c r="E52" s="34" t="s">
        <v>16</v>
      </c>
      <c r="F52" s="35" t="s">
        <v>16</v>
      </c>
      <c r="G52" s="6"/>
      <c r="H52" s="6"/>
      <c r="I52" s="6"/>
      <c r="J52" s="6"/>
    </row>
    <row r="53" spans="1:10" ht="146.25" customHeight="1" x14ac:dyDescent="0.25">
      <c r="A53" s="7">
        <f>+A52+0.1</f>
        <v>5.0999999999999996</v>
      </c>
      <c r="B53" s="51" t="s">
        <v>137</v>
      </c>
      <c r="C53" s="52"/>
      <c r="D53" s="52"/>
      <c r="E53" s="52"/>
      <c r="F53" s="53"/>
      <c r="G53" s="1" t="s">
        <v>2</v>
      </c>
      <c r="H53" s="2">
        <v>19</v>
      </c>
      <c r="I53" s="12"/>
      <c r="J53" s="12">
        <f t="shared" si="0"/>
        <v>0</v>
      </c>
    </row>
    <row r="54" spans="1:10" ht="146.25" customHeight="1" x14ac:dyDescent="0.25">
      <c r="A54" s="7">
        <f>+A53+0.1</f>
        <v>5.2</v>
      </c>
      <c r="B54" s="32" t="s">
        <v>141</v>
      </c>
      <c r="C54" s="32" t="s">
        <v>17</v>
      </c>
      <c r="D54" s="32" t="s">
        <v>17</v>
      </c>
      <c r="E54" s="32" t="s">
        <v>17</v>
      </c>
      <c r="F54" s="32" t="s">
        <v>17</v>
      </c>
      <c r="G54" s="1" t="s">
        <v>2</v>
      </c>
      <c r="H54" s="2">
        <v>53</v>
      </c>
      <c r="I54" s="12"/>
      <c r="J54" s="12">
        <f t="shared" si="0"/>
        <v>0</v>
      </c>
    </row>
    <row r="55" spans="1:10" ht="124.5" customHeight="1" x14ac:dyDescent="0.25">
      <c r="A55" s="7">
        <f t="shared" ref="A55:A58" si="5">+A54+0.1</f>
        <v>5.3</v>
      </c>
      <c r="B55" s="32" t="s">
        <v>138</v>
      </c>
      <c r="C55" s="32" t="s">
        <v>18</v>
      </c>
      <c r="D55" s="32" t="s">
        <v>18</v>
      </c>
      <c r="E55" s="32" t="s">
        <v>18</v>
      </c>
      <c r="F55" s="32" t="s">
        <v>18</v>
      </c>
      <c r="G55" s="1" t="s">
        <v>2</v>
      </c>
      <c r="H55" s="2">
        <v>16</v>
      </c>
      <c r="I55" s="12"/>
      <c r="J55" s="12">
        <f t="shared" si="0"/>
        <v>0</v>
      </c>
    </row>
    <row r="56" spans="1:10" ht="124.5" customHeight="1" x14ac:dyDescent="0.25">
      <c r="A56" s="7">
        <f t="shared" si="5"/>
        <v>5.4</v>
      </c>
      <c r="B56" s="32" t="s">
        <v>139</v>
      </c>
      <c r="C56" s="32" t="s">
        <v>18</v>
      </c>
      <c r="D56" s="32" t="s">
        <v>18</v>
      </c>
      <c r="E56" s="32" t="s">
        <v>18</v>
      </c>
      <c r="F56" s="32" t="s">
        <v>18</v>
      </c>
      <c r="G56" s="1" t="s">
        <v>2</v>
      </c>
      <c r="H56" s="2">
        <v>54</v>
      </c>
      <c r="I56" s="12"/>
      <c r="J56" s="12">
        <f t="shared" si="0"/>
        <v>0</v>
      </c>
    </row>
    <row r="57" spans="1:10" ht="134.25" customHeight="1" x14ac:dyDescent="0.25">
      <c r="A57" s="7">
        <f t="shared" si="5"/>
        <v>5.5</v>
      </c>
      <c r="B57" s="32" t="s">
        <v>143</v>
      </c>
      <c r="C57" s="32" t="s">
        <v>18</v>
      </c>
      <c r="D57" s="32" t="s">
        <v>18</v>
      </c>
      <c r="E57" s="32" t="s">
        <v>18</v>
      </c>
      <c r="F57" s="32" t="s">
        <v>18</v>
      </c>
      <c r="G57" s="1" t="s">
        <v>2</v>
      </c>
      <c r="H57" s="2">
        <v>1</v>
      </c>
      <c r="I57" s="12"/>
      <c r="J57" s="12">
        <f t="shared" si="0"/>
        <v>0</v>
      </c>
    </row>
    <row r="58" spans="1:10" ht="113.25" customHeight="1" x14ac:dyDescent="0.25">
      <c r="A58" s="7">
        <f t="shared" si="5"/>
        <v>5.6</v>
      </c>
      <c r="B58" s="32" t="s">
        <v>132</v>
      </c>
      <c r="C58" s="32" t="s">
        <v>19</v>
      </c>
      <c r="D58" s="32" t="s">
        <v>19</v>
      </c>
      <c r="E58" s="32" t="s">
        <v>19</v>
      </c>
      <c r="F58" s="32" t="s">
        <v>19</v>
      </c>
      <c r="G58" s="1" t="s">
        <v>2</v>
      </c>
      <c r="H58" s="2">
        <v>4</v>
      </c>
      <c r="I58" s="12"/>
      <c r="J58" s="12">
        <f t="shared" si="0"/>
        <v>0</v>
      </c>
    </row>
    <row r="59" spans="1:10" ht="124.5" customHeight="1" x14ac:dyDescent="0.25">
      <c r="A59" s="7">
        <v>5.0999999999999996</v>
      </c>
      <c r="B59" s="32" t="s">
        <v>140</v>
      </c>
      <c r="C59" s="32" t="s">
        <v>19</v>
      </c>
      <c r="D59" s="32" t="s">
        <v>19</v>
      </c>
      <c r="E59" s="32" t="s">
        <v>19</v>
      </c>
      <c r="F59" s="32" t="s">
        <v>19</v>
      </c>
      <c r="G59" s="1" t="s">
        <v>2</v>
      </c>
      <c r="H59" s="2">
        <v>8</v>
      </c>
      <c r="I59" s="12"/>
      <c r="J59" s="12">
        <f t="shared" si="0"/>
        <v>0</v>
      </c>
    </row>
    <row r="60" spans="1:10" ht="22.5" customHeight="1" x14ac:dyDescent="0.25">
      <c r="A60" s="5">
        <f>+A52+1</f>
        <v>6</v>
      </c>
      <c r="B60" s="33" t="s">
        <v>92</v>
      </c>
      <c r="C60" s="34" t="s">
        <v>16</v>
      </c>
      <c r="D60" s="34" t="s">
        <v>16</v>
      </c>
      <c r="E60" s="34" t="s">
        <v>16</v>
      </c>
      <c r="F60" s="35" t="s">
        <v>16</v>
      </c>
      <c r="G60" s="6"/>
      <c r="H60" s="6"/>
      <c r="I60" s="6"/>
      <c r="J60" s="6"/>
    </row>
    <row r="61" spans="1:10" ht="108.75" customHeight="1" x14ac:dyDescent="0.25">
      <c r="A61" s="7">
        <f>+A60+0.1</f>
        <v>6.1</v>
      </c>
      <c r="B61" s="32" t="s">
        <v>133</v>
      </c>
      <c r="C61" s="32" t="s">
        <v>19</v>
      </c>
      <c r="D61" s="32" t="s">
        <v>19</v>
      </c>
      <c r="E61" s="32" t="s">
        <v>19</v>
      </c>
      <c r="F61" s="32" t="s">
        <v>19</v>
      </c>
      <c r="G61" s="1" t="s">
        <v>2</v>
      </c>
      <c r="H61" s="2">
        <f>+H53+H54</f>
        <v>72</v>
      </c>
      <c r="I61" s="12"/>
      <c r="J61" s="12">
        <f t="shared" si="0"/>
        <v>0</v>
      </c>
    </row>
    <row r="62" spans="1:10" ht="121.5" customHeight="1" x14ac:dyDescent="0.25">
      <c r="A62" s="7">
        <f t="shared" ref="A62:A63" si="6">+A61+0.1</f>
        <v>6.2</v>
      </c>
      <c r="B62" s="32" t="s">
        <v>134</v>
      </c>
      <c r="C62" s="32" t="s">
        <v>19</v>
      </c>
      <c r="D62" s="32" t="s">
        <v>19</v>
      </c>
      <c r="E62" s="32" t="s">
        <v>19</v>
      </c>
      <c r="F62" s="32" t="s">
        <v>19</v>
      </c>
      <c r="G62" s="1" t="s">
        <v>2</v>
      </c>
      <c r="H62" s="2">
        <v>19</v>
      </c>
      <c r="I62" s="12"/>
      <c r="J62" s="12">
        <f t="shared" si="0"/>
        <v>0</v>
      </c>
    </row>
    <row r="63" spans="1:10" ht="140.25" customHeight="1" x14ac:dyDescent="0.25">
      <c r="A63" s="7">
        <f t="shared" si="6"/>
        <v>6.3</v>
      </c>
      <c r="B63" s="32" t="s">
        <v>135</v>
      </c>
      <c r="C63" s="32" t="s">
        <v>19</v>
      </c>
      <c r="D63" s="32" t="s">
        <v>19</v>
      </c>
      <c r="E63" s="32" t="s">
        <v>19</v>
      </c>
      <c r="F63" s="32" t="s">
        <v>19</v>
      </c>
      <c r="G63" s="1" t="s">
        <v>2</v>
      </c>
      <c r="H63" s="2">
        <v>23</v>
      </c>
      <c r="I63" s="12"/>
      <c r="J63" s="12">
        <f t="shared" si="0"/>
        <v>0</v>
      </c>
    </row>
    <row r="64" spans="1:10" ht="14.25" customHeight="1" x14ac:dyDescent="0.25">
      <c r="A64" s="5">
        <f>+A60+1</f>
        <v>7</v>
      </c>
      <c r="B64" s="33" t="s">
        <v>80</v>
      </c>
      <c r="C64" s="34"/>
      <c r="D64" s="34"/>
      <c r="E64" s="34"/>
      <c r="F64" s="34"/>
      <c r="G64" s="18"/>
      <c r="H64" s="18"/>
      <c r="I64" s="18"/>
      <c r="J64" s="18"/>
    </row>
    <row r="65" spans="1:10" ht="12.75" customHeight="1" x14ac:dyDescent="0.25">
      <c r="A65" s="39" t="s">
        <v>69</v>
      </c>
      <c r="B65" s="39"/>
      <c r="C65" s="39"/>
      <c r="D65" s="39"/>
      <c r="E65" s="39"/>
      <c r="F65" s="39"/>
      <c r="G65" s="40"/>
      <c r="H65" s="40"/>
      <c r="I65" s="40"/>
      <c r="J65" s="19"/>
    </row>
    <row r="66" spans="1:10" ht="12.75" customHeight="1" x14ac:dyDescent="0.25">
      <c r="A66" s="5">
        <f>+A64+0.1</f>
        <v>7.1</v>
      </c>
      <c r="B66" s="37" t="s">
        <v>91</v>
      </c>
      <c r="C66" s="37"/>
      <c r="D66" s="37"/>
      <c r="E66" s="37"/>
      <c r="F66" s="37"/>
      <c r="G66" s="6"/>
      <c r="H66" s="6"/>
      <c r="I66" s="6"/>
      <c r="J66" s="6"/>
    </row>
    <row r="67" spans="1:10" ht="99.75" customHeight="1" x14ac:dyDescent="0.25">
      <c r="A67" s="9" t="s">
        <v>148</v>
      </c>
      <c r="B67" s="32" t="s">
        <v>35</v>
      </c>
      <c r="C67" s="32"/>
      <c r="D67" s="32"/>
      <c r="E67" s="32"/>
      <c r="F67" s="32"/>
      <c r="G67" s="9" t="s">
        <v>67</v>
      </c>
      <c r="H67" s="10">
        <v>5</v>
      </c>
      <c r="I67" s="12"/>
      <c r="J67" s="12">
        <f t="shared" ref="J67:J74" si="7">+I67*H67</f>
        <v>0</v>
      </c>
    </row>
    <row r="68" spans="1:10" ht="74.25" customHeight="1" x14ac:dyDescent="0.25">
      <c r="A68" s="9" t="s">
        <v>149</v>
      </c>
      <c r="B68" s="32" t="s">
        <v>37</v>
      </c>
      <c r="C68" s="32"/>
      <c r="D68" s="32"/>
      <c r="E68" s="32"/>
      <c r="F68" s="32"/>
      <c r="G68" s="9" t="s">
        <v>67</v>
      </c>
      <c r="H68" s="10">
        <v>3</v>
      </c>
      <c r="I68" s="12"/>
      <c r="J68" s="12">
        <f t="shared" si="7"/>
        <v>0</v>
      </c>
    </row>
    <row r="69" spans="1:10" ht="81" customHeight="1" x14ac:dyDescent="0.25">
      <c r="A69" s="9" t="s">
        <v>150</v>
      </c>
      <c r="B69" s="32" t="s">
        <v>38</v>
      </c>
      <c r="C69" s="32"/>
      <c r="D69" s="32"/>
      <c r="E69" s="32"/>
      <c r="F69" s="32"/>
      <c r="G69" s="9" t="s">
        <v>67</v>
      </c>
      <c r="H69" s="10">
        <v>2</v>
      </c>
      <c r="I69" s="12"/>
      <c r="J69" s="12">
        <f t="shared" si="7"/>
        <v>0</v>
      </c>
    </row>
    <row r="70" spans="1:10" ht="41.25" customHeight="1" x14ac:dyDescent="0.25">
      <c r="A70" s="9" t="s">
        <v>151</v>
      </c>
      <c r="B70" s="32" t="s">
        <v>39</v>
      </c>
      <c r="C70" s="32"/>
      <c r="D70" s="32"/>
      <c r="E70" s="32"/>
      <c r="F70" s="32"/>
      <c r="G70" s="9" t="s">
        <v>67</v>
      </c>
      <c r="H70" s="10">
        <v>2</v>
      </c>
      <c r="I70" s="12"/>
      <c r="J70" s="12">
        <f t="shared" si="7"/>
        <v>0</v>
      </c>
    </row>
    <row r="71" spans="1:10" ht="14.25" customHeight="1" x14ac:dyDescent="0.25">
      <c r="A71" s="5">
        <f>+A66+0.1</f>
        <v>7.2</v>
      </c>
      <c r="B71" s="37" t="s">
        <v>90</v>
      </c>
      <c r="C71" s="37"/>
      <c r="D71" s="37"/>
      <c r="E71" s="37"/>
      <c r="F71" s="37"/>
      <c r="G71" s="6"/>
      <c r="H71" s="6"/>
      <c r="I71" s="6"/>
      <c r="J71" s="6"/>
    </row>
    <row r="72" spans="1:10" ht="102" customHeight="1" x14ac:dyDescent="0.25">
      <c r="A72" s="9" t="s">
        <v>152</v>
      </c>
      <c r="B72" s="38" t="s">
        <v>40</v>
      </c>
      <c r="C72" s="38"/>
      <c r="D72" s="38"/>
      <c r="E72" s="38"/>
      <c r="F72" s="38"/>
      <c r="G72" s="9" t="s">
        <v>67</v>
      </c>
      <c r="H72" s="10">
        <v>14</v>
      </c>
      <c r="I72" s="12"/>
      <c r="J72" s="12">
        <f t="shared" si="7"/>
        <v>0</v>
      </c>
    </row>
    <row r="73" spans="1:10" ht="42.75" customHeight="1" x14ac:dyDescent="0.25">
      <c r="A73" s="9" t="s">
        <v>153</v>
      </c>
      <c r="B73" s="38" t="s">
        <v>41</v>
      </c>
      <c r="C73" s="38"/>
      <c r="D73" s="38"/>
      <c r="E73" s="38"/>
      <c r="F73" s="38"/>
      <c r="G73" s="9" t="s">
        <v>67</v>
      </c>
      <c r="H73" s="10">
        <v>3</v>
      </c>
      <c r="I73" s="12"/>
      <c r="J73" s="12">
        <f t="shared" si="7"/>
        <v>0</v>
      </c>
    </row>
    <row r="74" spans="1:10" ht="54.75" customHeight="1" x14ac:dyDescent="0.25">
      <c r="A74" s="9" t="s">
        <v>154</v>
      </c>
      <c r="B74" s="38" t="s">
        <v>42</v>
      </c>
      <c r="C74" s="38"/>
      <c r="D74" s="38"/>
      <c r="E74" s="38"/>
      <c r="F74" s="38"/>
      <c r="G74" s="9" t="s">
        <v>67</v>
      </c>
      <c r="H74" s="10">
        <v>11</v>
      </c>
      <c r="I74" s="12"/>
      <c r="J74" s="12">
        <f t="shared" si="7"/>
        <v>0</v>
      </c>
    </row>
    <row r="75" spans="1:10" ht="15" customHeight="1" x14ac:dyDescent="0.25">
      <c r="A75" s="39" t="s">
        <v>70</v>
      </c>
      <c r="B75" s="39"/>
      <c r="C75" s="39"/>
      <c r="D75" s="39"/>
      <c r="E75" s="39"/>
      <c r="F75" s="39"/>
      <c r="G75" s="39"/>
      <c r="H75" s="39"/>
      <c r="I75" s="39"/>
      <c r="J75" s="13"/>
    </row>
    <row r="76" spans="1:10" ht="16.5" customHeight="1" x14ac:dyDescent="0.25">
      <c r="A76" s="5">
        <v>7.3</v>
      </c>
      <c r="B76" s="37" t="s">
        <v>91</v>
      </c>
      <c r="C76" s="37"/>
      <c r="D76" s="37"/>
      <c r="E76" s="37"/>
      <c r="F76" s="37"/>
      <c r="G76" s="6" t="s">
        <v>65</v>
      </c>
      <c r="H76" s="6" t="s">
        <v>66</v>
      </c>
      <c r="I76" s="6"/>
      <c r="J76" s="6"/>
    </row>
    <row r="77" spans="1:10" ht="114.75" customHeight="1" x14ac:dyDescent="0.25">
      <c r="A77" s="9" t="s">
        <v>155</v>
      </c>
      <c r="B77" s="32" t="s">
        <v>35</v>
      </c>
      <c r="C77" s="32"/>
      <c r="D77" s="32"/>
      <c r="E77" s="32"/>
      <c r="F77" s="32"/>
      <c r="G77" s="9" t="s">
        <v>67</v>
      </c>
      <c r="H77" s="10">
        <v>5</v>
      </c>
      <c r="I77" s="12"/>
      <c r="J77" s="12">
        <f t="shared" ref="J77:J86" si="8">+I77*H77</f>
        <v>0</v>
      </c>
    </row>
    <row r="78" spans="1:10" ht="70.5" customHeight="1" x14ac:dyDescent="0.25">
      <c r="A78" s="9" t="s">
        <v>156</v>
      </c>
      <c r="B78" s="32" t="s">
        <v>60</v>
      </c>
      <c r="C78" s="32"/>
      <c r="D78" s="32"/>
      <c r="E78" s="32"/>
      <c r="F78" s="32"/>
      <c r="G78" s="9" t="s">
        <v>67</v>
      </c>
      <c r="H78" s="10">
        <v>3</v>
      </c>
      <c r="I78" s="12"/>
      <c r="J78" s="12">
        <f t="shared" si="8"/>
        <v>0</v>
      </c>
    </row>
    <row r="79" spans="1:10" ht="56.25" customHeight="1" x14ac:dyDescent="0.25">
      <c r="A79" s="9" t="s">
        <v>157</v>
      </c>
      <c r="B79" s="32" t="s">
        <v>38</v>
      </c>
      <c r="C79" s="32"/>
      <c r="D79" s="32"/>
      <c r="E79" s="32"/>
      <c r="F79" s="32"/>
      <c r="G79" s="9" t="s">
        <v>67</v>
      </c>
      <c r="H79" s="10">
        <v>2</v>
      </c>
      <c r="I79" s="12"/>
      <c r="J79" s="12">
        <f t="shared" si="8"/>
        <v>0</v>
      </c>
    </row>
    <row r="80" spans="1:10" ht="56.25" customHeight="1" x14ac:dyDescent="0.25">
      <c r="A80" s="9" t="s">
        <v>158</v>
      </c>
      <c r="B80" s="32" t="s">
        <v>39</v>
      </c>
      <c r="C80" s="32"/>
      <c r="D80" s="32"/>
      <c r="E80" s="32"/>
      <c r="F80" s="32"/>
      <c r="G80" s="9" t="s">
        <v>67</v>
      </c>
      <c r="H80" s="10">
        <v>2</v>
      </c>
      <c r="I80" s="12"/>
      <c r="J80" s="12">
        <f t="shared" si="8"/>
        <v>0</v>
      </c>
    </row>
    <row r="81" spans="1:10" ht="56.25" customHeight="1" x14ac:dyDescent="0.25">
      <c r="A81" s="9" t="s">
        <v>159</v>
      </c>
      <c r="B81" s="32" t="s">
        <v>43</v>
      </c>
      <c r="C81" s="32"/>
      <c r="D81" s="32"/>
      <c r="E81" s="32"/>
      <c r="F81" s="32"/>
      <c r="G81" s="9" t="s">
        <v>67</v>
      </c>
      <c r="H81" s="10">
        <v>1</v>
      </c>
      <c r="I81" s="12"/>
      <c r="J81" s="12">
        <f t="shared" si="8"/>
        <v>0</v>
      </c>
    </row>
    <row r="82" spans="1:10" ht="56.25" customHeight="1" x14ac:dyDescent="0.25">
      <c r="A82" s="9" t="s">
        <v>160</v>
      </c>
      <c r="B82" s="32" t="s">
        <v>44</v>
      </c>
      <c r="C82" s="32"/>
      <c r="D82" s="32"/>
      <c r="E82" s="32"/>
      <c r="F82" s="32"/>
      <c r="G82" s="9" t="s">
        <v>67</v>
      </c>
      <c r="H82" s="10">
        <v>1</v>
      </c>
      <c r="I82" s="12"/>
      <c r="J82" s="12">
        <f t="shared" si="8"/>
        <v>0</v>
      </c>
    </row>
    <row r="83" spans="1:10" ht="14.25" customHeight="1" x14ac:dyDescent="0.25">
      <c r="A83" s="5">
        <v>7.4</v>
      </c>
      <c r="B83" s="37" t="s">
        <v>90</v>
      </c>
      <c r="C83" s="37"/>
      <c r="D83" s="37"/>
      <c r="E83" s="37"/>
      <c r="F83" s="37"/>
      <c r="G83" s="6"/>
      <c r="H83" s="6"/>
      <c r="I83" s="6"/>
      <c r="J83" s="6"/>
    </row>
    <row r="84" spans="1:10" ht="104.25" customHeight="1" x14ac:dyDescent="0.25">
      <c r="A84" s="9" t="s">
        <v>161</v>
      </c>
      <c r="B84" s="38" t="s">
        <v>45</v>
      </c>
      <c r="C84" s="38"/>
      <c r="D84" s="38"/>
      <c r="E84" s="38"/>
      <c r="F84" s="38"/>
      <c r="G84" s="9" t="s">
        <v>67</v>
      </c>
      <c r="H84" s="10">
        <v>8</v>
      </c>
      <c r="I84" s="12"/>
      <c r="J84" s="12">
        <f t="shared" si="8"/>
        <v>0</v>
      </c>
    </row>
    <row r="85" spans="1:10" ht="42.75" customHeight="1" x14ac:dyDescent="0.25">
      <c r="A85" s="9" t="s">
        <v>162</v>
      </c>
      <c r="B85" s="38" t="s">
        <v>41</v>
      </c>
      <c r="C85" s="38"/>
      <c r="D85" s="38"/>
      <c r="E85" s="38"/>
      <c r="F85" s="38"/>
      <c r="G85" s="9" t="s">
        <v>67</v>
      </c>
      <c r="H85" s="10">
        <v>2</v>
      </c>
      <c r="I85" s="12"/>
      <c r="J85" s="12">
        <f t="shared" si="8"/>
        <v>0</v>
      </c>
    </row>
    <row r="86" spans="1:10" ht="42.75" customHeight="1" x14ac:dyDescent="0.25">
      <c r="A86" s="9" t="s">
        <v>163</v>
      </c>
      <c r="B86" s="38" t="s">
        <v>42</v>
      </c>
      <c r="C86" s="38"/>
      <c r="D86" s="38"/>
      <c r="E86" s="38"/>
      <c r="F86" s="38"/>
      <c r="G86" s="9" t="s">
        <v>67</v>
      </c>
      <c r="H86" s="10">
        <v>6</v>
      </c>
      <c r="I86" s="12"/>
      <c r="J86" s="12">
        <f t="shared" si="8"/>
        <v>0</v>
      </c>
    </row>
    <row r="87" spans="1:10" ht="18" customHeight="1" x14ac:dyDescent="0.25">
      <c r="A87" s="39" t="s">
        <v>71</v>
      </c>
      <c r="B87" s="39"/>
      <c r="C87" s="39"/>
      <c r="D87" s="39"/>
      <c r="E87" s="39"/>
      <c r="F87" s="39"/>
      <c r="G87" s="39"/>
      <c r="H87" s="39"/>
      <c r="I87" s="39"/>
      <c r="J87" s="13"/>
    </row>
    <row r="88" spans="1:10" ht="15" customHeight="1" x14ac:dyDescent="0.25">
      <c r="A88" s="5">
        <v>7.5</v>
      </c>
      <c r="B88" s="37" t="s">
        <v>91</v>
      </c>
      <c r="C88" s="37"/>
      <c r="D88" s="37"/>
      <c r="E88" s="37"/>
      <c r="F88" s="37"/>
      <c r="G88" s="6" t="s">
        <v>65</v>
      </c>
      <c r="H88" s="6" t="s">
        <v>66</v>
      </c>
      <c r="I88" s="6"/>
      <c r="J88" s="6"/>
    </row>
    <row r="89" spans="1:10" ht="106.5" customHeight="1" x14ac:dyDescent="0.25">
      <c r="A89" s="9" t="s">
        <v>164</v>
      </c>
      <c r="B89" s="32" t="s">
        <v>61</v>
      </c>
      <c r="C89" s="32"/>
      <c r="D89" s="32"/>
      <c r="E89" s="32"/>
      <c r="F89" s="32"/>
      <c r="G89" s="9" t="s">
        <v>67</v>
      </c>
      <c r="H89" s="10">
        <v>5</v>
      </c>
      <c r="I89" s="12"/>
      <c r="J89" s="12">
        <f t="shared" ref="J89:J96" si="9">+I89*H89</f>
        <v>0</v>
      </c>
    </row>
    <row r="90" spans="1:10" ht="88.5" customHeight="1" x14ac:dyDescent="0.25">
      <c r="A90" s="9" t="s">
        <v>165</v>
      </c>
      <c r="B90" s="32" t="s">
        <v>37</v>
      </c>
      <c r="C90" s="32"/>
      <c r="D90" s="32"/>
      <c r="E90" s="32"/>
      <c r="F90" s="32"/>
      <c r="G90" s="9" t="s">
        <v>67</v>
      </c>
      <c r="H90" s="10">
        <v>2</v>
      </c>
      <c r="I90" s="12"/>
      <c r="J90" s="12">
        <f t="shared" si="9"/>
        <v>0</v>
      </c>
    </row>
    <row r="91" spans="1:10" ht="88.5" customHeight="1" x14ac:dyDescent="0.25">
      <c r="A91" s="9" t="s">
        <v>166</v>
      </c>
      <c r="B91" s="32" t="s">
        <v>38</v>
      </c>
      <c r="C91" s="32"/>
      <c r="D91" s="32"/>
      <c r="E91" s="32"/>
      <c r="F91" s="32"/>
      <c r="G91" s="9" t="s">
        <v>67</v>
      </c>
      <c r="H91" s="10">
        <v>4</v>
      </c>
      <c r="I91" s="12"/>
      <c r="J91" s="12">
        <f t="shared" si="9"/>
        <v>0</v>
      </c>
    </row>
    <row r="92" spans="1:10" ht="42" customHeight="1" x14ac:dyDescent="0.25">
      <c r="A92" s="9" t="s">
        <v>167</v>
      </c>
      <c r="B92" s="32" t="s">
        <v>39</v>
      </c>
      <c r="C92" s="32"/>
      <c r="D92" s="32"/>
      <c r="E92" s="32"/>
      <c r="F92" s="32"/>
      <c r="G92" s="9" t="s">
        <v>67</v>
      </c>
      <c r="H92" s="10">
        <v>2</v>
      </c>
      <c r="I92" s="12"/>
      <c r="J92" s="12">
        <f t="shared" si="9"/>
        <v>0</v>
      </c>
    </row>
    <row r="93" spans="1:10" ht="14.25" customHeight="1" x14ac:dyDescent="0.25">
      <c r="A93" s="5">
        <v>7.6</v>
      </c>
      <c r="B93" s="37" t="s">
        <v>36</v>
      </c>
      <c r="C93" s="37"/>
      <c r="D93" s="37"/>
      <c r="E93" s="37"/>
      <c r="F93" s="37"/>
      <c r="G93" s="6"/>
      <c r="H93" s="6"/>
      <c r="I93" s="6"/>
      <c r="J93" s="6"/>
    </row>
    <row r="94" spans="1:10" ht="97.5" customHeight="1" x14ac:dyDescent="0.25">
      <c r="A94" s="9" t="s">
        <v>168</v>
      </c>
      <c r="B94" s="38" t="s">
        <v>46</v>
      </c>
      <c r="C94" s="38"/>
      <c r="D94" s="38"/>
      <c r="E94" s="38"/>
      <c r="F94" s="38"/>
      <c r="G94" s="9" t="s">
        <v>67</v>
      </c>
      <c r="H94" s="10">
        <v>11</v>
      </c>
      <c r="I94" s="12"/>
      <c r="J94" s="12">
        <f t="shared" si="9"/>
        <v>0</v>
      </c>
    </row>
    <row r="95" spans="1:10" ht="42.75" customHeight="1" x14ac:dyDescent="0.25">
      <c r="A95" s="9" t="s">
        <v>169</v>
      </c>
      <c r="B95" s="38" t="s">
        <v>41</v>
      </c>
      <c r="C95" s="38"/>
      <c r="D95" s="38"/>
      <c r="E95" s="38"/>
      <c r="F95" s="38"/>
      <c r="G95" s="9" t="s">
        <v>67</v>
      </c>
      <c r="H95" s="10">
        <v>5</v>
      </c>
      <c r="I95" s="12"/>
      <c r="J95" s="12">
        <f t="shared" si="9"/>
        <v>0</v>
      </c>
    </row>
    <row r="96" spans="1:10" ht="56.25" customHeight="1" x14ac:dyDescent="0.25">
      <c r="A96" s="9" t="s">
        <v>170</v>
      </c>
      <c r="B96" s="38" t="s">
        <v>47</v>
      </c>
      <c r="C96" s="38"/>
      <c r="D96" s="38"/>
      <c r="E96" s="38"/>
      <c r="F96" s="38"/>
      <c r="G96" s="9" t="s">
        <v>67</v>
      </c>
      <c r="H96" s="10">
        <v>6</v>
      </c>
      <c r="I96" s="12"/>
      <c r="J96" s="12">
        <f t="shared" si="9"/>
        <v>0</v>
      </c>
    </row>
    <row r="97" spans="1:10" ht="18" customHeight="1" x14ac:dyDescent="0.25">
      <c r="A97" s="39" t="s">
        <v>72</v>
      </c>
      <c r="B97" s="39"/>
      <c r="C97" s="39"/>
      <c r="D97" s="39"/>
      <c r="E97" s="39"/>
      <c r="F97" s="39"/>
      <c r="G97" s="39"/>
      <c r="H97" s="39"/>
      <c r="I97" s="39"/>
      <c r="J97" s="31">
        <f t="shared" ref="J97" si="10">+I97*H97</f>
        <v>0</v>
      </c>
    </row>
    <row r="98" spans="1:10" ht="15" customHeight="1" x14ac:dyDescent="0.25">
      <c r="A98" s="5">
        <v>7.7</v>
      </c>
      <c r="B98" s="37" t="s">
        <v>91</v>
      </c>
      <c r="C98" s="37"/>
      <c r="D98" s="37"/>
      <c r="E98" s="37"/>
      <c r="F98" s="37"/>
      <c r="G98" s="6"/>
      <c r="H98" s="6"/>
      <c r="I98" s="6"/>
      <c r="J98" s="6"/>
    </row>
    <row r="99" spans="1:10" ht="105" customHeight="1" x14ac:dyDescent="0.25">
      <c r="A99" s="9" t="s">
        <v>171</v>
      </c>
      <c r="B99" s="32" t="s">
        <v>48</v>
      </c>
      <c r="C99" s="32"/>
      <c r="D99" s="32"/>
      <c r="E99" s="32"/>
      <c r="F99" s="32"/>
      <c r="G99" s="9" t="s">
        <v>67</v>
      </c>
      <c r="H99" s="10">
        <v>4</v>
      </c>
      <c r="I99" s="12"/>
      <c r="J99" s="12">
        <f t="shared" ref="J99:J108" si="11">+I99*H99</f>
        <v>0</v>
      </c>
    </row>
    <row r="100" spans="1:10" ht="66" customHeight="1" x14ac:dyDescent="0.25">
      <c r="A100" s="9" t="s">
        <v>172</v>
      </c>
      <c r="B100" s="32" t="s">
        <v>37</v>
      </c>
      <c r="C100" s="32"/>
      <c r="D100" s="32"/>
      <c r="E100" s="32"/>
      <c r="F100" s="32"/>
      <c r="G100" s="9" t="s">
        <v>67</v>
      </c>
      <c r="H100" s="10">
        <v>2</v>
      </c>
      <c r="I100" s="12"/>
      <c r="J100" s="12">
        <f t="shared" si="11"/>
        <v>0</v>
      </c>
    </row>
    <row r="101" spans="1:10" ht="66" customHeight="1" x14ac:dyDescent="0.25">
      <c r="A101" s="9" t="s">
        <v>173</v>
      </c>
      <c r="B101" s="32" t="s">
        <v>38</v>
      </c>
      <c r="C101" s="32"/>
      <c r="D101" s="32"/>
      <c r="E101" s="32"/>
      <c r="F101" s="32"/>
      <c r="G101" s="9" t="s">
        <v>67</v>
      </c>
      <c r="H101" s="10">
        <v>2</v>
      </c>
      <c r="I101" s="12"/>
      <c r="J101" s="12">
        <f t="shared" si="11"/>
        <v>0</v>
      </c>
    </row>
    <row r="102" spans="1:10" ht="38.25" customHeight="1" x14ac:dyDescent="0.25">
      <c r="A102" s="9" t="s">
        <v>174</v>
      </c>
      <c r="B102" s="32" t="s">
        <v>39</v>
      </c>
      <c r="C102" s="32"/>
      <c r="D102" s="32"/>
      <c r="E102" s="32"/>
      <c r="F102" s="32"/>
      <c r="G102" s="9" t="s">
        <v>67</v>
      </c>
      <c r="H102" s="10">
        <v>2</v>
      </c>
      <c r="I102" s="12"/>
      <c r="J102" s="12">
        <f t="shared" si="11"/>
        <v>0</v>
      </c>
    </row>
    <row r="103" spans="1:10" ht="66" customHeight="1" x14ac:dyDescent="0.25">
      <c r="A103" s="9" t="s">
        <v>175</v>
      </c>
      <c r="B103" s="32" t="s">
        <v>43</v>
      </c>
      <c r="C103" s="32"/>
      <c r="D103" s="32"/>
      <c r="E103" s="32"/>
      <c r="F103" s="32"/>
      <c r="G103" s="9" t="s">
        <v>67</v>
      </c>
      <c r="H103" s="10">
        <v>1</v>
      </c>
      <c r="I103" s="12"/>
      <c r="J103" s="12">
        <f t="shared" si="11"/>
        <v>0</v>
      </c>
    </row>
    <row r="104" spans="1:10" ht="42" customHeight="1" x14ac:dyDescent="0.25">
      <c r="A104" s="9" t="s">
        <v>176</v>
      </c>
      <c r="B104" s="32" t="s">
        <v>44</v>
      </c>
      <c r="C104" s="32"/>
      <c r="D104" s="32"/>
      <c r="E104" s="32"/>
      <c r="F104" s="32"/>
      <c r="G104" s="9" t="s">
        <v>67</v>
      </c>
      <c r="H104" s="10">
        <v>1</v>
      </c>
      <c r="I104" s="12"/>
      <c r="J104" s="12">
        <f t="shared" si="11"/>
        <v>0</v>
      </c>
    </row>
    <row r="105" spans="1:10" ht="14.25" customHeight="1" x14ac:dyDescent="0.25">
      <c r="A105" s="5">
        <v>7.8</v>
      </c>
      <c r="B105" s="37" t="s">
        <v>90</v>
      </c>
      <c r="C105" s="37"/>
      <c r="D105" s="37"/>
      <c r="E105" s="37"/>
      <c r="F105" s="37"/>
      <c r="G105" s="6"/>
      <c r="H105" s="6"/>
      <c r="I105" s="6"/>
      <c r="J105" s="6"/>
    </row>
    <row r="106" spans="1:10" ht="102.75" customHeight="1" x14ac:dyDescent="0.25">
      <c r="A106" s="9" t="s">
        <v>177</v>
      </c>
      <c r="B106" s="38" t="s">
        <v>49</v>
      </c>
      <c r="C106" s="38"/>
      <c r="D106" s="38"/>
      <c r="E106" s="38"/>
      <c r="F106" s="38"/>
      <c r="G106" s="9" t="s">
        <v>67</v>
      </c>
      <c r="H106" s="10">
        <v>12</v>
      </c>
      <c r="I106" s="12"/>
      <c r="J106" s="12">
        <f t="shared" si="11"/>
        <v>0</v>
      </c>
    </row>
    <row r="107" spans="1:10" ht="48" customHeight="1" x14ac:dyDescent="0.25">
      <c r="A107" s="9" t="s">
        <v>178</v>
      </c>
      <c r="B107" s="38" t="s">
        <v>41</v>
      </c>
      <c r="C107" s="38"/>
      <c r="D107" s="38"/>
      <c r="E107" s="38"/>
      <c r="F107" s="38"/>
      <c r="G107" s="9" t="s">
        <v>67</v>
      </c>
      <c r="H107" s="10">
        <v>4</v>
      </c>
      <c r="I107" s="12"/>
      <c r="J107" s="12">
        <f t="shared" si="11"/>
        <v>0</v>
      </c>
    </row>
    <row r="108" spans="1:10" ht="48" customHeight="1" x14ac:dyDescent="0.25">
      <c r="A108" s="9" t="s">
        <v>179</v>
      </c>
      <c r="B108" s="38" t="s">
        <v>42</v>
      </c>
      <c r="C108" s="38"/>
      <c r="D108" s="38"/>
      <c r="E108" s="38"/>
      <c r="F108" s="38"/>
      <c r="G108" s="9" t="s">
        <v>67</v>
      </c>
      <c r="H108" s="10">
        <v>6</v>
      </c>
      <c r="I108" s="12"/>
      <c r="J108" s="12">
        <f t="shared" si="11"/>
        <v>0</v>
      </c>
    </row>
    <row r="109" spans="1:10" ht="22.5" customHeight="1" x14ac:dyDescent="0.25">
      <c r="A109" s="39" t="s">
        <v>73</v>
      </c>
      <c r="B109" s="39"/>
      <c r="C109" s="39"/>
      <c r="D109" s="39"/>
      <c r="E109" s="39"/>
      <c r="F109" s="39"/>
      <c r="G109" s="39"/>
      <c r="H109" s="39"/>
      <c r="I109" s="39"/>
      <c r="J109" s="13"/>
    </row>
    <row r="110" spans="1:10" ht="15" customHeight="1" x14ac:dyDescent="0.25">
      <c r="A110" s="5">
        <v>7.9</v>
      </c>
      <c r="B110" s="37" t="s">
        <v>91</v>
      </c>
      <c r="C110" s="37"/>
      <c r="D110" s="37"/>
      <c r="E110" s="37"/>
      <c r="F110" s="37"/>
      <c r="G110" s="6"/>
      <c r="H110" s="6"/>
      <c r="I110" s="6"/>
      <c r="J110" s="6"/>
    </row>
    <row r="111" spans="1:10" ht="102" customHeight="1" x14ac:dyDescent="0.25">
      <c r="A111" s="9" t="s">
        <v>180</v>
      </c>
      <c r="B111" s="32" t="s">
        <v>50</v>
      </c>
      <c r="C111" s="32"/>
      <c r="D111" s="32"/>
      <c r="E111" s="32"/>
      <c r="F111" s="32"/>
      <c r="G111" s="9" t="s">
        <v>67</v>
      </c>
      <c r="H111" s="10">
        <v>6</v>
      </c>
      <c r="I111" s="12"/>
      <c r="J111" s="12">
        <f t="shared" ref="J111:J116" si="12">+I111*H111</f>
        <v>0</v>
      </c>
    </row>
    <row r="112" spans="1:10" ht="67.5" customHeight="1" x14ac:dyDescent="0.25">
      <c r="A112" s="9" t="s">
        <v>181</v>
      </c>
      <c r="B112" s="32" t="s">
        <v>60</v>
      </c>
      <c r="C112" s="32"/>
      <c r="D112" s="32"/>
      <c r="E112" s="32"/>
      <c r="F112" s="32"/>
      <c r="G112" s="9" t="s">
        <v>67</v>
      </c>
      <c r="H112" s="10">
        <v>3</v>
      </c>
      <c r="I112" s="12"/>
      <c r="J112" s="12">
        <f t="shared" si="12"/>
        <v>0</v>
      </c>
    </row>
    <row r="113" spans="1:10" ht="67.5" customHeight="1" x14ac:dyDescent="0.25">
      <c r="A113" s="9" t="s">
        <v>182</v>
      </c>
      <c r="B113" s="32" t="s">
        <v>62</v>
      </c>
      <c r="C113" s="32"/>
      <c r="D113" s="32"/>
      <c r="E113" s="32"/>
      <c r="F113" s="32"/>
      <c r="G113" s="9" t="s">
        <v>67</v>
      </c>
      <c r="H113" s="10">
        <v>3</v>
      </c>
      <c r="I113" s="12"/>
      <c r="J113" s="12">
        <f t="shared" si="12"/>
        <v>0</v>
      </c>
    </row>
    <row r="114" spans="1:10" ht="35.25" customHeight="1" x14ac:dyDescent="0.25">
      <c r="A114" s="9" t="s">
        <v>183</v>
      </c>
      <c r="B114" s="32" t="s">
        <v>39</v>
      </c>
      <c r="C114" s="32"/>
      <c r="D114" s="32"/>
      <c r="E114" s="32"/>
      <c r="F114" s="32"/>
      <c r="G114" s="9" t="s">
        <v>67</v>
      </c>
      <c r="H114" s="10">
        <v>2</v>
      </c>
      <c r="I114" s="12"/>
      <c r="J114" s="12">
        <f t="shared" si="12"/>
        <v>0</v>
      </c>
    </row>
    <row r="115" spans="1:10" ht="67.5" customHeight="1" x14ac:dyDescent="0.25">
      <c r="A115" s="9" t="s">
        <v>184</v>
      </c>
      <c r="B115" s="32" t="s">
        <v>43</v>
      </c>
      <c r="C115" s="32"/>
      <c r="D115" s="32"/>
      <c r="E115" s="32"/>
      <c r="F115" s="32"/>
      <c r="G115" s="9" t="s">
        <v>67</v>
      </c>
      <c r="H115" s="10">
        <v>1</v>
      </c>
      <c r="I115" s="12"/>
      <c r="J115" s="12">
        <f t="shared" si="12"/>
        <v>0</v>
      </c>
    </row>
    <row r="116" spans="1:10" ht="42.75" customHeight="1" x14ac:dyDescent="0.25">
      <c r="A116" s="9" t="s">
        <v>185</v>
      </c>
      <c r="B116" s="32" t="s">
        <v>44</v>
      </c>
      <c r="C116" s="32"/>
      <c r="D116" s="32"/>
      <c r="E116" s="32"/>
      <c r="F116" s="32"/>
      <c r="G116" s="9" t="s">
        <v>67</v>
      </c>
      <c r="H116" s="10">
        <v>1</v>
      </c>
      <c r="I116" s="12"/>
      <c r="J116" s="12">
        <f t="shared" si="12"/>
        <v>0</v>
      </c>
    </row>
    <row r="117" spans="1:10" ht="14.25" customHeight="1" x14ac:dyDescent="0.25">
      <c r="A117" s="5">
        <v>7.1</v>
      </c>
      <c r="B117" s="37" t="s">
        <v>90</v>
      </c>
      <c r="C117" s="37"/>
      <c r="D117" s="37"/>
      <c r="E117" s="37"/>
      <c r="F117" s="37"/>
      <c r="G117" s="6"/>
      <c r="H117" s="6"/>
      <c r="I117" s="6"/>
      <c r="J117" s="6"/>
    </row>
    <row r="118" spans="1:10" ht="125.25" customHeight="1" x14ac:dyDescent="0.25">
      <c r="A118" s="9" t="s">
        <v>186</v>
      </c>
      <c r="B118" s="38" t="s">
        <v>51</v>
      </c>
      <c r="C118" s="38"/>
      <c r="D118" s="38"/>
      <c r="E118" s="38"/>
      <c r="F118" s="38"/>
      <c r="G118" s="9" t="s">
        <v>67</v>
      </c>
      <c r="H118" s="10">
        <v>10</v>
      </c>
      <c r="I118" s="12"/>
      <c r="J118" s="12">
        <f t="shared" ref="J118:J119" si="13">+I118*H118</f>
        <v>0</v>
      </c>
    </row>
    <row r="119" spans="1:10" ht="56.25" customHeight="1" x14ac:dyDescent="0.25">
      <c r="A119" s="9" t="s">
        <v>187</v>
      </c>
      <c r="B119" s="38" t="s">
        <v>42</v>
      </c>
      <c r="C119" s="38"/>
      <c r="D119" s="38"/>
      <c r="E119" s="38"/>
      <c r="F119" s="38"/>
      <c r="G119" s="9" t="s">
        <v>67</v>
      </c>
      <c r="H119" s="10">
        <v>5</v>
      </c>
      <c r="I119" s="12"/>
      <c r="J119" s="12">
        <f t="shared" si="13"/>
        <v>0</v>
      </c>
    </row>
    <row r="120" spans="1:10" ht="22.5" customHeight="1" x14ac:dyDescent="0.25">
      <c r="A120" s="39">
        <v>2</v>
      </c>
      <c r="B120" s="39"/>
      <c r="C120" s="39"/>
      <c r="D120" s="39"/>
      <c r="E120" s="39"/>
      <c r="F120" s="39"/>
      <c r="G120" s="39"/>
      <c r="H120" s="39"/>
      <c r="I120" s="39"/>
      <c r="J120" s="13"/>
    </row>
    <row r="121" spans="1:10" ht="15" customHeight="1" x14ac:dyDescent="0.25">
      <c r="A121" s="5">
        <v>7.11</v>
      </c>
      <c r="B121" s="37" t="s">
        <v>91</v>
      </c>
      <c r="C121" s="37"/>
      <c r="D121" s="37"/>
      <c r="E121" s="37"/>
      <c r="F121" s="37"/>
      <c r="G121" s="6"/>
      <c r="H121" s="6"/>
      <c r="I121" s="6"/>
      <c r="J121" s="6"/>
    </row>
    <row r="122" spans="1:10" ht="96.75" customHeight="1" x14ac:dyDescent="0.25">
      <c r="A122" s="9" t="s">
        <v>188</v>
      </c>
      <c r="B122" s="32" t="s">
        <v>50</v>
      </c>
      <c r="C122" s="32"/>
      <c r="D122" s="32"/>
      <c r="E122" s="32"/>
      <c r="F122" s="32"/>
      <c r="G122" s="9" t="s">
        <v>67</v>
      </c>
      <c r="H122" s="10">
        <v>4</v>
      </c>
      <c r="I122" s="12"/>
      <c r="J122" s="12">
        <f t="shared" ref="J122:J129" si="14">+I122*H122</f>
        <v>0</v>
      </c>
    </row>
    <row r="123" spans="1:10" ht="70.5" customHeight="1" x14ac:dyDescent="0.25">
      <c r="A123" s="9" t="s">
        <v>189</v>
      </c>
      <c r="B123" s="32" t="s">
        <v>60</v>
      </c>
      <c r="C123" s="32"/>
      <c r="D123" s="32"/>
      <c r="E123" s="32"/>
      <c r="F123" s="32"/>
      <c r="G123" s="9" t="s">
        <v>67</v>
      </c>
      <c r="H123" s="10">
        <v>2</v>
      </c>
      <c r="I123" s="12"/>
      <c r="J123" s="12">
        <f t="shared" si="14"/>
        <v>0</v>
      </c>
    </row>
    <row r="124" spans="1:10" ht="62.25" customHeight="1" x14ac:dyDescent="0.25">
      <c r="A124" s="9" t="s">
        <v>190</v>
      </c>
      <c r="B124" s="32" t="s">
        <v>62</v>
      </c>
      <c r="C124" s="32"/>
      <c r="D124" s="32"/>
      <c r="E124" s="32"/>
      <c r="F124" s="32"/>
      <c r="G124" s="9" t="s">
        <v>67</v>
      </c>
      <c r="H124" s="10">
        <v>2</v>
      </c>
      <c r="I124" s="12"/>
      <c r="J124" s="12">
        <f t="shared" si="14"/>
        <v>0</v>
      </c>
    </row>
    <row r="125" spans="1:10" ht="57" customHeight="1" x14ac:dyDescent="0.25">
      <c r="A125" s="9" t="s">
        <v>191</v>
      </c>
      <c r="B125" s="32" t="s">
        <v>39</v>
      </c>
      <c r="C125" s="32"/>
      <c r="D125" s="32"/>
      <c r="E125" s="32"/>
      <c r="F125" s="32"/>
      <c r="G125" s="9" t="s">
        <v>67</v>
      </c>
      <c r="H125" s="10">
        <v>2</v>
      </c>
      <c r="I125" s="12"/>
      <c r="J125" s="12">
        <f t="shared" si="14"/>
        <v>0</v>
      </c>
    </row>
    <row r="126" spans="1:10" ht="14.25" customHeight="1" x14ac:dyDescent="0.25">
      <c r="A126" s="5">
        <v>7.12</v>
      </c>
      <c r="B126" s="37" t="s">
        <v>90</v>
      </c>
      <c r="C126" s="37"/>
      <c r="D126" s="37"/>
      <c r="E126" s="37"/>
      <c r="F126" s="37"/>
      <c r="G126" s="6"/>
      <c r="H126" s="6"/>
      <c r="I126" s="6"/>
      <c r="J126" s="6"/>
    </row>
    <row r="127" spans="1:10" ht="125.25" customHeight="1" x14ac:dyDescent="0.25">
      <c r="A127" s="9" t="s">
        <v>192</v>
      </c>
      <c r="B127" s="38" t="s">
        <v>52</v>
      </c>
      <c r="C127" s="38"/>
      <c r="D127" s="38"/>
      <c r="E127" s="38"/>
      <c r="F127" s="38"/>
      <c r="G127" s="9" t="s">
        <v>67</v>
      </c>
      <c r="H127" s="10">
        <v>6</v>
      </c>
      <c r="I127" s="12"/>
      <c r="J127" s="12">
        <f t="shared" si="14"/>
        <v>0</v>
      </c>
    </row>
    <row r="128" spans="1:10" ht="48" customHeight="1" x14ac:dyDescent="0.25">
      <c r="A128" s="9" t="s">
        <v>193</v>
      </c>
      <c r="B128" s="38" t="s">
        <v>41</v>
      </c>
      <c r="C128" s="38"/>
      <c r="D128" s="38"/>
      <c r="E128" s="38"/>
      <c r="F128" s="38"/>
      <c r="G128" s="9" t="s">
        <v>67</v>
      </c>
      <c r="H128" s="10">
        <v>2</v>
      </c>
      <c r="I128" s="12"/>
      <c r="J128" s="12">
        <f t="shared" si="14"/>
        <v>0</v>
      </c>
    </row>
    <row r="129" spans="1:10" ht="50.25" customHeight="1" x14ac:dyDescent="0.25">
      <c r="A129" s="9" t="s">
        <v>194</v>
      </c>
      <c r="B129" s="38" t="s">
        <v>42</v>
      </c>
      <c r="C129" s="38"/>
      <c r="D129" s="38"/>
      <c r="E129" s="38"/>
      <c r="F129" s="38"/>
      <c r="G129" s="9" t="s">
        <v>67</v>
      </c>
      <c r="H129" s="10">
        <v>2</v>
      </c>
      <c r="I129" s="12"/>
      <c r="J129" s="12">
        <f t="shared" si="14"/>
        <v>0</v>
      </c>
    </row>
    <row r="130" spans="1:10" ht="22.5" customHeight="1" x14ac:dyDescent="0.25">
      <c r="A130" s="39" t="s">
        <v>74</v>
      </c>
      <c r="B130" s="39"/>
      <c r="C130" s="39"/>
      <c r="D130" s="39"/>
      <c r="E130" s="39"/>
      <c r="F130" s="39"/>
      <c r="G130" s="39"/>
      <c r="H130" s="39"/>
      <c r="I130" s="39"/>
      <c r="J130" s="13"/>
    </row>
    <row r="131" spans="1:10" ht="15" customHeight="1" x14ac:dyDescent="0.25">
      <c r="A131" s="5">
        <v>7.13</v>
      </c>
      <c r="B131" s="37" t="s">
        <v>91</v>
      </c>
      <c r="C131" s="37"/>
      <c r="D131" s="37"/>
      <c r="E131" s="37"/>
      <c r="F131" s="37"/>
      <c r="G131" s="6"/>
      <c r="H131" s="6"/>
      <c r="I131" s="6"/>
      <c r="J131" s="6"/>
    </row>
    <row r="132" spans="1:10" ht="124.5" customHeight="1" x14ac:dyDescent="0.25">
      <c r="A132" s="9" t="s">
        <v>195</v>
      </c>
      <c r="B132" s="32" t="s">
        <v>50</v>
      </c>
      <c r="C132" s="32"/>
      <c r="D132" s="32"/>
      <c r="E132" s="32"/>
      <c r="F132" s="32"/>
      <c r="G132" s="9" t="s">
        <v>67</v>
      </c>
      <c r="H132" s="10">
        <v>4</v>
      </c>
      <c r="I132" s="12"/>
      <c r="J132" s="12">
        <f t="shared" ref="J132:J142" si="15">+I132*H132</f>
        <v>0</v>
      </c>
    </row>
    <row r="133" spans="1:10" ht="87.75" customHeight="1" x14ac:dyDescent="0.25">
      <c r="A133" s="9" t="s">
        <v>196</v>
      </c>
      <c r="B133" s="32" t="s">
        <v>37</v>
      </c>
      <c r="C133" s="32"/>
      <c r="D133" s="32"/>
      <c r="E133" s="32"/>
      <c r="F133" s="32"/>
      <c r="G133" s="9" t="s">
        <v>67</v>
      </c>
      <c r="H133" s="10">
        <v>2</v>
      </c>
      <c r="I133" s="12"/>
      <c r="J133" s="12">
        <f t="shared" si="15"/>
        <v>0</v>
      </c>
    </row>
    <row r="134" spans="1:10" ht="87.75" customHeight="1" x14ac:dyDescent="0.25">
      <c r="A134" s="9" t="s">
        <v>197</v>
      </c>
      <c r="B134" s="32" t="s">
        <v>38</v>
      </c>
      <c r="C134" s="32"/>
      <c r="D134" s="32"/>
      <c r="E134" s="32"/>
      <c r="F134" s="32"/>
      <c r="G134" s="9" t="s">
        <v>67</v>
      </c>
      <c r="H134" s="10">
        <v>2</v>
      </c>
      <c r="I134" s="12"/>
      <c r="J134" s="12">
        <f t="shared" si="15"/>
        <v>0</v>
      </c>
    </row>
    <row r="135" spans="1:10" ht="47.25" customHeight="1" x14ac:dyDescent="0.25">
      <c r="A135" s="9" t="s">
        <v>198</v>
      </c>
      <c r="B135" s="32" t="s">
        <v>39</v>
      </c>
      <c r="C135" s="32"/>
      <c r="D135" s="32"/>
      <c r="E135" s="32"/>
      <c r="F135" s="32"/>
      <c r="G135" s="9" t="s">
        <v>67</v>
      </c>
      <c r="H135" s="10">
        <v>3</v>
      </c>
      <c r="I135" s="12"/>
      <c r="J135" s="12">
        <f t="shared" si="15"/>
        <v>0</v>
      </c>
    </row>
    <row r="136" spans="1:10" ht="87.75" customHeight="1" x14ac:dyDescent="0.25">
      <c r="A136" s="9" t="s">
        <v>199</v>
      </c>
      <c r="B136" s="32" t="s">
        <v>53</v>
      </c>
      <c r="C136" s="32"/>
      <c r="D136" s="32"/>
      <c r="E136" s="32"/>
      <c r="F136" s="32"/>
      <c r="G136" s="9" t="s">
        <v>67</v>
      </c>
      <c r="H136" s="10">
        <v>1</v>
      </c>
      <c r="I136" s="12"/>
      <c r="J136" s="12">
        <f t="shared" si="15"/>
        <v>0</v>
      </c>
    </row>
    <row r="137" spans="1:10" ht="40.5" customHeight="1" x14ac:dyDescent="0.25">
      <c r="A137" s="9" t="s">
        <v>200</v>
      </c>
      <c r="B137" s="32" t="s">
        <v>44</v>
      </c>
      <c r="C137" s="32"/>
      <c r="D137" s="32"/>
      <c r="E137" s="32"/>
      <c r="F137" s="32"/>
      <c r="G137" s="9" t="s">
        <v>67</v>
      </c>
      <c r="H137" s="10">
        <v>1</v>
      </c>
      <c r="I137" s="12"/>
      <c r="J137" s="12">
        <f t="shared" si="15"/>
        <v>0</v>
      </c>
    </row>
    <row r="138" spans="1:10" ht="14.25" customHeight="1" x14ac:dyDescent="0.25">
      <c r="A138" s="5">
        <v>7.14</v>
      </c>
      <c r="B138" s="37" t="s">
        <v>90</v>
      </c>
      <c r="C138" s="37"/>
      <c r="D138" s="37"/>
      <c r="E138" s="37"/>
      <c r="F138" s="37"/>
      <c r="G138" s="6"/>
      <c r="H138" s="6"/>
      <c r="I138" s="6"/>
      <c r="J138" s="6"/>
    </row>
    <row r="139" spans="1:10" ht="115.5" customHeight="1" x14ac:dyDescent="0.25">
      <c r="A139" s="9" t="s">
        <v>201</v>
      </c>
      <c r="B139" s="38" t="s">
        <v>52</v>
      </c>
      <c r="C139" s="38"/>
      <c r="D139" s="38"/>
      <c r="E139" s="38"/>
      <c r="F139" s="38"/>
      <c r="G139" s="9" t="s">
        <v>67</v>
      </c>
      <c r="H139" s="10">
        <v>11</v>
      </c>
      <c r="I139" s="12"/>
      <c r="J139" s="12">
        <f t="shared" si="15"/>
        <v>0</v>
      </c>
    </row>
    <row r="140" spans="1:10" ht="52.5" customHeight="1" x14ac:dyDescent="0.25">
      <c r="A140" s="9" t="s">
        <v>202</v>
      </c>
      <c r="B140" s="38" t="s">
        <v>41</v>
      </c>
      <c r="C140" s="38"/>
      <c r="D140" s="38"/>
      <c r="E140" s="38"/>
      <c r="F140" s="38"/>
      <c r="G140" s="9" t="s">
        <v>67</v>
      </c>
      <c r="H140" s="10">
        <v>5</v>
      </c>
      <c r="I140" s="12"/>
      <c r="J140" s="12">
        <f t="shared" si="15"/>
        <v>0</v>
      </c>
    </row>
    <row r="141" spans="1:10" ht="37.5" customHeight="1" x14ac:dyDescent="0.25">
      <c r="A141" s="9" t="s">
        <v>203</v>
      </c>
      <c r="B141" s="38" t="s">
        <v>41</v>
      </c>
      <c r="C141" s="38"/>
      <c r="D141" s="38"/>
      <c r="E141" s="38"/>
      <c r="F141" s="38"/>
      <c r="G141" s="9" t="s">
        <v>67</v>
      </c>
      <c r="H141" s="10">
        <v>4</v>
      </c>
      <c r="I141" s="12"/>
      <c r="J141" s="12">
        <f t="shared" si="15"/>
        <v>0</v>
      </c>
    </row>
    <row r="142" spans="1:10" ht="47.25" customHeight="1" x14ac:dyDescent="0.25">
      <c r="A142" s="9" t="s">
        <v>204</v>
      </c>
      <c r="B142" s="38" t="s">
        <v>47</v>
      </c>
      <c r="C142" s="38"/>
      <c r="D142" s="38"/>
      <c r="E142" s="38"/>
      <c r="F142" s="38"/>
      <c r="G142" s="9" t="s">
        <v>67</v>
      </c>
      <c r="H142" s="10">
        <v>7</v>
      </c>
      <c r="I142" s="12"/>
      <c r="J142" s="12">
        <f t="shared" si="15"/>
        <v>0</v>
      </c>
    </row>
    <row r="143" spans="1:10" ht="22.5" customHeight="1" x14ac:dyDescent="0.25">
      <c r="A143" s="39" t="s">
        <v>75</v>
      </c>
      <c r="B143" s="39"/>
      <c r="C143" s="39"/>
      <c r="D143" s="39"/>
      <c r="E143" s="39"/>
      <c r="F143" s="39"/>
      <c r="G143" s="39"/>
      <c r="H143" s="39"/>
      <c r="I143" s="39"/>
      <c r="J143" s="13"/>
    </row>
    <row r="144" spans="1:10" ht="15" customHeight="1" x14ac:dyDescent="0.25">
      <c r="A144" s="5">
        <v>7.15</v>
      </c>
      <c r="B144" s="37" t="s">
        <v>91</v>
      </c>
      <c r="C144" s="37"/>
      <c r="D144" s="37"/>
      <c r="E144" s="37"/>
      <c r="F144" s="37"/>
      <c r="G144" s="6"/>
      <c r="H144" s="6"/>
      <c r="I144" s="6"/>
      <c r="J144" s="6"/>
    </row>
    <row r="145" spans="1:10" ht="110.25" customHeight="1" x14ac:dyDescent="0.25">
      <c r="A145" s="9" t="s">
        <v>205</v>
      </c>
      <c r="B145" s="32" t="s">
        <v>54</v>
      </c>
      <c r="C145" s="32"/>
      <c r="D145" s="32"/>
      <c r="E145" s="32"/>
      <c r="F145" s="32"/>
      <c r="G145" s="9" t="s">
        <v>67</v>
      </c>
      <c r="H145" s="10">
        <v>4</v>
      </c>
      <c r="I145" s="12"/>
      <c r="J145" s="12">
        <f t="shared" ref="J145:J197" si="16">+I145*H145</f>
        <v>0</v>
      </c>
    </row>
    <row r="146" spans="1:10" ht="69.75" customHeight="1" x14ac:dyDescent="0.25">
      <c r="A146" s="9" t="s">
        <v>206</v>
      </c>
      <c r="B146" s="32" t="s">
        <v>60</v>
      </c>
      <c r="C146" s="32"/>
      <c r="D146" s="32"/>
      <c r="E146" s="32"/>
      <c r="F146" s="32"/>
      <c r="G146" s="9" t="s">
        <v>67</v>
      </c>
      <c r="H146" s="10">
        <v>2</v>
      </c>
      <c r="I146" s="12"/>
      <c r="J146" s="12">
        <f t="shared" si="16"/>
        <v>0</v>
      </c>
    </row>
    <row r="147" spans="1:10" ht="69.75" customHeight="1" x14ac:dyDescent="0.25">
      <c r="A147" s="9" t="s">
        <v>207</v>
      </c>
      <c r="B147" s="32" t="s">
        <v>62</v>
      </c>
      <c r="C147" s="32"/>
      <c r="D147" s="32"/>
      <c r="E147" s="32"/>
      <c r="F147" s="32"/>
      <c r="G147" s="9" t="s">
        <v>67</v>
      </c>
      <c r="H147" s="10">
        <v>2</v>
      </c>
      <c r="I147" s="12"/>
      <c r="J147" s="12">
        <f t="shared" si="16"/>
        <v>0</v>
      </c>
    </row>
    <row r="148" spans="1:10" ht="69.75" customHeight="1" x14ac:dyDescent="0.25">
      <c r="A148" s="9" t="s">
        <v>208</v>
      </c>
      <c r="B148" s="32" t="s">
        <v>39</v>
      </c>
      <c r="C148" s="32"/>
      <c r="D148" s="32"/>
      <c r="E148" s="32"/>
      <c r="F148" s="32"/>
      <c r="G148" s="9" t="s">
        <v>67</v>
      </c>
      <c r="H148" s="10">
        <v>3</v>
      </c>
      <c r="I148" s="12"/>
      <c r="J148" s="12">
        <f t="shared" si="16"/>
        <v>0</v>
      </c>
    </row>
    <row r="149" spans="1:10" ht="14.25" customHeight="1" x14ac:dyDescent="0.25">
      <c r="A149" s="5">
        <v>7.16</v>
      </c>
      <c r="B149" s="37" t="s">
        <v>90</v>
      </c>
      <c r="C149" s="37"/>
      <c r="D149" s="37"/>
      <c r="E149" s="37"/>
      <c r="F149" s="37"/>
      <c r="G149" s="6"/>
      <c r="H149" s="6"/>
      <c r="I149" s="6"/>
      <c r="J149" s="6"/>
    </row>
    <row r="150" spans="1:10" ht="118.5" customHeight="1" x14ac:dyDescent="0.25">
      <c r="A150" s="9" t="s">
        <v>209</v>
      </c>
      <c r="B150" s="38" t="s">
        <v>55</v>
      </c>
      <c r="C150" s="38"/>
      <c r="D150" s="38"/>
      <c r="E150" s="38"/>
      <c r="F150" s="38"/>
      <c r="G150" s="9" t="s">
        <v>67</v>
      </c>
      <c r="H150" s="10">
        <v>11</v>
      </c>
      <c r="I150" s="12"/>
      <c r="J150" s="12">
        <f t="shared" si="16"/>
        <v>0</v>
      </c>
    </row>
    <row r="151" spans="1:10" ht="58.5" customHeight="1" x14ac:dyDescent="0.25">
      <c r="A151" s="9" t="s">
        <v>210</v>
      </c>
      <c r="B151" s="38" t="s">
        <v>41</v>
      </c>
      <c r="C151" s="38"/>
      <c r="D151" s="38"/>
      <c r="E151" s="38"/>
      <c r="F151" s="38"/>
      <c r="G151" s="9" t="s">
        <v>67</v>
      </c>
      <c r="H151" s="10">
        <v>4</v>
      </c>
      <c r="I151" s="12"/>
      <c r="J151" s="12">
        <f t="shared" si="16"/>
        <v>0</v>
      </c>
    </row>
    <row r="152" spans="1:10" ht="45.75" customHeight="1" x14ac:dyDescent="0.25">
      <c r="A152" s="9" t="s">
        <v>211</v>
      </c>
      <c r="B152" s="38" t="s">
        <v>42</v>
      </c>
      <c r="C152" s="38"/>
      <c r="D152" s="38"/>
      <c r="E152" s="38"/>
      <c r="F152" s="38"/>
      <c r="G152" s="9" t="s">
        <v>67</v>
      </c>
      <c r="H152" s="10">
        <v>7</v>
      </c>
      <c r="I152" s="12"/>
      <c r="J152" s="12">
        <f t="shared" si="16"/>
        <v>0</v>
      </c>
    </row>
    <row r="153" spans="1:10" ht="22.5" customHeight="1" x14ac:dyDescent="0.25">
      <c r="A153" s="39" t="s">
        <v>76</v>
      </c>
      <c r="B153" s="39"/>
      <c r="C153" s="39"/>
      <c r="D153" s="39"/>
      <c r="E153" s="39"/>
      <c r="F153" s="39"/>
      <c r="G153" s="39"/>
      <c r="H153" s="39"/>
      <c r="I153" s="39"/>
      <c r="J153" s="12"/>
    </row>
    <row r="154" spans="1:10" ht="15" customHeight="1" x14ac:dyDescent="0.25">
      <c r="A154" s="5">
        <v>7.17</v>
      </c>
      <c r="B154" s="37" t="s">
        <v>91</v>
      </c>
      <c r="C154" s="37"/>
      <c r="D154" s="37"/>
      <c r="E154" s="37"/>
      <c r="F154" s="37"/>
      <c r="G154" s="6"/>
      <c r="H154" s="6"/>
      <c r="I154" s="6"/>
      <c r="J154" s="6"/>
    </row>
    <row r="155" spans="1:10" ht="106.5" customHeight="1" x14ac:dyDescent="0.25">
      <c r="A155" s="9" t="s">
        <v>212</v>
      </c>
      <c r="B155" s="32" t="s">
        <v>63</v>
      </c>
      <c r="C155" s="32"/>
      <c r="D155" s="32"/>
      <c r="E155" s="32"/>
      <c r="F155" s="32"/>
      <c r="G155" s="9" t="s">
        <v>67</v>
      </c>
      <c r="H155" s="10">
        <v>4</v>
      </c>
      <c r="I155" s="12"/>
      <c r="J155" s="12">
        <f t="shared" si="16"/>
        <v>0</v>
      </c>
    </row>
    <row r="156" spans="1:10" ht="76.5" customHeight="1" x14ac:dyDescent="0.25">
      <c r="A156" s="9" t="s">
        <v>213</v>
      </c>
      <c r="B156" s="32" t="s">
        <v>60</v>
      </c>
      <c r="C156" s="32"/>
      <c r="D156" s="32"/>
      <c r="E156" s="32"/>
      <c r="F156" s="32"/>
      <c r="G156" s="9" t="s">
        <v>67</v>
      </c>
      <c r="H156" s="10">
        <v>2</v>
      </c>
      <c r="I156" s="12"/>
      <c r="J156" s="12">
        <f t="shared" si="16"/>
        <v>0</v>
      </c>
    </row>
    <row r="157" spans="1:10" ht="76.5" customHeight="1" x14ac:dyDescent="0.25">
      <c r="A157" s="9" t="s">
        <v>214</v>
      </c>
      <c r="B157" s="32" t="s">
        <v>62</v>
      </c>
      <c r="C157" s="32"/>
      <c r="D157" s="32"/>
      <c r="E157" s="32"/>
      <c r="F157" s="32"/>
      <c r="G157" s="9" t="s">
        <v>67</v>
      </c>
      <c r="H157" s="10">
        <v>2</v>
      </c>
      <c r="I157" s="12"/>
      <c r="J157" s="12">
        <f t="shared" si="16"/>
        <v>0</v>
      </c>
    </row>
    <row r="158" spans="1:10" ht="76.5" customHeight="1" x14ac:dyDescent="0.25">
      <c r="A158" s="9" t="s">
        <v>215</v>
      </c>
      <c r="B158" s="32" t="s">
        <v>39</v>
      </c>
      <c r="C158" s="32"/>
      <c r="D158" s="32"/>
      <c r="E158" s="32"/>
      <c r="F158" s="32"/>
      <c r="G158" s="9" t="s">
        <v>67</v>
      </c>
      <c r="H158" s="10">
        <v>3</v>
      </c>
      <c r="I158" s="12"/>
      <c r="J158" s="12">
        <f t="shared" si="16"/>
        <v>0</v>
      </c>
    </row>
    <row r="159" spans="1:10" ht="14.25" customHeight="1" x14ac:dyDescent="0.25">
      <c r="A159" s="5">
        <v>7.18</v>
      </c>
      <c r="B159" s="37" t="s">
        <v>90</v>
      </c>
      <c r="C159" s="37"/>
      <c r="D159" s="37"/>
      <c r="E159" s="37"/>
      <c r="F159" s="37"/>
      <c r="G159" s="6"/>
      <c r="H159" s="6"/>
      <c r="I159" s="6"/>
      <c r="J159" s="6"/>
    </row>
    <row r="160" spans="1:10" ht="107.25" customHeight="1" x14ac:dyDescent="0.25">
      <c r="A160" s="9" t="s">
        <v>216</v>
      </c>
      <c r="B160" s="38" t="s">
        <v>56</v>
      </c>
      <c r="C160" s="38"/>
      <c r="D160" s="38"/>
      <c r="E160" s="38"/>
      <c r="F160" s="38"/>
      <c r="G160" s="9" t="s">
        <v>67</v>
      </c>
      <c r="H160" s="10">
        <v>11</v>
      </c>
      <c r="I160" s="12"/>
      <c r="J160" s="12">
        <f t="shared" si="16"/>
        <v>0</v>
      </c>
    </row>
    <row r="161" spans="1:10" ht="55.5" customHeight="1" x14ac:dyDescent="0.25">
      <c r="A161" s="9" t="s">
        <v>217</v>
      </c>
      <c r="B161" s="38" t="s">
        <v>41</v>
      </c>
      <c r="C161" s="38"/>
      <c r="D161" s="38"/>
      <c r="E161" s="38"/>
      <c r="F161" s="38"/>
      <c r="G161" s="9" t="s">
        <v>67</v>
      </c>
      <c r="H161" s="10">
        <v>4</v>
      </c>
      <c r="I161" s="12"/>
      <c r="J161" s="12">
        <f t="shared" si="16"/>
        <v>0</v>
      </c>
    </row>
    <row r="162" spans="1:10" ht="55.5" customHeight="1" x14ac:dyDescent="0.25">
      <c r="A162" s="9" t="s">
        <v>218</v>
      </c>
      <c r="B162" s="38" t="s">
        <v>47</v>
      </c>
      <c r="C162" s="38"/>
      <c r="D162" s="38"/>
      <c r="E162" s="38"/>
      <c r="F162" s="38"/>
      <c r="G162" s="9" t="s">
        <v>67</v>
      </c>
      <c r="H162" s="10">
        <v>7</v>
      </c>
      <c r="I162" s="12"/>
      <c r="J162" s="12">
        <f t="shared" si="16"/>
        <v>0</v>
      </c>
    </row>
    <row r="163" spans="1:10" ht="22.5" customHeight="1" x14ac:dyDescent="0.25">
      <c r="A163" s="39" t="s">
        <v>77</v>
      </c>
      <c r="B163" s="39"/>
      <c r="C163" s="39"/>
      <c r="D163" s="39"/>
      <c r="E163" s="39"/>
      <c r="F163" s="39"/>
      <c r="G163" s="39"/>
      <c r="H163" s="39"/>
      <c r="I163" s="39"/>
      <c r="J163" s="12"/>
    </row>
    <row r="164" spans="1:10" ht="15" customHeight="1" x14ac:dyDescent="0.25">
      <c r="A164" s="5">
        <v>7.19</v>
      </c>
      <c r="B164" s="37" t="s">
        <v>91</v>
      </c>
      <c r="C164" s="37"/>
      <c r="D164" s="37"/>
      <c r="E164" s="37"/>
      <c r="F164" s="37"/>
      <c r="G164" s="6"/>
      <c r="H164" s="6"/>
      <c r="I164" s="6"/>
      <c r="J164" s="6"/>
    </row>
    <row r="165" spans="1:10" ht="97.5" customHeight="1" x14ac:dyDescent="0.25">
      <c r="A165" s="9" t="s">
        <v>219</v>
      </c>
      <c r="B165" s="32" t="s">
        <v>54</v>
      </c>
      <c r="C165" s="32"/>
      <c r="D165" s="32"/>
      <c r="E165" s="32"/>
      <c r="F165" s="32"/>
      <c r="G165" s="9" t="s">
        <v>67</v>
      </c>
      <c r="H165" s="10">
        <v>4</v>
      </c>
      <c r="I165" s="12"/>
      <c r="J165" s="12">
        <f t="shared" si="16"/>
        <v>0</v>
      </c>
    </row>
    <row r="166" spans="1:10" ht="67.5" customHeight="1" x14ac:dyDescent="0.25">
      <c r="A166" s="9" t="s">
        <v>220</v>
      </c>
      <c r="B166" s="32" t="s">
        <v>60</v>
      </c>
      <c r="C166" s="32"/>
      <c r="D166" s="32"/>
      <c r="E166" s="32"/>
      <c r="F166" s="32"/>
      <c r="G166" s="9" t="s">
        <v>67</v>
      </c>
      <c r="H166" s="10">
        <v>2</v>
      </c>
      <c r="I166" s="12"/>
      <c r="J166" s="12">
        <f t="shared" si="16"/>
        <v>0</v>
      </c>
    </row>
    <row r="167" spans="1:10" ht="67.5" customHeight="1" x14ac:dyDescent="0.25">
      <c r="A167" s="9" t="s">
        <v>221</v>
      </c>
      <c r="B167" s="32" t="s">
        <v>62</v>
      </c>
      <c r="C167" s="32"/>
      <c r="D167" s="32"/>
      <c r="E167" s="32"/>
      <c r="F167" s="32"/>
      <c r="G167" s="9" t="s">
        <v>67</v>
      </c>
      <c r="H167" s="10">
        <v>2</v>
      </c>
      <c r="I167" s="12"/>
      <c r="J167" s="12">
        <f t="shared" si="16"/>
        <v>0</v>
      </c>
    </row>
    <row r="168" spans="1:10" ht="39" customHeight="1" x14ac:dyDescent="0.25">
      <c r="A168" s="9" t="s">
        <v>222</v>
      </c>
      <c r="B168" s="32" t="s">
        <v>39</v>
      </c>
      <c r="C168" s="32"/>
      <c r="D168" s="32"/>
      <c r="E168" s="32"/>
      <c r="F168" s="32"/>
      <c r="G168" s="9" t="s">
        <v>67</v>
      </c>
      <c r="H168" s="10">
        <v>3</v>
      </c>
      <c r="I168" s="12"/>
      <c r="J168" s="12">
        <f t="shared" si="16"/>
        <v>0</v>
      </c>
    </row>
    <row r="169" spans="1:10" ht="14.25" customHeight="1" x14ac:dyDescent="0.25">
      <c r="A169" s="27">
        <v>7.2</v>
      </c>
      <c r="B169" s="37" t="s">
        <v>90</v>
      </c>
      <c r="C169" s="37"/>
      <c r="D169" s="37"/>
      <c r="E169" s="37"/>
      <c r="F169" s="37"/>
      <c r="G169" s="6"/>
      <c r="H169" s="6"/>
      <c r="I169" s="6"/>
      <c r="J169" s="6"/>
    </row>
    <row r="170" spans="1:10" ht="134.25" customHeight="1" x14ac:dyDescent="0.25">
      <c r="A170" s="9" t="s">
        <v>223</v>
      </c>
      <c r="B170" s="38" t="s">
        <v>57</v>
      </c>
      <c r="C170" s="38"/>
      <c r="D170" s="38"/>
      <c r="E170" s="38"/>
      <c r="F170" s="38"/>
      <c r="G170" s="9" t="s">
        <v>67</v>
      </c>
      <c r="H170" s="10">
        <v>11</v>
      </c>
      <c r="I170" s="12"/>
      <c r="J170" s="12">
        <f t="shared" si="16"/>
        <v>0</v>
      </c>
    </row>
    <row r="171" spans="1:10" ht="52.5" customHeight="1" x14ac:dyDescent="0.25">
      <c r="A171" s="9" t="s">
        <v>224</v>
      </c>
      <c r="B171" s="38" t="s">
        <v>41</v>
      </c>
      <c r="C171" s="38"/>
      <c r="D171" s="38"/>
      <c r="E171" s="38"/>
      <c r="F171" s="38"/>
      <c r="G171" s="9" t="s">
        <v>67</v>
      </c>
      <c r="H171" s="10">
        <v>4</v>
      </c>
      <c r="I171" s="12"/>
      <c r="J171" s="12">
        <f t="shared" si="16"/>
        <v>0</v>
      </c>
    </row>
    <row r="172" spans="1:10" ht="52.5" customHeight="1" x14ac:dyDescent="0.25">
      <c r="A172" s="9" t="s">
        <v>225</v>
      </c>
      <c r="B172" s="38" t="s">
        <v>47</v>
      </c>
      <c r="C172" s="38"/>
      <c r="D172" s="38"/>
      <c r="E172" s="38"/>
      <c r="F172" s="38"/>
      <c r="G172" s="9" t="s">
        <v>67</v>
      </c>
      <c r="H172" s="10">
        <v>7</v>
      </c>
      <c r="I172" s="12"/>
      <c r="J172" s="12">
        <f t="shared" si="16"/>
        <v>0</v>
      </c>
    </row>
    <row r="173" spans="1:10" ht="45" customHeight="1" x14ac:dyDescent="0.25">
      <c r="A173" s="39" t="s">
        <v>78</v>
      </c>
      <c r="B173" s="39"/>
      <c r="C173" s="39"/>
      <c r="D173" s="39"/>
      <c r="E173" s="39"/>
      <c r="F173" s="39"/>
      <c r="G173" s="39"/>
      <c r="H173" s="39"/>
      <c r="I173" s="39"/>
      <c r="J173" s="12"/>
    </row>
    <row r="174" spans="1:10" ht="15" customHeight="1" x14ac:dyDescent="0.25">
      <c r="A174" s="5">
        <v>7.21</v>
      </c>
      <c r="B174" s="37" t="s">
        <v>91</v>
      </c>
      <c r="C174" s="37"/>
      <c r="D174" s="37"/>
      <c r="E174" s="37"/>
      <c r="F174" s="37"/>
      <c r="G174" s="6"/>
      <c r="H174" s="6"/>
      <c r="I174" s="6"/>
      <c r="J174" s="6"/>
    </row>
    <row r="175" spans="1:10" ht="114" customHeight="1" x14ac:dyDescent="0.25">
      <c r="A175" s="9" t="s">
        <v>226</v>
      </c>
      <c r="B175" s="32" t="s">
        <v>58</v>
      </c>
      <c r="C175" s="32"/>
      <c r="D175" s="32"/>
      <c r="E175" s="32"/>
      <c r="F175" s="32"/>
      <c r="G175" s="9" t="s">
        <v>67</v>
      </c>
      <c r="H175" s="10">
        <v>8</v>
      </c>
      <c r="I175" s="12"/>
      <c r="J175" s="12">
        <f t="shared" si="16"/>
        <v>0</v>
      </c>
    </row>
    <row r="176" spans="1:10" ht="63.75" customHeight="1" x14ac:dyDescent="0.25">
      <c r="A176" s="9" t="s">
        <v>227</v>
      </c>
      <c r="B176" s="32" t="s">
        <v>60</v>
      </c>
      <c r="C176" s="32"/>
      <c r="D176" s="32"/>
      <c r="E176" s="32"/>
      <c r="F176" s="32"/>
      <c r="G176" s="9" t="s">
        <v>67</v>
      </c>
      <c r="H176" s="10">
        <v>2</v>
      </c>
      <c r="I176" s="12"/>
      <c r="J176" s="12">
        <f t="shared" si="16"/>
        <v>0</v>
      </c>
    </row>
    <row r="177" spans="1:10" ht="63.75" customHeight="1" x14ac:dyDescent="0.25">
      <c r="A177" s="9" t="s">
        <v>228</v>
      </c>
      <c r="B177" s="32" t="s">
        <v>62</v>
      </c>
      <c r="C177" s="32"/>
      <c r="D177" s="32"/>
      <c r="E177" s="32"/>
      <c r="F177" s="32"/>
      <c r="G177" s="9" t="s">
        <v>67</v>
      </c>
      <c r="H177" s="10">
        <v>2</v>
      </c>
      <c r="I177" s="12"/>
      <c r="J177" s="12">
        <f t="shared" si="16"/>
        <v>0</v>
      </c>
    </row>
    <row r="178" spans="1:10" ht="63.75" customHeight="1" x14ac:dyDescent="0.25">
      <c r="A178" s="9" t="s">
        <v>229</v>
      </c>
      <c r="B178" s="32" t="s">
        <v>39</v>
      </c>
      <c r="C178" s="32"/>
      <c r="D178" s="32"/>
      <c r="E178" s="32"/>
      <c r="F178" s="32"/>
      <c r="G178" s="9" t="s">
        <v>67</v>
      </c>
      <c r="H178" s="10">
        <v>3</v>
      </c>
      <c r="I178" s="12"/>
      <c r="J178" s="12">
        <f t="shared" si="16"/>
        <v>0</v>
      </c>
    </row>
    <row r="179" spans="1:10" ht="63.75" customHeight="1" x14ac:dyDescent="0.25">
      <c r="A179" s="9" t="s">
        <v>230</v>
      </c>
      <c r="B179" s="32" t="s">
        <v>64</v>
      </c>
      <c r="C179" s="32"/>
      <c r="D179" s="32"/>
      <c r="E179" s="32"/>
      <c r="F179" s="32"/>
      <c r="G179" s="9" t="s">
        <v>67</v>
      </c>
      <c r="H179" s="10">
        <v>1</v>
      </c>
      <c r="I179" s="12"/>
      <c r="J179" s="12">
        <f t="shared" si="16"/>
        <v>0</v>
      </c>
    </row>
    <row r="180" spans="1:10" ht="63.75" customHeight="1" x14ac:dyDescent="0.25">
      <c r="A180" s="9" t="s">
        <v>231</v>
      </c>
      <c r="B180" s="32" t="s">
        <v>44</v>
      </c>
      <c r="C180" s="32"/>
      <c r="D180" s="32"/>
      <c r="E180" s="32"/>
      <c r="F180" s="32"/>
      <c r="G180" s="9" t="s">
        <v>67</v>
      </c>
      <c r="H180" s="10">
        <v>1</v>
      </c>
      <c r="I180" s="12"/>
      <c r="J180" s="12">
        <f t="shared" si="16"/>
        <v>0</v>
      </c>
    </row>
    <row r="181" spans="1:10" ht="14.25" customHeight="1" x14ac:dyDescent="0.25">
      <c r="A181" s="5">
        <v>7.22</v>
      </c>
      <c r="B181" s="37" t="s">
        <v>90</v>
      </c>
      <c r="C181" s="37"/>
      <c r="D181" s="37"/>
      <c r="E181" s="37"/>
      <c r="F181" s="37"/>
      <c r="G181" s="6"/>
      <c r="H181" s="6"/>
      <c r="I181" s="6"/>
      <c r="J181" s="6"/>
    </row>
    <row r="182" spans="1:10" ht="123.75" customHeight="1" x14ac:dyDescent="0.25">
      <c r="A182" s="9" t="s">
        <v>232</v>
      </c>
      <c r="B182" s="38" t="s">
        <v>59</v>
      </c>
      <c r="C182" s="38"/>
      <c r="D182" s="38"/>
      <c r="E182" s="38"/>
      <c r="F182" s="38"/>
      <c r="G182" s="9" t="s">
        <v>67</v>
      </c>
      <c r="H182" s="10">
        <v>12</v>
      </c>
      <c r="I182" s="12"/>
      <c r="J182" s="12">
        <f t="shared" si="16"/>
        <v>0</v>
      </c>
    </row>
    <row r="183" spans="1:10" ht="45.75" customHeight="1" x14ac:dyDescent="0.25">
      <c r="A183" s="9" t="s">
        <v>233</v>
      </c>
      <c r="B183" s="38" t="s">
        <v>41</v>
      </c>
      <c r="C183" s="38"/>
      <c r="D183" s="38"/>
      <c r="E183" s="38"/>
      <c r="F183" s="38"/>
      <c r="G183" s="9" t="s">
        <v>67</v>
      </c>
      <c r="H183" s="10">
        <v>4</v>
      </c>
      <c r="I183" s="12"/>
      <c r="J183" s="12">
        <f t="shared" si="16"/>
        <v>0</v>
      </c>
    </row>
    <row r="184" spans="1:10" ht="56.25" customHeight="1" x14ac:dyDescent="0.25">
      <c r="A184" s="9" t="s">
        <v>234</v>
      </c>
      <c r="B184" s="38" t="s">
        <v>42</v>
      </c>
      <c r="C184" s="38"/>
      <c r="D184" s="38"/>
      <c r="E184" s="38"/>
      <c r="F184" s="38"/>
      <c r="G184" s="9" t="s">
        <v>67</v>
      </c>
      <c r="H184" s="10">
        <v>8</v>
      </c>
      <c r="I184" s="12"/>
      <c r="J184" s="12">
        <f t="shared" si="16"/>
        <v>0</v>
      </c>
    </row>
    <row r="185" spans="1:10" ht="13.8" x14ac:dyDescent="0.25">
      <c r="A185" s="39" t="s">
        <v>68</v>
      </c>
      <c r="B185" s="39"/>
      <c r="C185" s="39"/>
      <c r="D185" s="39"/>
      <c r="E185" s="39"/>
      <c r="F185" s="39"/>
      <c r="G185" s="39"/>
      <c r="H185" s="39"/>
      <c r="I185" s="39"/>
      <c r="J185" s="12"/>
    </row>
    <row r="186" spans="1:10" ht="15" customHeight="1" x14ac:dyDescent="0.25">
      <c r="A186" s="5">
        <v>7.23</v>
      </c>
      <c r="B186" s="37" t="s">
        <v>91</v>
      </c>
      <c r="C186" s="37"/>
      <c r="D186" s="37"/>
      <c r="E186" s="37"/>
      <c r="F186" s="37"/>
      <c r="G186" s="6"/>
      <c r="H186" s="6"/>
      <c r="I186" s="6"/>
      <c r="J186" s="6"/>
    </row>
    <row r="187" spans="1:10" ht="99.75" customHeight="1" x14ac:dyDescent="0.25">
      <c r="A187" s="9" t="s">
        <v>235</v>
      </c>
      <c r="B187" s="32" t="s">
        <v>35</v>
      </c>
      <c r="C187" s="32"/>
      <c r="D187" s="32"/>
      <c r="E187" s="32"/>
      <c r="F187" s="32"/>
      <c r="G187" s="9" t="s">
        <v>67</v>
      </c>
      <c r="H187" s="10">
        <v>16</v>
      </c>
      <c r="I187" s="12"/>
      <c r="J187" s="12">
        <f t="shared" si="16"/>
        <v>0</v>
      </c>
    </row>
    <row r="188" spans="1:10" ht="59.25" customHeight="1" x14ac:dyDescent="0.25">
      <c r="A188" s="9" t="s">
        <v>236</v>
      </c>
      <c r="B188" s="32" t="s">
        <v>37</v>
      </c>
      <c r="C188" s="32"/>
      <c r="D188" s="32"/>
      <c r="E188" s="32"/>
      <c r="F188" s="32"/>
      <c r="G188" s="9" t="s">
        <v>67</v>
      </c>
      <c r="H188" s="10">
        <v>15</v>
      </c>
      <c r="I188" s="12"/>
      <c r="J188" s="12">
        <f t="shared" si="16"/>
        <v>0</v>
      </c>
    </row>
    <row r="189" spans="1:10" ht="59.25" customHeight="1" x14ac:dyDescent="0.25">
      <c r="A189" s="9" t="s">
        <v>237</v>
      </c>
      <c r="B189" s="32" t="s">
        <v>38</v>
      </c>
      <c r="C189" s="32"/>
      <c r="D189" s="32"/>
      <c r="E189" s="32"/>
      <c r="F189" s="32"/>
      <c r="G189" s="9" t="s">
        <v>67</v>
      </c>
      <c r="H189" s="10">
        <v>12</v>
      </c>
      <c r="I189" s="12"/>
      <c r="J189" s="12">
        <f t="shared" si="16"/>
        <v>0</v>
      </c>
    </row>
    <row r="190" spans="1:10" ht="59.25" customHeight="1" x14ac:dyDescent="0.25">
      <c r="A190" s="9" t="s">
        <v>238</v>
      </c>
      <c r="B190" s="32" t="s">
        <v>39</v>
      </c>
      <c r="C190" s="32"/>
      <c r="D190" s="32"/>
      <c r="E190" s="32"/>
      <c r="F190" s="32"/>
      <c r="G190" s="9" t="s">
        <v>67</v>
      </c>
      <c r="H190" s="10">
        <v>10</v>
      </c>
      <c r="I190" s="12"/>
      <c r="J190" s="12">
        <f t="shared" si="16"/>
        <v>0</v>
      </c>
    </row>
    <row r="191" spans="1:10" ht="14.25" customHeight="1" x14ac:dyDescent="0.25">
      <c r="A191" s="5">
        <v>7.25</v>
      </c>
      <c r="B191" s="33" t="s">
        <v>90</v>
      </c>
      <c r="C191" s="34"/>
      <c r="D191" s="34"/>
      <c r="E191" s="34"/>
      <c r="F191" s="35"/>
      <c r="G191" s="6"/>
      <c r="H191" s="6"/>
      <c r="I191" s="6"/>
      <c r="J191" s="6"/>
    </row>
    <row r="192" spans="1:10" ht="114" customHeight="1" x14ac:dyDescent="0.25">
      <c r="A192" s="9" t="s">
        <v>239</v>
      </c>
      <c r="B192" s="38" t="s">
        <v>40</v>
      </c>
      <c r="C192" s="38"/>
      <c r="D192" s="38"/>
      <c r="E192" s="38"/>
      <c r="F192" s="38"/>
      <c r="G192" s="9" t="s">
        <v>67</v>
      </c>
      <c r="H192" s="10">
        <v>60</v>
      </c>
      <c r="I192" s="12"/>
      <c r="J192" s="12">
        <f t="shared" si="16"/>
        <v>0</v>
      </c>
    </row>
    <row r="193" spans="1:10" ht="59.25" customHeight="1" x14ac:dyDescent="0.25">
      <c r="A193" s="9" t="s">
        <v>240</v>
      </c>
      <c r="B193" s="38" t="s">
        <v>41</v>
      </c>
      <c r="C193" s="38"/>
      <c r="D193" s="38"/>
      <c r="E193" s="38"/>
      <c r="F193" s="38"/>
      <c r="G193" s="9" t="s">
        <v>67</v>
      </c>
      <c r="H193" s="10">
        <v>8</v>
      </c>
      <c r="I193" s="12"/>
      <c r="J193" s="12">
        <f t="shared" si="16"/>
        <v>0</v>
      </c>
    </row>
    <row r="194" spans="1:10" ht="50.25" customHeight="1" x14ac:dyDescent="0.25">
      <c r="A194" s="9" t="s">
        <v>241</v>
      </c>
      <c r="B194" s="38" t="s">
        <v>42</v>
      </c>
      <c r="C194" s="38"/>
      <c r="D194" s="38"/>
      <c r="E194" s="38"/>
      <c r="F194" s="38"/>
      <c r="G194" s="9" t="s">
        <v>67</v>
      </c>
      <c r="H194" s="10">
        <v>40</v>
      </c>
      <c r="I194" s="12"/>
      <c r="J194" s="12">
        <f t="shared" si="16"/>
        <v>0</v>
      </c>
    </row>
    <row r="195" spans="1:10" ht="13.8" x14ac:dyDescent="0.25">
      <c r="A195" s="5">
        <v>8</v>
      </c>
      <c r="B195" s="33" t="s">
        <v>11</v>
      </c>
      <c r="C195" s="34"/>
      <c r="D195" s="34"/>
      <c r="E195" s="34"/>
      <c r="F195" s="35"/>
      <c r="G195" s="6"/>
      <c r="H195" s="6"/>
      <c r="I195" s="6"/>
      <c r="J195" s="6"/>
    </row>
    <row r="196" spans="1:10" ht="125.25" customHeight="1" x14ac:dyDescent="0.25">
      <c r="A196" s="7">
        <f>+A195+0.1</f>
        <v>8.1</v>
      </c>
      <c r="B196" s="32" t="s">
        <v>12</v>
      </c>
      <c r="C196" s="32" t="s">
        <v>12</v>
      </c>
      <c r="D196" s="32" t="s">
        <v>12</v>
      </c>
      <c r="E196" s="32" t="s">
        <v>12</v>
      </c>
      <c r="F196" s="32" t="s">
        <v>12</v>
      </c>
      <c r="G196" s="1" t="s">
        <v>13</v>
      </c>
      <c r="H196" s="2">
        <v>8</v>
      </c>
      <c r="I196" s="12"/>
      <c r="J196" s="12">
        <f t="shared" si="16"/>
        <v>0</v>
      </c>
    </row>
    <row r="197" spans="1:10" ht="178.5" customHeight="1" thickBot="1" x14ac:dyDescent="0.3">
      <c r="A197" s="7">
        <f>+A196+0.1</f>
        <v>8.1999999999999993</v>
      </c>
      <c r="B197" s="36" t="s">
        <v>14</v>
      </c>
      <c r="C197" s="36" t="s">
        <v>14</v>
      </c>
      <c r="D197" s="36" t="s">
        <v>14</v>
      </c>
      <c r="E197" s="36" t="s">
        <v>14</v>
      </c>
      <c r="F197" s="36" t="s">
        <v>14</v>
      </c>
      <c r="G197" s="20" t="s">
        <v>15</v>
      </c>
      <c r="H197" s="21">
        <v>1200</v>
      </c>
      <c r="I197" s="30"/>
      <c r="J197" s="30">
        <f t="shared" si="16"/>
        <v>0</v>
      </c>
    </row>
    <row r="198" spans="1:10" ht="13.8" x14ac:dyDescent="0.25">
      <c r="A198" s="54" t="s">
        <v>93</v>
      </c>
      <c r="B198" s="55"/>
      <c r="C198" s="55"/>
      <c r="D198" s="55"/>
      <c r="E198" s="55"/>
      <c r="F198" s="55"/>
      <c r="G198" s="55"/>
      <c r="H198" s="55"/>
      <c r="I198" s="55"/>
      <c r="J198" s="24">
        <f>SUM(J7:J197)</f>
        <v>0</v>
      </c>
    </row>
    <row r="199" spans="1:10" ht="13.8" x14ac:dyDescent="0.25">
      <c r="A199" s="56" t="s">
        <v>94</v>
      </c>
      <c r="B199" s="57"/>
      <c r="C199" s="57"/>
      <c r="D199" s="57"/>
      <c r="E199" s="57"/>
      <c r="F199" s="57"/>
      <c r="G199" s="57"/>
      <c r="H199" s="57"/>
      <c r="I199" s="22">
        <v>0</v>
      </c>
      <c r="J199" s="25">
        <f>+J198*I199</f>
        <v>0</v>
      </c>
    </row>
    <row r="200" spans="1:10" ht="13.8" x14ac:dyDescent="0.25">
      <c r="A200" s="56" t="s">
        <v>95</v>
      </c>
      <c r="B200" s="57"/>
      <c r="C200" s="57"/>
      <c r="D200" s="57"/>
      <c r="E200" s="57"/>
      <c r="F200" s="57"/>
      <c r="G200" s="57"/>
      <c r="H200" s="57"/>
      <c r="I200" s="22">
        <v>0</v>
      </c>
      <c r="J200" s="25">
        <f>+J198*I200</f>
        <v>0</v>
      </c>
    </row>
    <row r="201" spans="1:10" ht="13.8" x14ac:dyDescent="0.25">
      <c r="A201" s="56" t="s">
        <v>96</v>
      </c>
      <c r="B201" s="57"/>
      <c r="C201" s="57"/>
      <c r="D201" s="57"/>
      <c r="E201" s="57"/>
      <c r="F201" s="57"/>
      <c r="G201" s="57"/>
      <c r="H201" s="57"/>
      <c r="I201" s="22">
        <v>0</v>
      </c>
      <c r="J201" s="25">
        <f>+J198*I201</f>
        <v>0</v>
      </c>
    </row>
    <row r="202" spans="1:10" ht="13.8" x14ac:dyDescent="0.25">
      <c r="A202" s="56" t="s">
        <v>97</v>
      </c>
      <c r="B202" s="57"/>
      <c r="C202" s="57"/>
      <c r="D202" s="57"/>
      <c r="E202" s="57"/>
      <c r="F202" s="57"/>
      <c r="G202" s="57"/>
      <c r="H202" s="57"/>
      <c r="I202" s="22">
        <v>0.19</v>
      </c>
      <c r="J202" s="25">
        <f>J201*I202</f>
        <v>0</v>
      </c>
    </row>
    <row r="203" spans="1:10" s="29" customFormat="1" ht="15" thickBot="1" x14ac:dyDescent="0.3">
      <c r="A203" s="49" t="s">
        <v>98</v>
      </c>
      <c r="B203" s="50"/>
      <c r="C203" s="50"/>
      <c r="D203" s="50"/>
      <c r="E203" s="50"/>
      <c r="F203" s="50"/>
      <c r="G203" s="50"/>
      <c r="H203" s="50"/>
      <c r="I203" s="50"/>
      <c r="J203" s="28">
        <f>SUM(J199+J198+J200+J201+J202,0)</f>
        <v>0</v>
      </c>
    </row>
  </sheetData>
  <mergeCells count="202">
    <mergeCell ref="A198:I198"/>
    <mergeCell ref="A199:H199"/>
    <mergeCell ref="A200:H200"/>
    <mergeCell ref="A201:H201"/>
    <mergeCell ref="A202:H202"/>
    <mergeCell ref="B20:F20"/>
    <mergeCell ref="B58:F58"/>
    <mergeCell ref="B57:F57"/>
    <mergeCell ref="B35:F35"/>
    <mergeCell ref="B36:F36"/>
    <mergeCell ref="B37:F37"/>
    <mergeCell ref="B27:F27"/>
    <mergeCell ref="B29:F29"/>
    <mergeCell ref="B30:F30"/>
    <mergeCell ref="B31:F31"/>
    <mergeCell ref="B33:F33"/>
    <mergeCell ref="B34:F34"/>
    <mergeCell ref="B28:F28"/>
    <mergeCell ref="B55:F55"/>
    <mergeCell ref="B21:F21"/>
    <mergeCell ref="B22:F22"/>
    <mergeCell ref="B191:F191"/>
    <mergeCell ref="B64:F64"/>
    <mergeCell ref="A185:I185"/>
    <mergeCell ref="A203:I203"/>
    <mergeCell ref="B32:F32"/>
    <mergeCell ref="B60:F60"/>
    <mergeCell ref="B62:F62"/>
    <mergeCell ref="B63:F63"/>
    <mergeCell ref="B47:F47"/>
    <mergeCell ref="B48:F48"/>
    <mergeCell ref="B50:F50"/>
    <mergeCell ref="B61:F61"/>
    <mergeCell ref="B42:F42"/>
    <mergeCell ref="B52:F52"/>
    <mergeCell ref="B44:F44"/>
    <mergeCell ref="B45:F45"/>
    <mergeCell ref="B41:F41"/>
    <mergeCell ref="B192:F192"/>
    <mergeCell ref="B193:F193"/>
    <mergeCell ref="B194:F194"/>
    <mergeCell ref="B181:F181"/>
    <mergeCell ref="B182:F182"/>
    <mergeCell ref="B53:F53"/>
    <mergeCell ref="B51:F51"/>
    <mergeCell ref="B43:F43"/>
    <mergeCell ref="B54:F54"/>
    <mergeCell ref="B56:F56"/>
    <mergeCell ref="A2:F3"/>
    <mergeCell ref="A5:A6"/>
    <mergeCell ref="B5:F6"/>
    <mergeCell ref="G5:J5"/>
    <mergeCell ref="B17:F17"/>
    <mergeCell ref="G2:J3"/>
    <mergeCell ref="B18:F18"/>
    <mergeCell ref="B19:F19"/>
    <mergeCell ref="B7:F7"/>
    <mergeCell ref="B8:F8"/>
    <mergeCell ref="B14:F14"/>
    <mergeCell ref="B15:F15"/>
    <mergeCell ref="B16:F16"/>
    <mergeCell ref="B9:F9"/>
    <mergeCell ref="B11:F11"/>
    <mergeCell ref="B12:F12"/>
    <mergeCell ref="B13:F13"/>
    <mergeCell ref="B10:F10"/>
    <mergeCell ref="B186:F186"/>
    <mergeCell ref="B187:F187"/>
    <mergeCell ref="B188:F188"/>
    <mergeCell ref="B189:F189"/>
    <mergeCell ref="B190:F190"/>
    <mergeCell ref="A65:I65"/>
    <mergeCell ref="A75:I75"/>
    <mergeCell ref="A87:I87"/>
    <mergeCell ref="A97:I97"/>
    <mergeCell ref="A109:I109"/>
    <mergeCell ref="A120:I120"/>
    <mergeCell ref="B179:F179"/>
    <mergeCell ref="B180:F180"/>
    <mergeCell ref="B183:F183"/>
    <mergeCell ref="B184:F184"/>
    <mergeCell ref="B154:F154"/>
    <mergeCell ref="B174:F174"/>
    <mergeCell ref="B175:F175"/>
    <mergeCell ref="B176:F176"/>
    <mergeCell ref="B177:F177"/>
    <mergeCell ref="B178:F178"/>
    <mergeCell ref="A173:I173"/>
    <mergeCell ref="B167:F167"/>
    <mergeCell ref="B168:F168"/>
    <mergeCell ref="B169:F169"/>
    <mergeCell ref="B170:F170"/>
    <mergeCell ref="B171:F171"/>
    <mergeCell ref="B172:F172"/>
    <mergeCell ref="B161:F161"/>
    <mergeCell ref="B162:F162"/>
    <mergeCell ref="B164:F164"/>
    <mergeCell ref="B165:F165"/>
    <mergeCell ref="B166:F166"/>
    <mergeCell ref="A163:I163"/>
    <mergeCell ref="B155:F155"/>
    <mergeCell ref="B156:F156"/>
    <mergeCell ref="B157:F157"/>
    <mergeCell ref="B158:F158"/>
    <mergeCell ref="B159:F159"/>
    <mergeCell ref="B160:F160"/>
    <mergeCell ref="B149:F149"/>
    <mergeCell ref="B150:F150"/>
    <mergeCell ref="B151:F151"/>
    <mergeCell ref="B152:F152"/>
    <mergeCell ref="A153:I153"/>
    <mergeCell ref="B144:F144"/>
    <mergeCell ref="B145:F145"/>
    <mergeCell ref="B146:F146"/>
    <mergeCell ref="B147:F147"/>
    <mergeCell ref="B148:F148"/>
    <mergeCell ref="A143:I143"/>
    <mergeCell ref="B137:F137"/>
    <mergeCell ref="B138:F138"/>
    <mergeCell ref="B139:F139"/>
    <mergeCell ref="B140:F140"/>
    <mergeCell ref="B141:F141"/>
    <mergeCell ref="B142:F142"/>
    <mergeCell ref="B131:F131"/>
    <mergeCell ref="B132:F132"/>
    <mergeCell ref="B133:F133"/>
    <mergeCell ref="B134:F134"/>
    <mergeCell ref="B135:F135"/>
    <mergeCell ref="B136:F136"/>
    <mergeCell ref="B125:F125"/>
    <mergeCell ref="B126:F126"/>
    <mergeCell ref="B127:F127"/>
    <mergeCell ref="B128:F128"/>
    <mergeCell ref="B129:F129"/>
    <mergeCell ref="A130:I130"/>
    <mergeCell ref="B119:F119"/>
    <mergeCell ref="B121:F121"/>
    <mergeCell ref="B122:F122"/>
    <mergeCell ref="B123:F123"/>
    <mergeCell ref="B124:F124"/>
    <mergeCell ref="B113:F113"/>
    <mergeCell ref="B114:F114"/>
    <mergeCell ref="B115:F115"/>
    <mergeCell ref="B116:F116"/>
    <mergeCell ref="B117:F117"/>
    <mergeCell ref="B118:F118"/>
    <mergeCell ref="B107:F107"/>
    <mergeCell ref="B108:F108"/>
    <mergeCell ref="B110:F110"/>
    <mergeCell ref="B111:F111"/>
    <mergeCell ref="B112:F112"/>
    <mergeCell ref="B101:F101"/>
    <mergeCell ref="B102:F102"/>
    <mergeCell ref="B103:F103"/>
    <mergeCell ref="B104:F104"/>
    <mergeCell ref="B105:F105"/>
    <mergeCell ref="B106:F106"/>
    <mergeCell ref="B91:F91"/>
    <mergeCell ref="B92:F92"/>
    <mergeCell ref="B93:F93"/>
    <mergeCell ref="B94:F94"/>
    <mergeCell ref="B95:F95"/>
    <mergeCell ref="B96:F96"/>
    <mergeCell ref="B98:F98"/>
    <mergeCell ref="B99:F99"/>
    <mergeCell ref="B100:F100"/>
    <mergeCell ref="B72:F72"/>
    <mergeCell ref="B85:F85"/>
    <mergeCell ref="B86:F86"/>
    <mergeCell ref="B88:F88"/>
    <mergeCell ref="B89:F89"/>
    <mergeCell ref="B90:F90"/>
    <mergeCell ref="B79:F79"/>
    <mergeCell ref="B80:F80"/>
    <mergeCell ref="B81:F81"/>
    <mergeCell ref="B82:F82"/>
    <mergeCell ref="B83:F83"/>
    <mergeCell ref="B84:F84"/>
    <mergeCell ref="B59:F59"/>
    <mergeCell ref="B25:F25"/>
    <mergeCell ref="B26:F26"/>
    <mergeCell ref="B195:F195"/>
    <mergeCell ref="B196:F196"/>
    <mergeCell ref="B197:F197"/>
    <mergeCell ref="B23:F23"/>
    <mergeCell ref="B38:F38"/>
    <mergeCell ref="B49:F49"/>
    <mergeCell ref="B39:F39"/>
    <mergeCell ref="B40:F40"/>
    <mergeCell ref="B24:F24"/>
    <mergeCell ref="B46:F46"/>
    <mergeCell ref="B73:F73"/>
    <mergeCell ref="B74:F74"/>
    <mergeCell ref="B76:F76"/>
    <mergeCell ref="B77:F77"/>
    <mergeCell ref="B78:F78"/>
    <mergeCell ref="B66:F66"/>
    <mergeCell ref="B67:F67"/>
    <mergeCell ref="B68:F68"/>
    <mergeCell ref="B69:F69"/>
    <mergeCell ref="B70:F70"/>
    <mergeCell ref="B71:F71"/>
  </mergeCells>
  <phoneticPr fontId="15" type="noConversion"/>
  <pageMargins left="0.7" right="0.7" top="0.75" bottom="0.75" header="0.3" footer="0.3"/>
  <pageSetup scale="67" fitToHeight="0" orientation="portrait" r:id="rId1"/>
  <rowBreaks count="2" manualBreakCount="2">
    <brk id="60" max="16" man="1"/>
    <brk id="77" max="16"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9E994-D858-4C04-A79F-04B2C49A0600}">
  <dimension ref="A1:A5"/>
  <sheetViews>
    <sheetView workbookViewId="0">
      <selection activeCell="A5" sqref="A5"/>
    </sheetView>
  </sheetViews>
  <sheetFormatPr baseColWidth="10" defaultRowHeight="13.2" x14ac:dyDescent="0.25"/>
  <sheetData>
    <row r="1" spans="1:1" x14ac:dyDescent="0.25">
      <c r="A1" s="23" t="s">
        <v>133</v>
      </c>
    </row>
    <row r="3" spans="1:1" x14ac:dyDescent="0.25">
      <c r="A3" s="23" t="s">
        <v>134</v>
      </c>
    </row>
    <row r="5" spans="1:1" x14ac:dyDescent="0.25">
      <c r="A5" s="23" t="s">
        <v>135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Hoja5</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Jairo Rodriguez</cp:lastModifiedBy>
  <cp:lastPrinted>2026-08-24T20:15:33Z</cp:lastPrinted>
  <dcterms:created xsi:type="dcterms:W3CDTF">2026-05-14T13:32:09Z</dcterms:created>
  <dcterms:modified xsi:type="dcterms:W3CDTF">2026-09-29T17:57:59Z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2026-05-11T00:00:00Z</vt:filetime>
  </property>
  <property fmtid="{D5CDD505-2E9C-101B-9397-08002B2CF9AE}" pid="4" name="Creator">
    <vt:lpwstr>Microsoft® Excel® LTSC</vt:lpwstr>
  </property>
  <property fmtid="{D5CDD505-2E9C-101B-9397-08002B2CF9AE}" pid="5" name="LastSaved">
    <vt:filetime>2026-05-14T00:00:00Z</vt:filetime>
  </property>
  <property fmtid="{D5CDD505-2E9C-101B-9397-08002B2CF9AE}" pid="6" name="Producer">
    <vt:lpwstr>Microsoft® Excel® LTSC</vt:lpwstr>
  </property>
</Properties>
</file>