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march\Documentos\2026\Estudios Previos\Placa Huellas ParteBaja\"/>
    </mc:Choice>
  </mc:AlternateContent>
  <xr:revisionPtr revIDLastSave="0" documentId="13_ncr:1_{A29EE3D8-4309-4FD2-9D57-BE0798B74828}"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(Entidad)'!$I$13:$I$31</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(Entidad)'!$A$1:$M$108</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(Entidad)'!$K$91</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(Entidad)'!$K$103</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(Entidad)'!$K$103</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(Entidad)'!$K$104</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6" i="265" l="1"/>
  <c r="K85" i="265"/>
  <c r="K84" i="265"/>
  <c r="K83" i="265"/>
  <c r="K82" i="265"/>
  <c r="K79" i="265"/>
  <c r="K80" i="265" s="1"/>
  <c r="K76" i="265"/>
  <c r="K77" i="265" s="1"/>
  <c r="K87" i="265" l="1"/>
  <c r="K88" i="265" s="1"/>
  <c r="K68" i="265" l="1"/>
  <c r="K67" i="265"/>
  <c r="K66" i="265"/>
  <c r="K65" i="265"/>
  <c r="K64" i="265"/>
  <c r="K61" i="265"/>
  <c r="K62" i="265" s="1"/>
  <c r="K58" i="265"/>
  <c r="K59" i="265" s="1"/>
  <c r="K50" i="265"/>
  <c r="K51" i="265" s="1"/>
  <c r="K47" i="265"/>
  <c r="K46" i="265"/>
  <c r="K45" i="265"/>
  <c r="K44" i="265"/>
  <c r="K43" i="265"/>
  <c r="K40" i="265"/>
  <c r="K41" i="265" s="1"/>
  <c r="K37" i="265"/>
  <c r="K38" i="265" s="1"/>
  <c r="K69" i="265" l="1"/>
  <c r="K70" i="265" s="1"/>
  <c r="K48" i="265"/>
  <c r="K52" i="265" s="1"/>
  <c r="K105" i="265"/>
  <c r="K29" i="265" l="1"/>
  <c r="K30" i="265" s="1"/>
  <c r="K26" i="265"/>
  <c r="K25" i="265"/>
  <c r="K24" i="265"/>
  <c r="K23" i="265"/>
  <c r="K22" i="265"/>
  <c r="K19" i="265"/>
  <c r="K20" i="265" s="1"/>
  <c r="K16" i="265"/>
  <c r="K17" i="265" s="1"/>
  <c r="K27" i="265" l="1"/>
  <c r="K31" i="265" s="1"/>
  <c r="K89" i="265" s="1"/>
  <c r="K94" i="265" s="1"/>
  <c r="K95" i="265" s="1"/>
  <c r="K96" i="265" s="1"/>
  <c r="K98" i="265" s="1"/>
</calcChain>
</file>

<file path=xl/sharedStrings.xml><?xml version="1.0" encoding="utf-8"?>
<sst xmlns="http://schemas.openxmlformats.org/spreadsheetml/2006/main" count="300" uniqueCount="117">
  <si>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</si>
  <si>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</si>
  <si>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</si>
  <si>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</si>
  <si>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</si>
  <si>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</si>
  <si>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</si>
  <si>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</si>
  <si>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</si>
  <si>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</si>
  <si>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</si>
  <si>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</si>
  <si>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</si>
  <si>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</si>
  <si>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</si>
  <si>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</si>
  <si>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</si>
  <si>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</si>
  <si>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</si>
  <si>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</si>
  <si>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</si>
  <si>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</si>
  <si>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</si>
  <si>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</si>
  <si>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</si>
  <si>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</si>
  <si>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</si>
  <si>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</si>
  <si>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</si>
  <si>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</si>
  <si>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</si>
  <si>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</si>
  <si>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</si>
  <si>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</si>
  <si>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</si>
  <si>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</si>
  <si>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</si>
  <si>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</si>
  <si>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</si>
  <si>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</si>
  <si>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</si>
  <si>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</si>
  <si>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</si>
  <si>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</si>
  <si>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</si>
  <si>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</si>
  <si>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</si>
  <si>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</si>
  <si>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</si>
  <si>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</si>
  <si>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</si>
  <si>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</si>
  <si>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</si>
  <si>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</si>
  <si>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</si>
  <si>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</si>
  <si>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</si>
  <si>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</si>
  <si>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</si>
  <si>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</si>
  <si>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</si>
  <si>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</si>
  <si>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</si>
  <si>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</si>
  <si>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</si>
  <si>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</si>
  <si>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</si>
  <si>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</si>
  <si>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</si>
  <si>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</si>
  <si>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</si>
  <si>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</si>
  <si>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</si>
  <si>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</si>
  <si>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</si>
  <si>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</si>
  <si>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</si>
  <si>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</si>
  <si>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</si>
  <si>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</si>
  <si>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</si>
  <si>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</si>
  <si>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</si>
  <si>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</si>
  <si>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</si>
  <si>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</si>
  <si>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</si>
  <si>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</si>
  <si>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</si>
  <si>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</si>
  <si>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</si>
  <si>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</si>
  <si>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</si>
  <si>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</si>
  <si>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</si>
  <si>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X</t>
  </si>
  <si>
    <t xml:space="preserve">CONFORMACION DE LA CALZADA EXISTENTE </t>
  </si>
  <si>
    <t>M2</t>
  </si>
  <si>
    <t>EXCAVACIONES VARIAS EN MATERIAL COMÚN SECO (INCLUYE RETIRO DE SOBRANTES A UNA DISTANCIA MENOR DE 5 KM)</t>
  </si>
  <si>
    <t xml:space="preserve">AFIRMADO </t>
  </si>
  <si>
    <t>CONCRETOS CLASE D, f'c =3000 PSI (BASES)</t>
  </si>
  <si>
    <t>CONCRETO CICLÓPEO CLASE G, 2000 PSI 40% RAJON PARA BASES</t>
  </si>
  <si>
    <t>CUNETA DE CONCRETO CLASE E, 2500 PSI FUNDIDA EN EL LUGAR</t>
  </si>
  <si>
    <t>SUMINISTRO FIGURADO Y ARMADO DE ACERO DE REFUERZO 60000 PSI</t>
  </si>
  <si>
    <t>DEMOLICION CONCRETO ESTRUCTURAL (INCLUYE CARGUE Y RETIRO DE SOBRANTES A UNA DISTANCIA DE 5 KM)</t>
  </si>
  <si>
    <t>M3</t>
  </si>
  <si>
    <t>KG</t>
  </si>
  <si>
    <t>A.I.U</t>
  </si>
  <si>
    <t xml:space="preserve">SUBTOTAL </t>
  </si>
  <si>
    <t xml:space="preserve">AJUSTE AL PESO </t>
  </si>
  <si>
    <t>PLACA HUELLA GUITA SECTOR CRUCE X, LONGITUD 100 m Y ANCHO DE 3,9 m</t>
  </si>
  <si>
    <t>PLACA HUELLA SANTA ROSA SECTOR LA IGLESIA, LONGITUD 105 m Y ANCHO DE 3,5 m</t>
  </si>
  <si>
    <t>PLACA HUELLA SAN VICENTE SECTOR LA ESCUELA, LONGITUD 93 m Y ANCHO DE 4,5 m</t>
  </si>
  <si>
    <t>PLACA HUELLA TAUSAQUIRA SECTOR LA YEE, LONGITUD 95 m Y ANCHO DE 4,2 m</t>
  </si>
  <si>
    <t>SUBTOTAL OBRAS PROYECTO</t>
  </si>
  <si>
    <t>SUBTOTAL OBRAS PROYECTO (INCLUYE IVA)</t>
  </si>
  <si>
    <t>“CONTRATAR LAS OBRAS PARA EL MEJORAMIENTO DE LA VÍA QUE CONDUCE DEL CASCO URBANO A LA VEREDA DE GUITA SECTOR LA X, DEL CASCO URBANO A LA VEREDA DE SAN VICENTE SECTOR LA ESCUELA, DEL CASCO URBANO A LA VEREDA DE SANTA ROSITA SECTOR LA IGLESIA Y DEL CASCO URBANO A LA VEREDA DE TAUSAQUIRA SECTOR LA YEE DE LAS VEREDAS PARTE BAJA DEL MUNICIPIO DE SUESCA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</si>
</sst>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93">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9" fontId="33" fillId="0" borderId="21" xfId="95" applyFont="1" applyBorder="1" applyAlignment="1">
      <alignment horizontal="left" vertical="center"/>
    </xf>
    <xf numFmtId="0" fontId="30" fillId="24" borderId="11" xfId="73" applyFont="1" applyFill="1" applyBorder="1" applyAlignment="1">
      <alignment horizontal="left" vertical="center"/>
    </xf>
    <xf numFmtId="0" fontId="30" fillId="24" borderId="0" xfId="73" applyFont="1" applyFill="1" applyAlignment="1">
      <alignment horizontal="left" vertical="center"/>
    </xf>
    <xf numFmtId="0" fontId="30" fillId="24" borderId="12"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0" fillId="24" borderId="13" xfId="73" applyFont="1" applyFill="1" applyBorder="1" applyAlignment="1">
      <alignment horizontal="center" vertical="center"/>
    </xf>
    <xf numFmtId="0" fontId="30" fillId="24" borderId="14" xfId="73" applyFont="1" applyFill="1" applyBorder="1" applyAlignment="1">
      <alignment horizontal="center" vertical="center"/>
    </xf>
    <xf numFmtId="0" fontId="30" fillId="24" borderId="15" xfId="73" applyFont="1" applyFill="1" applyBorder="1" applyAlignment="1">
      <alignment horizontal="center" vertical="center"/>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30" fillId="24" borderId="13" xfId="73" applyFont="1" applyFill="1" applyBorder="1" applyAlignment="1">
      <alignment horizontal="center" vertical="center" wrapText="1"/>
    </xf>
    <xf numFmtId="0" fontId="30" fillId="24" borderId="14" xfId="73" applyFont="1" applyFill="1" applyBorder="1" applyAlignment="1">
      <alignment horizontal="center" vertical="center" wrapText="1"/>
    </xf>
    <xf numFmtId="0" fontId="30" fillId="24" borderId="15" xfId="73" applyFont="1" applyFill="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Causa Posible"/>
      <sheetName val="Accidentalidad"/>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Elementos Involucrado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Lista ICCU"/>
      <sheetName val="MDC-1 COLOCACION "/>
      <sheetName val="D-20 COLOCACION "/>
      <sheetName val="TRANSPORTE MEZCLA ASFALTICA"/>
      <sheetName val="Fresado"/>
      <sheetName val="EXT microagomerado"/>
      <sheetName val="Hoja5"/>
      <sheetName val="SNP7 Anclajes pasivos6j_x0000_"/>
      <sheetName val="TARIFAS MATERIALES"/>
      <sheetName val="TARIFAS EQUIPOS "/>
      <sheetName val="TARIFA SALARIOS"/>
      <sheetName val="PRES"/>
      <sheetName val="ó&gt;"/>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_x0000_㈀㰰⌀_x0000_㈀㰮⌀_x0000_䰀଒v_x0000__x0000__x0000_頀"/>
      <sheetName val="&quot;PAGA&quot;"/>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sheetData sheetId="1039" refreshError="1"/>
      <sheetData sheetId="1040" refreshError="1"/>
      <sheetData sheetId="1041" refreshError="1"/>
      <sheetData sheetId="1042">
        <row r="2">
          <cell r="A2">
            <v>0</v>
          </cell>
        </row>
      </sheetData>
      <sheetData sheetId="1043">
        <row r="2">
          <cell r="A2">
            <v>0</v>
          </cell>
        </row>
      </sheetData>
      <sheetData sheetId="1044">
        <row r="2">
          <cell r="A2">
            <v>0</v>
          </cell>
        </row>
      </sheetData>
      <sheetData sheetId="1045">
        <row r="2">
          <cell r="A2">
            <v>0</v>
          </cell>
        </row>
      </sheetData>
      <sheetData sheetId="1046" refreshError="1"/>
      <sheetData sheetId="1047">
        <row r="2">
          <cell r="A2">
            <v>0</v>
          </cell>
        </row>
      </sheetData>
      <sheetData sheetId="1048">
        <row r="2">
          <cell r="A2">
            <v>0</v>
          </cell>
        </row>
      </sheetData>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row r="2">
          <cell r="A2">
            <v>0</v>
          </cell>
        </row>
      </sheetData>
      <sheetData sheetId="1065"/>
      <sheetData sheetId="1066"/>
      <sheetData sheetId="1067"/>
      <sheetData sheetId="1068"/>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A2">
            <v>0</v>
          </cell>
        </row>
      </sheetData>
      <sheetData sheetId="1080"/>
      <sheetData sheetId="1081"/>
      <sheetData sheetId="1082"/>
      <sheetData sheetId="1083">
        <row r="2">
          <cell r="A2">
            <v>0</v>
          </cell>
        </row>
      </sheetData>
      <sheetData sheetId="1084"/>
      <sheetData sheetId="1085"/>
      <sheetData sheetId="1086"/>
      <sheetData sheetId="1087">
        <row r="2">
          <cell r="A2">
            <v>0</v>
          </cell>
        </row>
      </sheetData>
      <sheetData sheetId="1088"/>
      <sheetData sheetId="1089"/>
      <sheetData sheetId="1090">
        <row r="2">
          <cell r="A2">
            <v>0</v>
          </cell>
        </row>
      </sheetData>
      <sheetData sheetId="1091">
        <row r="2">
          <cell r="A2">
            <v>0</v>
          </cell>
        </row>
      </sheetData>
      <sheetData sheetId="1092"/>
      <sheetData sheetId="1093"/>
      <sheetData sheetId="1094"/>
      <sheetData sheetId="1095"/>
      <sheetData sheetId="1096"/>
      <sheetData sheetId="1097"/>
      <sheetData sheetId="1098">
        <row r="2">
          <cell r="A2">
            <v>0</v>
          </cell>
        </row>
      </sheetData>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ow r="2">
          <cell r="A2">
            <v>0</v>
          </cell>
        </row>
      </sheetData>
      <sheetData sheetId="1158">
        <row r="2">
          <cell r="A2">
            <v>0</v>
          </cell>
        </row>
      </sheetData>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row r="2">
          <cell r="A2">
            <v>0</v>
          </cell>
        </row>
      </sheetData>
      <sheetData sheetId="1174">
        <row r="2">
          <cell r="A2">
            <v>0</v>
          </cell>
        </row>
      </sheetData>
      <sheetData sheetId="1175"/>
      <sheetData sheetId="1176">
        <row r="2">
          <cell r="A2">
            <v>0</v>
          </cell>
        </row>
      </sheetData>
      <sheetData sheetId="1177"/>
      <sheetData sheetId="1178"/>
      <sheetData sheetId="1179"/>
      <sheetData sheetId="1180"/>
      <sheetData sheetId="1181">
        <row r="2">
          <cell r="A2">
            <v>0</v>
          </cell>
        </row>
      </sheetData>
      <sheetData sheetId="1182">
        <row r="2">
          <cell r="A2">
            <v>0</v>
          </cell>
        </row>
      </sheetData>
      <sheetData sheetId="1183"/>
      <sheetData sheetId="1184"/>
      <sheetData sheetId="1185"/>
      <sheetData sheetId="1186"/>
      <sheetData sheetId="1187"/>
      <sheetData sheetId="1188"/>
      <sheetData sheetId="1189"/>
      <sheetData sheetId="1190"/>
      <sheetData sheetId="1191"/>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sheetData sheetId="1206"/>
      <sheetData sheetId="1207"/>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5">
          <cell r="B5" t="str">
            <v>T1</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B2">
            <v>100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5">
          <cell r="B5" t="str">
            <v>T1</v>
          </cell>
        </row>
      </sheetData>
      <sheetData sheetId="1308">
        <row r="2">
          <cell r="B2">
            <v>100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sheetData sheetId="1314"/>
      <sheetData sheetId="1315">
        <row r="5">
          <cell r="B5" t="str">
            <v>T1</v>
          </cell>
        </row>
      </sheetData>
      <sheetData sheetId="1316">
        <row r="2">
          <cell r="B2">
            <v>100</v>
          </cell>
        </row>
      </sheetData>
      <sheetData sheetId="1317">
        <row r="2">
          <cell r="A2">
            <v>0</v>
          </cell>
        </row>
      </sheetData>
      <sheetData sheetId="1318">
        <row r="2">
          <cell r="A2">
            <v>0</v>
          </cell>
        </row>
      </sheetData>
      <sheetData sheetId="1319">
        <row r="5">
          <cell r="B5" t="str">
            <v>T1</v>
          </cell>
        </row>
      </sheetData>
      <sheetData sheetId="1320">
        <row r="2">
          <cell r="B2">
            <v>100</v>
          </cell>
        </row>
      </sheetData>
      <sheetData sheetId="1321">
        <row r="2">
          <cell r="A2">
            <v>0</v>
          </cell>
        </row>
      </sheetData>
      <sheetData sheetId="1322">
        <row r="2">
          <cell r="A2">
            <v>0</v>
          </cell>
        </row>
      </sheetData>
      <sheetData sheetId="1323"/>
      <sheetData sheetId="1324"/>
      <sheetData sheetId="1325"/>
      <sheetData sheetId="1326"/>
      <sheetData sheetId="1327">
        <row r="5">
          <cell r="B5" t="str">
            <v>T1</v>
          </cell>
        </row>
      </sheetData>
      <sheetData sheetId="1328">
        <row r="2">
          <cell r="B2">
            <v>100</v>
          </cell>
        </row>
      </sheetData>
      <sheetData sheetId="1329">
        <row r="2">
          <cell r="A2">
            <v>0</v>
          </cell>
        </row>
      </sheetData>
      <sheetData sheetId="1330">
        <row r="2">
          <cell r="A2">
            <v>0</v>
          </cell>
        </row>
      </sheetData>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row r="2">
          <cell r="A2">
            <v>0</v>
          </cell>
        </row>
      </sheetData>
      <sheetData sheetId="1390">
        <row r="2">
          <cell r="A2">
            <v>0</v>
          </cell>
        </row>
      </sheetData>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row r="2">
          <cell r="A2">
            <v>0</v>
          </cell>
        </row>
      </sheetData>
      <sheetData sheetId="1406">
        <row r="2">
          <cell r="A2">
            <v>0</v>
          </cell>
        </row>
      </sheetData>
      <sheetData sheetId="1407"/>
      <sheetData sheetId="1408">
        <row r="2">
          <cell r="A2">
            <v>0</v>
          </cell>
        </row>
      </sheetData>
      <sheetData sheetId="1409"/>
      <sheetData sheetId="1410"/>
      <sheetData sheetId="1411"/>
      <sheetData sheetId="1412"/>
      <sheetData sheetId="1413">
        <row r="2">
          <cell r="A2">
            <v>0</v>
          </cell>
        </row>
      </sheetData>
      <sheetData sheetId="1414">
        <row r="2">
          <cell r="A2">
            <v>0</v>
          </cell>
        </row>
      </sheetData>
      <sheetData sheetId="1415"/>
      <sheetData sheetId="1416"/>
      <sheetData sheetId="1417"/>
      <sheetData sheetId="1418"/>
      <sheetData sheetId="1419"/>
      <sheetData sheetId="1420"/>
      <sheetData sheetId="1421"/>
      <sheetData sheetId="1422"/>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sheetData sheetId="1431"/>
      <sheetData sheetId="1432">
        <row r="2">
          <cell r="A2">
            <v>0</v>
          </cell>
        </row>
      </sheetData>
      <sheetData sheetId="1433"/>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sheetData sheetId="1481">
        <row r="2">
          <cell r="A2">
            <v>0</v>
          </cell>
        </row>
      </sheetData>
      <sheetData sheetId="1482">
        <row r="2">
          <cell r="A2">
            <v>0</v>
          </cell>
        </row>
      </sheetData>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row r="2">
          <cell r="A2">
            <v>0</v>
          </cell>
        </row>
      </sheetData>
      <sheetData sheetId="1493">
        <row r="2">
          <cell r="A2">
            <v>0</v>
          </cell>
        </row>
      </sheetData>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row r="2">
          <cell r="A2">
            <v>0</v>
          </cell>
        </row>
      </sheetData>
      <sheetData sheetId="1509">
        <row r="2">
          <cell r="A2">
            <v>0</v>
          </cell>
        </row>
      </sheetData>
      <sheetData sheetId="1510"/>
      <sheetData sheetId="1511">
        <row r="2">
          <cell r="A2">
            <v>0</v>
          </cell>
        </row>
      </sheetData>
      <sheetData sheetId="1512"/>
      <sheetData sheetId="1513"/>
      <sheetData sheetId="1514"/>
      <sheetData sheetId="1515"/>
      <sheetData sheetId="1516">
        <row r="2">
          <cell r="A2">
            <v>0</v>
          </cell>
        </row>
      </sheetData>
      <sheetData sheetId="1517">
        <row r="2">
          <cell r="A2">
            <v>0</v>
          </cell>
        </row>
      </sheetData>
      <sheetData sheetId="1518"/>
      <sheetData sheetId="1519"/>
      <sheetData sheetId="1520"/>
      <sheetData sheetId="1521"/>
      <sheetData sheetId="1522"/>
      <sheetData sheetId="1523"/>
      <sheetData sheetId="1524"/>
      <sheetData sheetId="1525"/>
      <sheetData sheetId="1526"/>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sheetData sheetId="1541"/>
      <sheetData sheetId="1542"/>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5">
          <cell r="B5" t="str">
            <v>T1</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B2">
            <v>100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5">
          <cell r="B5" t="str">
            <v>T1</v>
          </cell>
        </row>
      </sheetData>
      <sheetData sheetId="1643">
        <row r="2">
          <cell r="B2">
            <v>100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sheetData sheetId="1649"/>
      <sheetData sheetId="1650">
        <row r="5">
          <cell r="B5" t="str">
            <v>T1</v>
          </cell>
        </row>
      </sheetData>
      <sheetData sheetId="1651">
        <row r="2">
          <cell r="B2">
            <v>100</v>
          </cell>
        </row>
      </sheetData>
      <sheetData sheetId="1652">
        <row r="2">
          <cell r="A2">
            <v>0</v>
          </cell>
        </row>
      </sheetData>
      <sheetData sheetId="1653">
        <row r="2">
          <cell r="A2">
            <v>0</v>
          </cell>
        </row>
      </sheetData>
      <sheetData sheetId="1654">
        <row r="5">
          <cell r="B5" t="str">
            <v>T1</v>
          </cell>
        </row>
      </sheetData>
      <sheetData sheetId="1655">
        <row r="2">
          <cell r="B2">
            <v>100</v>
          </cell>
        </row>
      </sheetData>
      <sheetData sheetId="1656">
        <row r="2">
          <cell r="A2">
            <v>0</v>
          </cell>
        </row>
      </sheetData>
      <sheetData sheetId="1657">
        <row r="2">
          <cell r="A2">
            <v>0</v>
          </cell>
        </row>
      </sheetData>
      <sheetData sheetId="1658"/>
      <sheetData sheetId="1659"/>
      <sheetData sheetId="1660"/>
      <sheetData sheetId="1661"/>
      <sheetData sheetId="1662">
        <row r="5">
          <cell r="B5" t="str">
            <v>T1</v>
          </cell>
        </row>
      </sheetData>
      <sheetData sheetId="1663">
        <row r="2">
          <cell r="B2">
            <v>100</v>
          </cell>
        </row>
      </sheetData>
      <sheetData sheetId="1664">
        <row r="2">
          <cell r="A2">
            <v>0</v>
          </cell>
        </row>
      </sheetData>
      <sheetData sheetId="1665">
        <row r="2">
          <cell r="A2">
            <v>0</v>
          </cell>
        </row>
      </sheetData>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row r="2">
          <cell r="A2">
            <v>0</v>
          </cell>
        </row>
      </sheetData>
      <sheetData sheetId="1683"/>
      <sheetData sheetId="1684">
        <row r="2">
          <cell r="A2">
            <v>0</v>
          </cell>
        </row>
      </sheetData>
      <sheetData sheetId="1685"/>
      <sheetData sheetId="1686"/>
      <sheetData sheetId="1687"/>
      <sheetData sheetId="1688"/>
      <sheetData sheetId="1689">
        <row r="2">
          <cell r="A2">
            <v>0</v>
          </cell>
        </row>
      </sheetData>
      <sheetData sheetId="1690"/>
      <sheetData sheetId="1691"/>
      <sheetData sheetId="1692"/>
      <sheetData sheetId="1693" refreshError="1"/>
      <sheetData sheetId="1694" refreshError="1"/>
      <sheetData sheetId="1695" refreshError="1"/>
      <sheetData sheetId="1696">
        <row r="2">
          <cell r="A2">
            <v>0</v>
          </cell>
        </row>
      </sheetData>
      <sheetData sheetId="1697"/>
      <sheetData sheetId="1698">
        <row r="2">
          <cell r="A2">
            <v>0</v>
          </cell>
        </row>
      </sheetData>
      <sheetData sheetId="1699"/>
      <sheetData sheetId="1700"/>
      <sheetData sheetId="1701"/>
      <sheetData sheetId="1702">
        <row r="2">
          <cell r="A2">
            <v>0</v>
          </cell>
        </row>
      </sheetData>
      <sheetData sheetId="1703">
        <row r="2">
          <cell r="A2">
            <v>0</v>
          </cell>
        </row>
      </sheetData>
      <sheetData sheetId="1704">
        <row r="2">
          <cell r="A2">
            <v>0</v>
          </cell>
        </row>
      </sheetData>
      <sheetData sheetId="1705"/>
      <sheetData sheetId="1706">
        <row r="2">
          <cell r="A2">
            <v>0</v>
          </cell>
        </row>
      </sheetData>
      <sheetData sheetId="1707" refreshError="1"/>
      <sheetData sheetId="1708" refreshError="1"/>
      <sheetData sheetId="1709">
        <row r="2">
          <cell r="B2" t="str">
            <v>Patrimonio
neto
personal</v>
          </cell>
        </row>
      </sheetData>
      <sheetData sheetId="1710"/>
      <sheetData sheetId="1711" refreshError="1"/>
      <sheetData sheetId="17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108"/>
  <sheetViews>
    <sheetView showGridLines="0" tabSelected="1" view="pageBreakPreview" topLeftCell="A7" zoomScale="55" zoomScaleNormal="55" zoomScaleSheetLayoutView="55" zoomScalePageLayoutView="70" workbookViewId="0">
      <selection activeCell="Q14" sqref="Q14"/>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73"/>
      <c r="C1" s="174"/>
      <c r="D1" s="173"/>
      <c r="E1" s="174"/>
      <c r="F1" s="5"/>
      <c r="G1" s="5"/>
      <c r="H1" s="5"/>
      <c r="I1" s="5"/>
      <c r="J1" s="5"/>
      <c r="K1" s="5"/>
      <c r="L1" s="5"/>
      <c r="M1" s="5"/>
    </row>
    <row r="2" spans="1:13" ht="16.2" thickTop="1">
      <c r="A2" s="5"/>
      <c r="B2" s="248"/>
      <c r="C2" s="249"/>
      <c r="D2" s="249"/>
      <c r="E2" s="249"/>
      <c r="F2" s="249"/>
      <c r="G2" s="249"/>
      <c r="H2" s="249"/>
      <c r="I2" s="249"/>
      <c r="J2" s="249"/>
      <c r="K2" s="249"/>
      <c r="L2" s="250"/>
      <c r="M2" s="5"/>
    </row>
    <row r="3" spans="1:13" ht="30.75" customHeight="1">
      <c r="A3" s="5"/>
      <c r="B3" s="7"/>
      <c r="C3" s="245" t="s">
        <v>91</v>
      </c>
      <c r="D3" s="246"/>
      <c r="E3" s="246"/>
      <c r="F3" s="247"/>
      <c r="G3" s="5"/>
      <c r="H3" s="5"/>
      <c r="I3" s="5"/>
      <c r="J3" s="5"/>
      <c r="K3" s="5"/>
      <c r="L3" s="8"/>
      <c r="M3" s="5"/>
    </row>
    <row r="4" spans="1:13" ht="15.6">
      <c r="A4" s="5"/>
      <c r="B4" s="7"/>
      <c r="C4" s="191" t="s">
        <v>0</v>
      </c>
      <c r="D4" s="200" t="s">
        <v>1</v>
      </c>
      <c r="E4" s="191" t="s">
        <v>2</v>
      </c>
      <c r="F4" s="200">
        <v>2</v>
      </c>
      <c r="G4" s="5"/>
      <c r="H4" s="5"/>
      <c r="I4" s="5"/>
      <c r="J4" s="5"/>
      <c r="K4" s="5"/>
      <c r="L4" s="8"/>
      <c r="M4" s="5"/>
    </row>
    <row r="5" spans="1:13" ht="16.2" thickBot="1">
      <c r="A5" s="5"/>
      <c r="B5" s="7"/>
      <c r="C5" s="173"/>
      <c r="D5" s="174"/>
      <c r="E5" s="173"/>
      <c r="F5" s="174"/>
      <c r="G5" s="5"/>
      <c r="H5" s="5"/>
      <c r="I5" s="5"/>
      <c r="J5" s="5"/>
      <c r="K5" s="5"/>
      <c r="L5" s="8"/>
      <c r="M5" s="5"/>
    </row>
    <row r="6" spans="1:13" ht="31.5" customHeight="1" thickTop="1">
      <c r="A6" s="5"/>
      <c r="B6" s="7"/>
      <c r="C6" s="242" t="s">
        <v>3</v>
      </c>
      <c r="D6" s="243"/>
      <c r="E6" s="243"/>
      <c r="F6" s="243"/>
      <c r="G6" s="243"/>
      <c r="H6" s="243"/>
      <c r="I6" s="243"/>
      <c r="J6" s="243"/>
      <c r="K6" s="244"/>
      <c r="L6" s="8"/>
      <c r="M6" s="5"/>
    </row>
    <row r="7" spans="1:13" ht="15.6">
      <c r="A7" s="5"/>
      <c r="B7" s="198"/>
      <c r="C7" s="251" t="s">
        <v>4</v>
      </c>
      <c r="D7" s="251"/>
      <c r="E7" s="251"/>
      <c r="F7" s="251"/>
      <c r="G7" s="251"/>
      <c r="H7" s="251"/>
      <c r="I7" s="251"/>
      <c r="J7" s="251"/>
      <c r="K7" s="252"/>
      <c r="L7" s="8"/>
      <c r="M7" s="5"/>
    </row>
    <row r="8" spans="1:13" s="147" customFormat="1" ht="15.6">
      <c r="A8" s="145"/>
      <c r="B8" s="199"/>
      <c r="C8" s="256" t="s">
        <v>92</v>
      </c>
      <c r="D8" s="257"/>
      <c r="E8" s="257"/>
      <c r="F8" s="257"/>
      <c r="G8" s="257"/>
      <c r="H8" s="257"/>
      <c r="I8" s="257"/>
      <c r="J8" s="257"/>
      <c r="K8" s="258"/>
      <c r="L8" s="148"/>
      <c r="M8" s="145"/>
    </row>
    <row r="9" spans="1:13" ht="15.6">
      <c r="A9" s="5"/>
      <c r="B9" s="198"/>
      <c r="C9" s="256"/>
      <c r="D9" s="257"/>
      <c r="E9" s="257"/>
      <c r="F9" s="257"/>
      <c r="G9" s="257"/>
      <c r="H9" s="257"/>
      <c r="I9" s="257"/>
      <c r="J9" s="257"/>
      <c r="K9" s="258"/>
      <c r="L9" s="8"/>
      <c r="M9" s="5"/>
    </row>
    <row r="10" spans="1:13" ht="34.5" customHeight="1">
      <c r="A10" s="5"/>
      <c r="B10" s="198"/>
      <c r="C10" s="259" t="s">
        <v>5</v>
      </c>
      <c r="D10" s="260"/>
      <c r="E10" s="260"/>
      <c r="F10" s="260"/>
      <c r="G10" s="260"/>
      <c r="H10" s="260"/>
      <c r="I10" s="260"/>
      <c r="J10" s="260"/>
      <c r="K10" s="261"/>
      <c r="L10" s="8"/>
      <c r="M10" s="5"/>
    </row>
    <row r="11" spans="1:13" ht="58.8" customHeight="1" thickBot="1">
      <c r="A11" s="5"/>
      <c r="B11" s="7"/>
      <c r="C11" s="390" t="s">
        <v>116</v>
      </c>
      <c r="D11" s="391"/>
      <c r="E11" s="391"/>
      <c r="F11" s="391"/>
      <c r="G11" s="391"/>
      <c r="H11" s="391"/>
      <c r="I11" s="391"/>
      <c r="J11" s="391"/>
      <c r="K11" s="392"/>
      <c r="L11" s="8"/>
      <c r="M11" s="5"/>
    </row>
    <row r="12" spans="1:13" ht="30" customHeight="1" thickBot="1">
      <c r="A12" s="5"/>
      <c r="B12" s="7"/>
      <c r="C12" s="204"/>
      <c r="D12" s="205"/>
      <c r="E12" s="205"/>
      <c r="F12" s="205"/>
      <c r="G12" s="205" t="s">
        <v>110</v>
      </c>
      <c r="H12" s="205"/>
      <c r="I12" s="205"/>
      <c r="J12" s="205"/>
      <c r="K12" s="206"/>
      <c r="L12" s="8"/>
      <c r="M12" s="5"/>
    </row>
    <row r="13" spans="1:13" ht="30" customHeight="1">
      <c r="A13" s="5"/>
      <c r="B13" s="7"/>
      <c r="C13" s="213" t="s">
        <v>6</v>
      </c>
      <c r="D13" s="215" t="s">
        <v>7</v>
      </c>
      <c r="E13" s="217" t="s">
        <v>8</v>
      </c>
      <c r="F13" s="217"/>
      <c r="G13" s="213" t="s">
        <v>9</v>
      </c>
      <c r="H13" s="215" t="s">
        <v>10</v>
      </c>
      <c r="I13" s="215" t="s">
        <v>11</v>
      </c>
      <c r="J13" s="218" t="s">
        <v>12</v>
      </c>
      <c r="K13" s="220" t="s">
        <v>13</v>
      </c>
      <c r="L13" s="8"/>
      <c r="M13" s="5"/>
    </row>
    <row r="14" spans="1:13" ht="30" customHeight="1" thickBot="1">
      <c r="A14" s="5"/>
      <c r="B14" s="7"/>
      <c r="C14" s="214"/>
      <c r="D14" s="216"/>
      <c r="E14" s="9" t="s">
        <v>14</v>
      </c>
      <c r="F14" s="9" t="s">
        <v>15</v>
      </c>
      <c r="G14" s="214"/>
      <c r="H14" s="216"/>
      <c r="I14" s="216"/>
      <c r="J14" s="219"/>
      <c r="K14" s="221"/>
      <c r="L14" s="8"/>
      <c r="M14" s="5"/>
    </row>
    <row r="15" spans="1:13" ht="30" customHeight="1" thickBot="1">
      <c r="A15" s="5"/>
      <c r="B15" s="7"/>
      <c r="C15" s="10"/>
      <c r="D15" s="11"/>
      <c r="E15" s="11"/>
      <c r="F15" s="11"/>
      <c r="G15" s="11"/>
      <c r="H15" s="11"/>
      <c r="I15" s="11"/>
      <c r="J15" s="11"/>
      <c r="K15" s="12"/>
      <c r="L15" s="8"/>
      <c r="M15" s="5"/>
    </row>
    <row r="16" spans="1:13" ht="30" customHeight="1">
      <c r="A16" s="5"/>
      <c r="B16" s="7"/>
      <c r="C16" s="25">
        <v>1.1000000000000001</v>
      </c>
      <c r="D16" s="27">
        <v>6.1</v>
      </c>
      <c r="E16" s="27" t="s">
        <v>95</v>
      </c>
      <c r="F16" s="27"/>
      <c r="G16" s="28" t="s">
        <v>96</v>
      </c>
      <c r="H16" s="27" t="s">
        <v>97</v>
      </c>
      <c r="I16" s="17">
        <v>392.54</v>
      </c>
      <c r="J16" s="18">
        <v>1216</v>
      </c>
      <c r="K16" s="26">
        <f>+J16*I16</f>
        <v>477328.64000000001</v>
      </c>
      <c r="L16" s="8"/>
      <c r="M16" s="5"/>
    </row>
    <row r="17" spans="1:13" ht="30" customHeight="1" thickBot="1">
      <c r="A17" s="5"/>
      <c r="B17" s="7"/>
      <c r="C17" s="20" t="s">
        <v>16</v>
      </c>
      <c r="D17" s="29"/>
      <c r="E17" s="29"/>
      <c r="F17" s="29"/>
      <c r="G17" s="30"/>
      <c r="H17" s="29"/>
      <c r="I17" s="17"/>
      <c r="J17" s="23"/>
      <c r="K17" s="24">
        <f>+K16</f>
        <v>477328.64000000001</v>
      </c>
      <c r="L17" s="8"/>
      <c r="M17" s="5"/>
    </row>
    <row r="18" spans="1:13" ht="30" customHeight="1" thickBot="1">
      <c r="A18" s="5"/>
      <c r="B18" s="7"/>
      <c r="C18" s="10"/>
      <c r="D18" s="11"/>
      <c r="E18" s="11"/>
      <c r="F18" s="11"/>
      <c r="G18" s="11"/>
      <c r="H18" s="11"/>
      <c r="I18" s="11"/>
      <c r="J18" s="11"/>
      <c r="K18" s="12"/>
      <c r="L18" s="8"/>
      <c r="M18" s="5"/>
    </row>
    <row r="19" spans="1:13" ht="30" customHeight="1">
      <c r="A19" s="5"/>
      <c r="B19" s="7"/>
      <c r="C19" s="25">
        <v>2.1</v>
      </c>
      <c r="D19" s="27">
        <v>2.12</v>
      </c>
      <c r="E19" s="27" t="s">
        <v>95</v>
      </c>
      <c r="F19" s="27"/>
      <c r="G19" s="31" t="s">
        <v>98</v>
      </c>
      <c r="H19" s="27" t="s">
        <v>105</v>
      </c>
      <c r="I19" s="17">
        <v>7.72</v>
      </c>
      <c r="J19" s="18">
        <v>27132</v>
      </c>
      <c r="K19" s="26">
        <f>+J19*I19</f>
        <v>209459.03999999998</v>
      </c>
      <c r="L19" s="8"/>
      <c r="M19" s="5"/>
    </row>
    <row r="20" spans="1:13" ht="30" customHeight="1" thickBot="1">
      <c r="A20" s="5"/>
      <c r="B20" s="7"/>
      <c r="C20" s="20" t="s">
        <v>16</v>
      </c>
      <c r="D20" s="34"/>
      <c r="E20" s="35"/>
      <c r="F20" s="34"/>
      <c r="G20" s="34"/>
      <c r="H20" s="34"/>
      <c r="I20" s="17"/>
      <c r="J20" s="34"/>
      <c r="K20" s="24">
        <f>+K19</f>
        <v>209459.03999999998</v>
      </c>
      <c r="L20" s="8"/>
      <c r="M20" s="5"/>
    </row>
    <row r="21" spans="1:13" ht="30" customHeight="1" thickBot="1">
      <c r="A21" s="5"/>
      <c r="B21" s="7"/>
      <c r="C21" s="10"/>
      <c r="D21" s="11"/>
      <c r="E21" s="11"/>
      <c r="F21" s="11"/>
      <c r="G21" s="11"/>
      <c r="H21" s="11"/>
      <c r="I21" s="11"/>
      <c r="J21" s="11"/>
      <c r="K21" s="12"/>
      <c r="L21" s="8"/>
      <c r="M21" s="5"/>
    </row>
    <row r="22" spans="1:13" ht="30" customHeight="1">
      <c r="A22" s="5"/>
      <c r="B22" s="7"/>
      <c r="C22" s="25">
        <v>3.1</v>
      </c>
      <c r="D22" s="14">
        <v>3.15</v>
      </c>
      <c r="E22" s="14" t="s">
        <v>95</v>
      </c>
      <c r="F22" s="14"/>
      <c r="G22" s="15" t="s">
        <v>99</v>
      </c>
      <c r="H22" s="14" t="s">
        <v>105</v>
      </c>
      <c r="I22" s="17">
        <v>60.757467663351299</v>
      </c>
      <c r="J22" s="18">
        <v>118269</v>
      </c>
      <c r="K22" s="26">
        <f t="shared" ref="K22:K26" si="0">+J22*I22</f>
        <v>7185724.9430768946</v>
      </c>
      <c r="L22" s="8"/>
      <c r="M22" s="5"/>
    </row>
    <row r="23" spans="1:13" ht="30" customHeight="1">
      <c r="A23" s="5"/>
      <c r="B23" s="7"/>
      <c r="C23" s="25">
        <v>3.2</v>
      </c>
      <c r="D23" s="51">
        <v>4.5999999999999996</v>
      </c>
      <c r="E23" s="51" t="s">
        <v>95</v>
      </c>
      <c r="F23" s="51"/>
      <c r="G23" s="15" t="s">
        <v>100</v>
      </c>
      <c r="H23" s="14" t="s">
        <v>105</v>
      </c>
      <c r="I23" s="17">
        <v>29.44</v>
      </c>
      <c r="J23" s="18">
        <v>847126</v>
      </c>
      <c r="K23" s="26">
        <f t="shared" si="0"/>
        <v>24939389.440000001</v>
      </c>
      <c r="L23" s="8"/>
      <c r="M23" s="5"/>
    </row>
    <row r="24" spans="1:13" ht="30" customHeight="1">
      <c r="A24" s="5"/>
      <c r="B24" s="7"/>
      <c r="C24" s="25">
        <v>3.3</v>
      </c>
      <c r="D24" s="14">
        <v>4.25</v>
      </c>
      <c r="E24" s="14" t="s">
        <v>95</v>
      </c>
      <c r="F24" s="14"/>
      <c r="G24" s="15" t="s">
        <v>101</v>
      </c>
      <c r="H24" s="14" t="s">
        <v>105</v>
      </c>
      <c r="I24" s="17">
        <v>12.7</v>
      </c>
      <c r="J24" s="18">
        <v>606911</v>
      </c>
      <c r="K24" s="26">
        <f t="shared" si="0"/>
        <v>7707769.6999999993</v>
      </c>
      <c r="L24" s="8"/>
      <c r="M24" s="5"/>
    </row>
    <row r="25" spans="1:13" s="5" customFormat="1" ht="30" customHeight="1">
      <c r="B25" s="7"/>
      <c r="C25" s="25">
        <v>3.4</v>
      </c>
      <c r="D25" s="32">
        <v>4.21</v>
      </c>
      <c r="E25" s="32" t="s">
        <v>95</v>
      </c>
      <c r="F25" s="32"/>
      <c r="G25" s="33" t="s">
        <v>102</v>
      </c>
      <c r="H25" s="14" t="s">
        <v>105</v>
      </c>
      <c r="I25" s="17">
        <v>18.12</v>
      </c>
      <c r="J25" s="18">
        <v>693636</v>
      </c>
      <c r="K25" s="26">
        <f t="shared" si="0"/>
        <v>12568684.32</v>
      </c>
      <c r="L25" s="8"/>
    </row>
    <row r="26" spans="1:13" ht="30" customHeight="1">
      <c r="A26" s="5"/>
      <c r="B26" s="7"/>
      <c r="C26" s="25">
        <v>3.5</v>
      </c>
      <c r="D26" s="14">
        <v>4.5199999999999996</v>
      </c>
      <c r="E26" s="14" t="s">
        <v>95</v>
      </c>
      <c r="F26" s="14"/>
      <c r="G26" s="15" t="s">
        <v>103</v>
      </c>
      <c r="H26" s="14" t="s">
        <v>106</v>
      </c>
      <c r="I26" s="17">
        <v>2803.16</v>
      </c>
      <c r="J26" s="36">
        <v>8431</v>
      </c>
      <c r="K26" s="26">
        <f t="shared" si="0"/>
        <v>23633441.959999997</v>
      </c>
      <c r="L26" s="8"/>
      <c r="M26" s="5"/>
    </row>
    <row r="27" spans="1:13" ht="30" customHeight="1" thickBot="1">
      <c r="A27" s="5"/>
      <c r="B27" s="7"/>
      <c r="C27" s="37" t="s">
        <v>16</v>
      </c>
      <c r="D27" s="175"/>
      <c r="E27" s="175"/>
      <c r="F27" s="175"/>
      <c r="G27" s="176"/>
      <c r="H27" s="175"/>
      <c r="I27" s="17"/>
      <c r="J27" s="38"/>
      <c r="K27" s="39">
        <f>+SUM(K22:K26)</f>
        <v>76035010.363076895</v>
      </c>
      <c r="L27" s="8"/>
      <c r="M27" s="5"/>
    </row>
    <row r="28" spans="1:13" ht="30" customHeight="1" thickBot="1">
      <c r="A28" s="5"/>
      <c r="B28" s="7"/>
      <c r="C28" s="10"/>
      <c r="D28" s="11"/>
      <c r="E28" s="11"/>
      <c r="F28" s="11"/>
      <c r="G28" s="11"/>
      <c r="H28" s="11"/>
      <c r="I28" s="11"/>
      <c r="J28" s="11"/>
      <c r="K28" s="12"/>
      <c r="L28" s="8"/>
      <c r="M28" s="5"/>
    </row>
    <row r="29" spans="1:13" ht="31.2">
      <c r="A29" s="5"/>
      <c r="B29" s="7"/>
      <c r="C29" s="25">
        <v>4.0999999999999996</v>
      </c>
      <c r="D29" s="14">
        <v>1.1000000000000001</v>
      </c>
      <c r="E29" s="14" t="s">
        <v>95</v>
      </c>
      <c r="F29" s="14"/>
      <c r="G29" s="15" t="s">
        <v>104</v>
      </c>
      <c r="H29" s="14" t="s">
        <v>105</v>
      </c>
      <c r="I29" s="17">
        <v>0.88</v>
      </c>
      <c r="J29" s="18">
        <v>228726</v>
      </c>
      <c r="K29" s="26">
        <f>+J29*I29</f>
        <v>201278.88</v>
      </c>
      <c r="L29" s="8"/>
      <c r="M29" s="5"/>
    </row>
    <row r="30" spans="1:13" ht="30" customHeight="1" thickBot="1">
      <c r="A30" s="5"/>
      <c r="B30" s="7"/>
      <c r="C30" s="20" t="s">
        <v>16</v>
      </c>
      <c r="D30" s="40"/>
      <c r="E30" s="40"/>
      <c r="F30" s="40"/>
      <c r="G30" s="41"/>
      <c r="H30" s="21"/>
      <c r="I30" s="17"/>
      <c r="J30" s="23"/>
      <c r="K30" s="24">
        <f>+K29</f>
        <v>201278.88</v>
      </c>
      <c r="L30" s="8"/>
      <c r="M30" s="5"/>
    </row>
    <row r="31" spans="1:13" s="3" customFormat="1" ht="30" customHeight="1" thickBot="1">
      <c r="A31" s="42"/>
      <c r="B31" s="43"/>
      <c r="C31" s="207" t="s">
        <v>17</v>
      </c>
      <c r="D31" s="208"/>
      <c r="E31" s="208"/>
      <c r="F31" s="208"/>
      <c r="G31" s="208"/>
      <c r="H31" s="208"/>
      <c r="I31" s="208"/>
      <c r="J31" s="209"/>
      <c r="K31" s="44">
        <f>+K30+K27+K20+K17</f>
        <v>76923076.923076898</v>
      </c>
      <c r="L31" s="45"/>
      <c r="M31" s="42"/>
    </row>
    <row r="32" spans="1:13" ht="30" customHeight="1" thickBot="1">
      <c r="A32" s="5"/>
      <c r="B32" s="7"/>
      <c r="C32" s="210" t="s">
        <v>111</v>
      </c>
      <c r="D32" s="211"/>
      <c r="E32" s="211"/>
      <c r="F32" s="211"/>
      <c r="G32" s="211"/>
      <c r="H32" s="211"/>
      <c r="I32" s="211"/>
      <c r="J32" s="211"/>
      <c r="K32" s="212"/>
      <c r="L32" s="8"/>
      <c r="M32" s="5"/>
    </row>
    <row r="33" spans="1:13" ht="30" customHeight="1" thickBot="1">
      <c r="A33" s="5"/>
      <c r="B33" s="7"/>
      <c r="C33" s="204"/>
      <c r="D33" s="205"/>
      <c r="E33" s="205"/>
      <c r="F33" s="205"/>
      <c r="G33" s="205"/>
      <c r="H33" s="205"/>
      <c r="I33" s="205"/>
      <c r="J33" s="205"/>
      <c r="K33" s="206"/>
      <c r="L33" s="8"/>
      <c r="M33" s="5"/>
    </row>
    <row r="34" spans="1:13" ht="30" customHeight="1">
      <c r="A34" s="5"/>
      <c r="B34" s="7"/>
      <c r="C34" s="213" t="s">
        <v>6</v>
      </c>
      <c r="D34" s="215" t="s">
        <v>7</v>
      </c>
      <c r="E34" s="217" t="s">
        <v>8</v>
      </c>
      <c r="F34" s="217"/>
      <c r="G34" s="213" t="s">
        <v>9</v>
      </c>
      <c r="H34" s="215" t="s">
        <v>10</v>
      </c>
      <c r="I34" s="215" t="s">
        <v>11</v>
      </c>
      <c r="J34" s="218" t="s">
        <v>12</v>
      </c>
      <c r="K34" s="220" t="s">
        <v>13</v>
      </c>
      <c r="L34" s="8"/>
      <c r="M34" s="5"/>
    </row>
    <row r="35" spans="1:13" ht="30" customHeight="1" thickBot="1">
      <c r="A35" s="5"/>
      <c r="B35" s="7"/>
      <c r="C35" s="214"/>
      <c r="D35" s="216"/>
      <c r="E35" s="9" t="s">
        <v>14</v>
      </c>
      <c r="F35" s="9" t="s">
        <v>15</v>
      </c>
      <c r="G35" s="214"/>
      <c r="H35" s="216"/>
      <c r="I35" s="216"/>
      <c r="J35" s="219"/>
      <c r="K35" s="221"/>
      <c r="L35" s="8"/>
      <c r="M35" s="5"/>
    </row>
    <row r="36" spans="1:13" ht="30" customHeight="1" thickBot="1">
      <c r="A36" s="5"/>
      <c r="B36" s="7"/>
      <c r="C36" s="10"/>
      <c r="D36" s="11"/>
      <c r="E36" s="11"/>
      <c r="F36" s="11"/>
      <c r="G36" s="11"/>
      <c r="H36" s="11"/>
      <c r="I36" s="11"/>
      <c r="J36" s="11"/>
      <c r="K36" s="12"/>
      <c r="L36" s="8"/>
      <c r="M36" s="5"/>
    </row>
    <row r="37" spans="1:13" ht="30" customHeight="1">
      <c r="A37" s="5"/>
      <c r="B37" s="7"/>
      <c r="C37" s="25">
        <v>1.1000000000000001</v>
      </c>
      <c r="D37" s="27">
        <v>6.1</v>
      </c>
      <c r="E37" s="27" t="s">
        <v>95</v>
      </c>
      <c r="F37" s="27"/>
      <c r="G37" s="28" t="s">
        <v>96</v>
      </c>
      <c r="H37" s="27" t="s">
        <v>97</v>
      </c>
      <c r="I37" s="17">
        <v>415.94</v>
      </c>
      <c r="J37" s="18">
        <v>1216</v>
      </c>
      <c r="K37" s="26">
        <f>+J37*I37</f>
        <v>505783.03999999998</v>
      </c>
      <c r="L37" s="8"/>
      <c r="M37" s="5"/>
    </row>
    <row r="38" spans="1:13" ht="30" customHeight="1" thickBot="1">
      <c r="A38" s="5"/>
      <c r="B38" s="7"/>
      <c r="C38" s="20" t="s">
        <v>16</v>
      </c>
      <c r="D38" s="29"/>
      <c r="E38" s="29"/>
      <c r="F38" s="29"/>
      <c r="G38" s="30"/>
      <c r="H38" s="29"/>
      <c r="I38" s="17"/>
      <c r="J38" s="23"/>
      <c r="K38" s="24">
        <f>+K37</f>
        <v>505783.03999999998</v>
      </c>
      <c r="L38" s="8"/>
      <c r="M38" s="5"/>
    </row>
    <row r="39" spans="1:13" ht="30" customHeight="1" thickBot="1">
      <c r="A39" s="5"/>
      <c r="B39" s="7"/>
      <c r="C39" s="10"/>
      <c r="D39" s="11"/>
      <c r="E39" s="11"/>
      <c r="F39" s="11"/>
      <c r="G39" s="11"/>
      <c r="H39" s="11"/>
      <c r="I39" s="11"/>
      <c r="J39" s="11"/>
      <c r="K39" s="12"/>
      <c r="L39" s="8"/>
      <c r="M39" s="5"/>
    </row>
    <row r="40" spans="1:13" ht="30" customHeight="1">
      <c r="A40" s="5"/>
      <c r="B40" s="7"/>
      <c r="C40" s="25">
        <v>2.1</v>
      </c>
      <c r="D40" s="27">
        <v>2.12</v>
      </c>
      <c r="E40" s="27" t="s">
        <v>95</v>
      </c>
      <c r="F40" s="27"/>
      <c r="G40" s="31" t="s">
        <v>98</v>
      </c>
      <c r="H40" s="27" t="s">
        <v>105</v>
      </c>
      <c r="I40" s="17">
        <v>8.16</v>
      </c>
      <c r="J40" s="18">
        <v>27132</v>
      </c>
      <c r="K40" s="26">
        <f>+J40*I40</f>
        <v>221397.12</v>
      </c>
      <c r="L40" s="8"/>
      <c r="M40" s="5"/>
    </row>
    <row r="41" spans="1:13" ht="30" customHeight="1" thickBot="1">
      <c r="A41" s="5"/>
      <c r="B41" s="7"/>
      <c r="C41" s="20" t="s">
        <v>16</v>
      </c>
      <c r="D41" s="34"/>
      <c r="E41" s="35"/>
      <c r="F41" s="34"/>
      <c r="G41" s="34"/>
      <c r="H41" s="34"/>
      <c r="I41" s="17"/>
      <c r="J41" s="34"/>
      <c r="K41" s="24">
        <f>+K40</f>
        <v>221397.12</v>
      </c>
      <c r="L41" s="8"/>
      <c r="M41" s="5"/>
    </row>
    <row r="42" spans="1:13" ht="30" customHeight="1" thickBot="1">
      <c r="A42" s="5"/>
      <c r="B42" s="7"/>
      <c r="C42" s="10"/>
      <c r="D42" s="11"/>
      <c r="E42" s="11"/>
      <c r="F42" s="11"/>
      <c r="G42" s="11"/>
      <c r="H42" s="11"/>
      <c r="I42" s="11"/>
      <c r="J42" s="11"/>
      <c r="K42" s="12"/>
      <c r="L42" s="8"/>
      <c r="M42" s="5"/>
    </row>
    <row r="43" spans="1:13" ht="30" customHeight="1">
      <c r="A43" s="5"/>
      <c r="B43" s="7"/>
      <c r="C43" s="25">
        <v>3.1</v>
      </c>
      <c r="D43" s="14">
        <v>3.15</v>
      </c>
      <c r="E43" s="14" t="s">
        <v>95</v>
      </c>
      <c r="F43" s="14"/>
      <c r="G43" s="15" t="s">
        <v>99</v>
      </c>
      <c r="H43" s="14" t="s">
        <v>105</v>
      </c>
      <c r="I43" s="17">
        <v>63.254157835754903</v>
      </c>
      <c r="J43" s="18">
        <v>118269</v>
      </c>
      <c r="K43" s="26">
        <f t="shared" ref="K43:K47" si="1">+J43*I43</f>
        <v>7481005.9930768963</v>
      </c>
      <c r="L43" s="8"/>
      <c r="M43" s="5"/>
    </row>
    <row r="44" spans="1:13" ht="30" customHeight="1">
      <c r="A44" s="5"/>
      <c r="B44" s="7"/>
      <c r="C44" s="25">
        <v>3.2</v>
      </c>
      <c r="D44" s="51">
        <v>4.5999999999999996</v>
      </c>
      <c r="E44" s="51" t="s">
        <v>95</v>
      </c>
      <c r="F44" s="51"/>
      <c r="G44" s="15" t="s">
        <v>100</v>
      </c>
      <c r="H44" s="14" t="s">
        <v>105</v>
      </c>
      <c r="I44" s="17">
        <v>31.19</v>
      </c>
      <c r="J44" s="18">
        <v>847126</v>
      </c>
      <c r="K44" s="26">
        <f t="shared" si="1"/>
        <v>26421859.940000001</v>
      </c>
      <c r="L44" s="8"/>
      <c r="M44" s="5"/>
    </row>
    <row r="45" spans="1:13" ht="30" customHeight="1">
      <c r="A45" s="5"/>
      <c r="B45" s="7"/>
      <c r="C45" s="25">
        <v>3.3</v>
      </c>
      <c r="D45" s="14">
        <v>4.25</v>
      </c>
      <c r="E45" s="14" t="s">
        <v>95</v>
      </c>
      <c r="F45" s="14"/>
      <c r="G45" s="15" t="s">
        <v>101</v>
      </c>
      <c r="H45" s="14" t="s">
        <v>105</v>
      </c>
      <c r="I45" s="17">
        <v>13.47</v>
      </c>
      <c r="J45" s="18">
        <v>606911</v>
      </c>
      <c r="K45" s="26">
        <f t="shared" si="1"/>
        <v>8175091.1699999999</v>
      </c>
      <c r="L45" s="8"/>
      <c r="M45" s="5"/>
    </row>
    <row r="46" spans="1:13" s="5" customFormat="1" ht="30" customHeight="1">
      <c r="B46" s="7"/>
      <c r="C46" s="25">
        <v>3.4</v>
      </c>
      <c r="D46" s="32">
        <v>4.21</v>
      </c>
      <c r="E46" s="32" t="s">
        <v>95</v>
      </c>
      <c r="F46" s="32"/>
      <c r="G46" s="33" t="s">
        <v>102</v>
      </c>
      <c r="H46" s="14" t="s">
        <v>105</v>
      </c>
      <c r="I46" s="17">
        <v>12.8</v>
      </c>
      <c r="J46" s="18">
        <v>693636</v>
      </c>
      <c r="K46" s="26">
        <f t="shared" si="1"/>
        <v>8878540.8000000007</v>
      </c>
      <c r="L46" s="8"/>
    </row>
    <row r="47" spans="1:13" ht="30" customHeight="1">
      <c r="A47" s="5"/>
      <c r="B47" s="7"/>
      <c r="C47" s="25">
        <v>3.5</v>
      </c>
      <c r="D47" s="14">
        <v>4.5199999999999996</v>
      </c>
      <c r="E47" s="14" t="s">
        <v>95</v>
      </c>
      <c r="F47" s="14"/>
      <c r="G47" s="15" t="s">
        <v>103</v>
      </c>
      <c r="H47" s="14" t="s">
        <v>106</v>
      </c>
      <c r="I47" s="17">
        <v>2970.04</v>
      </c>
      <c r="J47" s="36">
        <v>8431</v>
      </c>
      <c r="K47" s="26">
        <f t="shared" si="1"/>
        <v>25040407.239999998</v>
      </c>
      <c r="L47" s="8"/>
      <c r="M47" s="5"/>
    </row>
    <row r="48" spans="1:13" ht="30" customHeight="1" thickBot="1">
      <c r="A48" s="5"/>
      <c r="B48" s="7"/>
      <c r="C48" s="37" t="s">
        <v>16</v>
      </c>
      <c r="D48" s="175"/>
      <c r="E48" s="175"/>
      <c r="F48" s="175"/>
      <c r="G48" s="176"/>
      <c r="H48" s="175"/>
      <c r="I48" s="17"/>
      <c r="J48" s="38"/>
      <c r="K48" s="39">
        <f>+SUM(K43:K47)</f>
        <v>75996905.143076897</v>
      </c>
      <c r="L48" s="8"/>
      <c r="M48" s="5"/>
    </row>
    <row r="49" spans="1:13" ht="30" customHeight="1" thickBot="1">
      <c r="A49" s="5"/>
      <c r="B49" s="7"/>
      <c r="C49" s="10"/>
      <c r="D49" s="11"/>
      <c r="E49" s="11"/>
      <c r="F49" s="11"/>
      <c r="G49" s="11"/>
      <c r="H49" s="11"/>
      <c r="I49" s="11"/>
      <c r="J49" s="11"/>
      <c r="K49" s="12"/>
      <c r="L49" s="8"/>
      <c r="M49" s="5"/>
    </row>
    <row r="50" spans="1:13" ht="31.2">
      <c r="A50" s="5"/>
      <c r="B50" s="7"/>
      <c r="C50" s="25">
        <v>4.0999999999999996</v>
      </c>
      <c r="D50" s="14">
        <v>1.1000000000000001</v>
      </c>
      <c r="E50" s="14" t="s">
        <v>95</v>
      </c>
      <c r="F50" s="14"/>
      <c r="G50" s="15" t="s">
        <v>104</v>
      </c>
      <c r="H50" s="14" t="s">
        <v>105</v>
      </c>
      <c r="I50" s="17">
        <v>0.87</v>
      </c>
      <c r="J50" s="18">
        <v>228726</v>
      </c>
      <c r="K50" s="26">
        <f>+J50*I50</f>
        <v>198991.62</v>
      </c>
      <c r="L50" s="8"/>
      <c r="M50" s="5"/>
    </row>
    <row r="51" spans="1:13" ht="30" customHeight="1" thickBot="1">
      <c r="A51" s="5"/>
      <c r="B51" s="7"/>
      <c r="C51" s="20" t="s">
        <v>16</v>
      </c>
      <c r="D51" s="40"/>
      <c r="E51" s="40"/>
      <c r="F51" s="40"/>
      <c r="G51" s="41"/>
      <c r="H51" s="21"/>
      <c r="I51" s="17"/>
      <c r="J51" s="23"/>
      <c r="K51" s="24">
        <f>+K50</f>
        <v>198991.62</v>
      </c>
      <c r="L51" s="8"/>
      <c r="M51" s="5"/>
    </row>
    <row r="52" spans="1:13" s="3" customFormat="1" ht="30" customHeight="1" thickBot="1">
      <c r="A52" s="42"/>
      <c r="B52" s="43"/>
      <c r="C52" s="207" t="s">
        <v>17</v>
      </c>
      <c r="D52" s="208"/>
      <c r="E52" s="208"/>
      <c r="F52" s="208"/>
      <c r="G52" s="208"/>
      <c r="H52" s="208"/>
      <c r="I52" s="208"/>
      <c r="J52" s="209"/>
      <c r="K52" s="44">
        <f>+K51+K48+K41+K38</f>
        <v>76923076.923076913</v>
      </c>
      <c r="L52" s="45"/>
      <c r="M52" s="42"/>
    </row>
    <row r="53" spans="1:13" ht="30" customHeight="1" thickBot="1">
      <c r="A53" s="5"/>
      <c r="B53" s="7"/>
      <c r="C53" s="210" t="s">
        <v>112</v>
      </c>
      <c r="D53" s="211"/>
      <c r="E53" s="211"/>
      <c r="F53" s="211"/>
      <c r="G53" s="211"/>
      <c r="H53" s="211"/>
      <c r="I53" s="211"/>
      <c r="J53" s="211"/>
      <c r="K53" s="212"/>
      <c r="L53" s="8"/>
      <c r="M53" s="5"/>
    </row>
    <row r="54" spans="1:13" ht="30" customHeight="1" thickBot="1">
      <c r="A54" s="5"/>
      <c r="B54" s="7"/>
      <c r="C54" s="204"/>
      <c r="D54" s="205"/>
      <c r="E54" s="205"/>
      <c r="F54" s="205"/>
      <c r="G54" s="205"/>
      <c r="H54" s="205"/>
      <c r="I54" s="205"/>
      <c r="J54" s="205"/>
      <c r="K54" s="206"/>
      <c r="L54" s="8"/>
      <c r="M54" s="5"/>
    </row>
    <row r="55" spans="1:13" ht="30" customHeight="1">
      <c r="A55" s="5"/>
      <c r="B55" s="7"/>
      <c r="C55" s="213" t="s">
        <v>6</v>
      </c>
      <c r="D55" s="215" t="s">
        <v>7</v>
      </c>
      <c r="E55" s="217" t="s">
        <v>8</v>
      </c>
      <c r="F55" s="217"/>
      <c r="G55" s="213" t="s">
        <v>9</v>
      </c>
      <c r="H55" s="215" t="s">
        <v>10</v>
      </c>
      <c r="I55" s="215" t="s">
        <v>11</v>
      </c>
      <c r="J55" s="218" t="s">
        <v>12</v>
      </c>
      <c r="K55" s="220" t="s">
        <v>13</v>
      </c>
      <c r="L55" s="8"/>
      <c r="M55" s="5"/>
    </row>
    <row r="56" spans="1:13" ht="30" customHeight="1" thickBot="1">
      <c r="A56" s="5"/>
      <c r="B56" s="7"/>
      <c r="C56" s="214"/>
      <c r="D56" s="216"/>
      <c r="E56" s="9" t="s">
        <v>14</v>
      </c>
      <c r="F56" s="9" t="s">
        <v>15</v>
      </c>
      <c r="G56" s="214"/>
      <c r="H56" s="216"/>
      <c r="I56" s="216"/>
      <c r="J56" s="219"/>
      <c r="K56" s="221"/>
      <c r="L56" s="8"/>
      <c r="M56" s="5"/>
    </row>
    <row r="57" spans="1:13" ht="30" customHeight="1" thickBot="1">
      <c r="A57" s="5"/>
      <c r="B57" s="7"/>
      <c r="C57" s="10"/>
      <c r="D57" s="11"/>
      <c r="E57" s="11"/>
      <c r="F57" s="11"/>
      <c r="G57" s="11"/>
      <c r="H57" s="11"/>
      <c r="I57" s="11"/>
      <c r="J57" s="11"/>
      <c r="K57" s="12"/>
      <c r="L57" s="8"/>
      <c r="M57" s="5"/>
    </row>
    <row r="58" spans="1:13" ht="30" customHeight="1">
      <c r="A58" s="5"/>
      <c r="B58" s="7"/>
      <c r="C58" s="25">
        <v>1.1000000000000001</v>
      </c>
      <c r="D58" s="27">
        <v>6.1</v>
      </c>
      <c r="E58" s="27" t="s">
        <v>95</v>
      </c>
      <c r="F58" s="27"/>
      <c r="G58" s="28" t="s">
        <v>96</v>
      </c>
      <c r="H58" s="27" t="s">
        <v>97</v>
      </c>
      <c r="I58" s="17">
        <v>419.18</v>
      </c>
      <c r="J58" s="18">
        <v>1216</v>
      </c>
      <c r="K58" s="26">
        <f>+J58*I58</f>
        <v>509722.88</v>
      </c>
      <c r="L58" s="8"/>
      <c r="M58" s="5"/>
    </row>
    <row r="59" spans="1:13" ht="30" customHeight="1" thickBot="1">
      <c r="A59" s="5"/>
      <c r="B59" s="7"/>
      <c r="C59" s="20" t="s">
        <v>16</v>
      </c>
      <c r="D59" s="29"/>
      <c r="E59" s="29"/>
      <c r="F59" s="29"/>
      <c r="G59" s="30"/>
      <c r="H59" s="29"/>
      <c r="I59" s="17"/>
      <c r="J59" s="23"/>
      <c r="K59" s="24">
        <f>+K58</f>
        <v>509722.88</v>
      </c>
      <c r="L59" s="8"/>
      <c r="M59" s="5"/>
    </row>
    <row r="60" spans="1:13" ht="30" customHeight="1" thickBot="1">
      <c r="A60" s="5"/>
      <c r="B60" s="7"/>
      <c r="C60" s="10"/>
      <c r="D60" s="11"/>
      <c r="E60" s="11"/>
      <c r="F60" s="11"/>
      <c r="G60" s="11"/>
      <c r="H60" s="11"/>
      <c r="I60" s="11"/>
      <c r="J60" s="11"/>
      <c r="K60" s="12"/>
      <c r="L60" s="8"/>
      <c r="M60" s="5"/>
    </row>
    <row r="61" spans="1:13" ht="30" customHeight="1">
      <c r="A61" s="5"/>
      <c r="B61" s="7"/>
      <c r="C61" s="25">
        <v>2.1</v>
      </c>
      <c r="D61" s="27">
        <v>2.12</v>
      </c>
      <c r="E61" s="27" t="s">
        <v>95</v>
      </c>
      <c r="F61" s="27"/>
      <c r="G61" s="31" t="s">
        <v>98</v>
      </c>
      <c r="H61" s="27" t="s">
        <v>105</v>
      </c>
      <c r="I61" s="17">
        <v>7.86</v>
      </c>
      <c r="J61" s="18">
        <v>27132</v>
      </c>
      <c r="K61" s="26">
        <f>+J61*I61</f>
        <v>213257.52000000002</v>
      </c>
      <c r="L61" s="8"/>
      <c r="M61" s="5"/>
    </row>
    <row r="62" spans="1:13" ht="30" customHeight="1" thickBot="1">
      <c r="A62" s="5"/>
      <c r="B62" s="7"/>
      <c r="C62" s="20" t="s">
        <v>16</v>
      </c>
      <c r="D62" s="34"/>
      <c r="E62" s="35"/>
      <c r="F62" s="34"/>
      <c r="G62" s="34"/>
      <c r="H62" s="34"/>
      <c r="I62" s="17"/>
      <c r="J62" s="34"/>
      <c r="K62" s="24">
        <f>+K61</f>
        <v>213257.52000000002</v>
      </c>
      <c r="L62" s="8"/>
      <c r="M62" s="5"/>
    </row>
    <row r="63" spans="1:13" ht="30" customHeight="1" thickBot="1">
      <c r="A63" s="5"/>
      <c r="B63" s="7"/>
      <c r="C63" s="10"/>
      <c r="D63" s="11"/>
      <c r="E63" s="11"/>
      <c r="F63" s="11"/>
      <c r="G63" s="11"/>
      <c r="H63" s="11"/>
      <c r="I63" s="11"/>
      <c r="J63" s="11"/>
      <c r="K63" s="12"/>
      <c r="L63" s="8"/>
      <c r="M63" s="5"/>
    </row>
    <row r="64" spans="1:13" ht="30" customHeight="1">
      <c r="A64" s="5"/>
      <c r="B64" s="7"/>
      <c r="C64" s="25">
        <v>3.1</v>
      </c>
      <c r="D64" s="14">
        <v>3.15</v>
      </c>
      <c r="E64" s="14" t="s">
        <v>95</v>
      </c>
      <c r="F64" s="14"/>
      <c r="G64" s="15" t="s">
        <v>99</v>
      </c>
      <c r="H64" s="14" t="s">
        <v>105</v>
      </c>
      <c r="I64" s="17">
        <v>54.788573532176102</v>
      </c>
      <c r="J64" s="18">
        <v>118269</v>
      </c>
      <c r="K64" s="26">
        <f t="shared" ref="K64:K68" si="2">+J64*I64</f>
        <v>6479789.803076935</v>
      </c>
      <c r="L64" s="8"/>
      <c r="M64" s="5"/>
    </row>
    <row r="65" spans="1:13" ht="30" customHeight="1">
      <c r="A65" s="5"/>
      <c r="B65" s="7"/>
      <c r="C65" s="25">
        <v>3.2</v>
      </c>
      <c r="D65" s="51">
        <v>4.5999999999999996</v>
      </c>
      <c r="E65" s="51" t="s">
        <v>95</v>
      </c>
      <c r="F65" s="51"/>
      <c r="G65" s="15" t="s">
        <v>100</v>
      </c>
      <c r="H65" s="14" t="s">
        <v>105</v>
      </c>
      <c r="I65" s="17">
        <v>28.42</v>
      </c>
      <c r="J65" s="18">
        <v>847126</v>
      </c>
      <c r="K65" s="26">
        <f t="shared" si="2"/>
        <v>24075320.920000002</v>
      </c>
      <c r="L65" s="8"/>
      <c r="M65" s="5"/>
    </row>
    <row r="66" spans="1:13" ht="30" customHeight="1">
      <c r="A66" s="5"/>
      <c r="B66" s="7"/>
      <c r="C66" s="25">
        <v>3.3</v>
      </c>
      <c r="D66" s="14">
        <v>4.25</v>
      </c>
      <c r="E66" s="14" t="s">
        <v>95</v>
      </c>
      <c r="F66" s="14"/>
      <c r="G66" s="15" t="s">
        <v>101</v>
      </c>
      <c r="H66" s="14" t="s">
        <v>105</v>
      </c>
      <c r="I66" s="17">
        <v>19.239999999999998</v>
      </c>
      <c r="J66" s="18">
        <v>606911</v>
      </c>
      <c r="K66" s="26">
        <f t="shared" si="2"/>
        <v>11676967.639999999</v>
      </c>
      <c r="L66" s="8"/>
      <c r="M66" s="5"/>
    </row>
    <row r="67" spans="1:13" s="5" customFormat="1" ht="30" customHeight="1">
      <c r="B67" s="7"/>
      <c r="C67" s="25">
        <v>3.4</v>
      </c>
      <c r="D67" s="32">
        <v>4.21</v>
      </c>
      <c r="E67" s="32" t="s">
        <v>95</v>
      </c>
      <c r="F67" s="32"/>
      <c r="G67" s="33" t="s">
        <v>102</v>
      </c>
      <c r="H67" s="14" t="s">
        <v>105</v>
      </c>
      <c r="I67" s="17">
        <v>16.77</v>
      </c>
      <c r="J67" s="18">
        <v>693636</v>
      </c>
      <c r="K67" s="26">
        <f t="shared" si="2"/>
        <v>11632275.719999999</v>
      </c>
      <c r="L67" s="8"/>
    </row>
    <row r="68" spans="1:13" ht="30" customHeight="1">
      <c r="A68" s="5"/>
      <c r="B68" s="7"/>
      <c r="C68" s="25">
        <v>3.5</v>
      </c>
      <c r="D68" s="14">
        <v>4.5199999999999996</v>
      </c>
      <c r="E68" s="14" t="s">
        <v>95</v>
      </c>
      <c r="F68" s="14"/>
      <c r="G68" s="15" t="s">
        <v>103</v>
      </c>
      <c r="H68" s="14" t="s">
        <v>106</v>
      </c>
      <c r="I68" s="17">
        <v>2649.24</v>
      </c>
      <c r="J68" s="36">
        <v>8431</v>
      </c>
      <c r="K68" s="26">
        <f t="shared" si="2"/>
        <v>22335742.439999998</v>
      </c>
      <c r="L68" s="8"/>
      <c r="M68" s="5"/>
    </row>
    <row r="69" spans="1:13" ht="30" customHeight="1" thickBot="1">
      <c r="A69" s="5"/>
      <c r="B69" s="7"/>
      <c r="C69" s="37" t="s">
        <v>16</v>
      </c>
      <c r="D69" s="175"/>
      <c r="E69" s="175"/>
      <c r="F69" s="175"/>
      <c r="G69" s="176"/>
      <c r="H69" s="175"/>
      <c r="I69" s="17"/>
      <c r="J69" s="38"/>
      <c r="K69" s="39">
        <f>+SUM(K64:K68)</f>
        <v>76200096.523076922</v>
      </c>
      <c r="L69" s="8"/>
      <c r="M69" s="5"/>
    </row>
    <row r="70" spans="1:13" s="3" customFormat="1" ht="30" customHeight="1" thickBot="1">
      <c r="A70" s="42"/>
      <c r="B70" s="43"/>
      <c r="C70" s="207" t="s">
        <v>17</v>
      </c>
      <c r="D70" s="208"/>
      <c r="E70" s="208"/>
      <c r="F70" s="208"/>
      <c r="G70" s="208"/>
      <c r="H70" s="208"/>
      <c r="I70" s="208"/>
      <c r="J70" s="209"/>
      <c r="K70" s="44">
        <f>+K69+K62+K59</f>
        <v>76923076.923076913</v>
      </c>
      <c r="L70" s="45"/>
      <c r="M70" s="42"/>
    </row>
    <row r="71" spans="1:13" ht="30" customHeight="1" thickBot="1">
      <c r="A71" s="5"/>
      <c r="B71" s="7"/>
      <c r="C71" s="210" t="s">
        <v>113</v>
      </c>
      <c r="D71" s="211"/>
      <c r="E71" s="211"/>
      <c r="F71" s="211"/>
      <c r="G71" s="211"/>
      <c r="H71" s="211"/>
      <c r="I71" s="211"/>
      <c r="J71" s="211"/>
      <c r="K71" s="212"/>
      <c r="L71" s="8"/>
      <c r="M71" s="5"/>
    </row>
    <row r="72" spans="1:13" ht="30" customHeight="1" thickBot="1">
      <c r="A72" s="5"/>
      <c r="B72" s="7"/>
      <c r="C72" s="204"/>
      <c r="D72" s="205"/>
      <c r="E72" s="205"/>
      <c r="F72" s="205"/>
      <c r="G72" s="205"/>
      <c r="H72" s="205"/>
      <c r="I72" s="205"/>
      <c r="J72" s="205"/>
      <c r="K72" s="206"/>
      <c r="L72" s="8"/>
      <c r="M72" s="5"/>
    </row>
    <row r="73" spans="1:13" ht="30" customHeight="1">
      <c r="A73" s="5"/>
      <c r="B73" s="7"/>
      <c r="C73" s="213" t="s">
        <v>6</v>
      </c>
      <c r="D73" s="215" t="s">
        <v>7</v>
      </c>
      <c r="E73" s="217" t="s">
        <v>8</v>
      </c>
      <c r="F73" s="217"/>
      <c r="G73" s="213" t="s">
        <v>9</v>
      </c>
      <c r="H73" s="215" t="s">
        <v>10</v>
      </c>
      <c r="I73" s="215" t="s">
        <v>11</v>
      </c>
      <c r="J73" s="218" t="s">
        <v>12</v>
      </c>
      <c r="K73" s="220" t="s">
        <v>13</v>
      </c>
      <c r="L73" s="8"/>
      <c r="M73" s="5"/>
    </row>
    <row r="74" spans="1:13" ht="30" customHeight="1" thickBot="1">
      <c r="A74" s="5"/>
      <c r="B74" s="7"/>
      <c r="C74" s="214"/>
      <c r="D74" s="216"/>
      <c r="E74" s="9" t="s">
        <v>14</v>
      </c>
      <c r="F74" s="9" t="s">
        <v>15</v>
      </c>
      <c r="G74" s="214"/>
      <c r="H74" s="216"/>
      <c r="I74" s="216"/>
      <c r="J74" s="219"/>
      <c r="K74" s="221"/>
      <c r="L74" s="8"/>
      <c r="M74" s="5"/>
    </row>
    <row r="75" spans="1:13" ht="30" customHeight="1" thickBot="1">
      <c r="A75" s="5"/>
      <c r="B75" s="7"/>
      <c r="C75" s="10"/>
      <c r="D75" s="11"/>
      <c r="E75" s="11"/>
      <c r="F75" s="11"/>
      <c r="G75" s="11"/>
      <c r="H75" s="11"/>
      <c r="I75" s="11"/>
      <c r="J75" s="11"/>
      <c r="K75" s="12"/>
      <c r="L75" s="8"/>
      <c r="M75" s="5"/>
    </row>
    <row r="76" spans="1:13" ht="30" customHeight="1">
      <c r="A76" s="5"/>
      <c r="B76" s="7"/>
      <c r="C76" s="25">
        <v>1.1000000000000001</v>
      </c>
      <c r="D76" s="27">
        <v>6.1</v>
      </c>
      <c r="E76" s="27" t="s">
        <v>95</v>
      </c>
      <c r="F76" s="27"/>
      <c r="G76" s="28" t="s">
        <v>96</v>
      </c>
      <c r="H76" s="27" t="s">
        <v>97</v>
      </c>
      <c r="I76" s="17">
        <v>403.83</v>
      </c>
      <c r="J76" s="18">
        <v>1216</v>
      </c>
      <c r="K76" s="26">
        <f>+J76*I76</f>
        <v>491057.27999999997</v>
      </c>
      <c r="L76" s="8"/>
      <c r="M76" s="5"/>
    </row>
    <row r="77" spans="1:13" ht="30" customHeight="1" thickBot="1">
      <c r="A77" s="5"/>
      <c r="B77" s="7"/>
      <c r="C77" s="20" t="s">
        <v>16</v>
      </c>
      <c r="D77" s="29"/>
      <c r="E77" s="29"/>
      <c r="F77" s="29"/>
      <c r="G77" s="30"/>
      <c r="H77" s="29"/>
      <c r="I77" s="17"/>
      <c r="J77" s="23"/>
      <c r="K77" s="24">
        <f>+K76</f>
        <v>491057.27999999997</v>
      </c>
      <c r="L77" s="8"/>
      <c r="M77" s="5"/>
    </row>
    <row r="78" spans="1:13" ht="30" customHeight="1" thickBot="1">
      <c r="A78" s="5"/>
      <c r="B78" s="7"/>
      <c r="C78" s="10"/>
      <c r="D78" s="11"/>
      <c r="E78" s="11"/>
      <c r="F78" s="11"/>
      <c r="G78" s="11"/>
      <c r="H78" s="11"/>
      <c r="I78" s="11"/>
      <c r="J78" s="11"/>
      <c r="K78" s="12"/>
      <c r="L78" s="8"/>
      <c r="M78" s="5"/>
    </row>
    <row r="79" spans="1:13" ht="30" customHeight="1">
      <c r="A79" s="5"/>
      <c r="B79" s="7"/>
      <c r="C79" s="25">
        <v>2.1</v>
      </c>
      <c r="D79" s="27">
        <v>2.12</v>
      </c>
      <c r="E79" s="27" t="s">
        <v>95</v>
      </c>
      <c r="F79" s="27"/>
      <c r="G79" s="31" t="s">
        <v>98</v>
      </c>
      <c r="H79" s="27" t="s">
        <v>105</v>
      </c>
      <c r="I79" s="17">
        <v>7.89</v>
      </c>
      <c r="J79" s="18">
        <v>27132</v>
      </c>
      <c r="K79" s="26">
        <f>+J79*I79</f>
        <v>214071.47999999998</v>
      </c>
      <c r="L79" s="8"/>
      <c r="M79" s="5"/>
    </row>
    <row r="80" spans="1:13" ht="30" customHeight="1" thickBot="1">
      <c r="A80" s="5"/>
      <c r="B80" s="7"/>
      <c r="C80" s="20" t="s">
        <v>16</v>
      </c>
      <c r="D80" s="34"/>
      <c r="E80" s="35"/>
      <c r="F80" s="34"/>
      <c r="G80" s="34"/>
      <c r="H80" s="34"/>
      <c r="I80" s="17"/>
      <c r="J80" s="34"/>
      <c r="K80" s="24">
        <f>+K79</f>
        <v>214071.47999999998</v>
      </c>
      <c r="L80" s="8"/>
      <c r="M80" s="5"/>
    </row>
    <row r="81" spans="1:13" ht="30" customHeight="1" thickBot="1">
      <c r="A81" s="5"/>
      <c r="B81" s="7"/>
      <c r="C81" s="10"/>
      <c r="D81" s="11"/>
      <c r="E81" s="11"/>
      <c r="F81" s="11"/>
      <c r="G81" s="11"/>
      <c r="H81" s="11"/>
      <c r="I81" s="11"/>
      <c r="J81" s="11"/>
      <c r="K81" s="12"/>
      <c r="L81" s="8"/>
      <c r="M81" s="5"/>
    </row>
    <row r="82" spans="1:13" ht="30" customHeight="1">
      <c r="A82" s="5"/>
      <c r="B82" s="7"/>
      <c r="C82" s="25">
        <v>3.1</v>
      </c>
      <c r="D82" s="14">
        <v>3.15</v>
      </c>
      <c r="E82" s="14" t="s">
        <v>95</v>
      </c>
      <c r="F82" s="14"/>
      <c r="G82" s="15" t="s">
        <v>99</v>
      </c>
      <c r="H82" s="14" t="s">
        <v>105</v>
      </c>
      <c r="I82" s="17">
        <v>61.751938488335298</v>
      </c>
      <c r="J82" s="18">
        <v>118269</v>
      </c>
      <c r="K82" s="26">
        <f t="shared" ref="K82:K86" si="3">+J82*I82</f>
        <v>7303340.0130769275</v>
      </c>
      <c r="L82" s="8"/>
      <c r="M82" s="5"/>
    </row>
    <row r="83" spans="1:13" ht="30" customHeight="1">
      <c r="A83" s="5"/>
      <c r="B83" s="7"/>
      <c r="C83" s="25">
        <v>3.2</v>
      </c>
      <c r="D83" s="51">
        <v>4.5999999999999996</v>
      </c>
      <c r="E83" s="51" t="s">
        <v>95</v>
      </c>
      <c r="F83" s="51"/>
      <c r="G83" s="15" t="s">
        <v>100</v>
      </c>
      <c r="H83" s="14" t="s">
        <v>105</v>
      </c>
      <c r="I83" s="17">
        <v>28.8</v>
      </c>
      <c r="J83" s="18">
        <v>847126</v>
      </c>
      <c r="K83" s="26">
        <f t="shared" si="3"/>
        <v>24397228.800000001</v>
      </c>
      <c r="L83" s="8"/>
      <c r="M83" s="5"/>
    </row>
    <row r="84" spans="1:13" ht="30" customHeight="1">
      <c r="A84" s="5"/>
      <c r="B84" s="7"/>
      <c r="C84" s="25">
        <v>3.3</v>
      </c>
      <c r="D84" s="14">
        <v>4.25</v>
      </c>
      <c r="E84" s="14" t="s">
        <v>95</v>
      </c>
      <c r="F84" s="14"/>
      <c r="G84" s="15" t="s">
        <v>101</v>
      </c>
      <c r="H84" s="14" t="s">
        <v>105</v>
      </c>
      <c r="I84" s="17">
        <v>15.91</v>
      </c>
      <c r="J84" s="18">
        <v>606911</v>
      </c>
      <c r="K84" s="26">
        <f t="shared" si="3"/>
        <v>9655954.0099999998</v>
      </c>
      <c r="L84" s="8"/>
      <c r="M84" s="5"/>
    </row>
    <row r="85" spans="1:13" s="5" customFormat="1" ht="30" customHeight="1">
      <c r="B85" s="7"/>
      <c r="C85" s="25">
        <v>3.4</v>
      </c>
      <c r="D85" s="32">
        <v>4.21</v>
      </c>
      <c r="E85" s="32" t="s">
        <v>95</v>
      </c>
      <c r="F85" s="32"/>
      <c r="G85" s="33" t="s">
        <v>102</v>
      </c>
      <c r="H85" s="14" t="s">
        <v>105</v>
      </c>
      <c r="I85" s="17">
        <v>17.309999999999999</v>
      </c>
      <c r="J85" s="18">
        <v>693636</v>
      </c>
      <c r="K85" s="26">
        <f t="shared" si="3"/>
        <v>12006839.159999998</v>
      </c>
      <c r="L85" s="8"/>
    </row>
    <row r="86" spans="1:13" ht="30" customHeight="1">
      <c r="A86" s="5"/>
      <c r="B86" s="7"/>
      <c r="C86" s="25">
        <v>3.5</v>
      </c>
      <c r="D86" s="14">
        <v>4.5199999999999996</v>
      </c>
      <c r="E86" s="14" t="s">
        <v>95</v>
      </c>
      <c r="F86" s="14"/>
      <c r="G86" s="15" t="s">
        <v>103</v>
      </c>
      <c r="H86" s="14" t="s">
        <v>106</v>
      </c>
      <c r="I86" s="17">
        <v>2710.78</v>
      </c>
      <c r="J86" s="36">
        <v>8431</v>
      </c>
      <c r="K86" s="26">
        <f t="shared" si="3"/>
        <v>22854586.180000003</v>
      </c>
      <c r="L86" s="8"/>
      <c r="M86" s="5"/>
    </row>
    <row r="87" spans="1:13" ht="30" customHeight="1" thickBot="1">
      <c r="A87" s="5"/>
      <c r="B87" s="7"/>
      <c r="C87" s="37" t="s">
        <v>16</v>
      </c>
      <c r="D87" s="175"/>
      <c r="E87" s="175"/>
      <c r="F87" s="175"/>
      <c r="G87" s="176"/>
      <c r="H87" s="175"/>
      <c r="I87" s="17"/>
      <c r="J87" s="38"/>
      <c r="K87" s="39">
        <f>+SUM(K82:K86)</f>
        <v>76217948.163076922</v>
      </c>
      <c r="L87" s="8"/>
      <c r="M87" s="5"/>
    </row>
    <row r="88" spans="1:13" s="3" customFormat="1" ht="30" customHeight="1" thickBot="1">
      <c r="A88" s="42"/>
      <c r="B88" s="43"/>
      <c r="C88" s="207" t="s">
        <v>17</v>
      </c>
      <c r="D88" s="208"/>
      <c r="E88" s="208"/>
      <c r="F88" s="208"/>
      <c r="G88" s="208"/>
      <c r="H88" s="208"/>
      <c r="I88" s="208"/>
      <c r="J88" s="209"/>
      <c r="K88" s="44">
        <f>+K87+K80+K77</f>
        <v>76923076.923076928</v>
      </c>
      <c r="L88" s="45"/>
      <c r="M88" s="42"/>
    </row>
    <row r="89" spans="1:13" s="3" customFormat="1" ht="30" customHeight="1" thickBot="1">
      <c r="A89" s="42"/>
      <c r="B89" s="43"/>
      <c r="C89" s="207" t="s">
        <v>114</v>
      </c>
      <c r="D89" s="208"/>
      <c r="E89" s="208"/>
      <c r="F89" s="208"/>
      <c r="G89" s="208"/>
      <c r="H89" s="208"/>
      <c r="I89" s="208"/>
      <c r="J89" s="209"/>
      <c r="K89" s="44">
        <f>+K88+K70+K52+K31</f>
        <v>307692307.69230771</v>
      </c>
      <c r="L89" s="45"/>
      <c r="M89" s="42"/>
    </row>
    <row r="90" spans="1:13" s="3" customFormat="1" ht="16.2" thickBot="1">
      <c r="A90" s="42"/>
      <c r="B90" s="43"/>
      <c r="C90" s="177"/>
      <c r="D90" s="177"/>
      <c r="E90" s="177"/>
      <c r="F90" s="177"/>
      <c r="G90" s="177"/>
      <c r="H90" s="177"/>
      <c r="I90" s="177"/>
      <c r="J90" s="177"/>
      <c r="K90" s="178"/>
      <c r="L90" s="45"/>
      <c r="M90" s="42"/>
    </row>
    <row r="91" spans="1:13" s="3" customFormat="1" ht="30" customHeight="1">
      <c r="A91" s="42"/>
      <c r="B91" s="43"/>
      <c r="C91" s="179"/>
      <c r="D91" s="180"/>
      <c r="E91" s="179"/>
      <c r="F91" s="179"/>
      <c r="G91" s="253"/>
      <c r="H91" s="254"/>
      <c r="I91" s="255"/>
      <c r="J91" s="52"/>
      <c r="K91" s="53"/>
      <c r="L91" s="45"/>
      <c r="M91" s="42"/>
    </row>
    <row r="92" spans="1:13" s="3" customFormat="1" ht="30" customHeight="1">
      <c r="A92" s="42"/>
      <c r="B92" s="43"/>
      <c r="C92" s="179"/>
      <c r="D92" s="180"/>
      <c r="E92" s="179"/>
      <c r="F92" s="179"/>
      <c r="G92" s="47"/>
      <c r="H92" s="54"/>
      <c r="I92" s="55"/>
      <c r="J92" s="56"/>
      <c r="K92" s="57"/>
      <c r="L92" s="45"/>
      <c r="M92" s="42"/>
    </row>
    <row r="93" spans="1:13" s="3" customFormat="1" ht="30" customHeight="1">
      <c r="A93" s="42"/>
      <c r="B93" s="43"/>
      <c r="C93" s="179"/>
      <c r="D93" s="181"/>
      <c r="E93" s="181"/>
      <c r="F93" s="181"/>
      <c r="G93" s="47"/>
      <c r="H93" s="58"/>
      <c r="I93" s="59"/>
      <c r="J93" s="60"/>
      <c r="K93" s="57"/>
      <c r="L93" s="45"/>
      <c r="M93" s="42"/>
    </row>
    <row r="94" spans="1:13" s="3" customFormat="1" ht="30" customHeight="1">
      <c r="A94" s="42"/>
      <c r="B94" s="43"/>
      <c r="C94" s="179"/>
      <c r="D94" s="181"/>
      <c r="E94" s="181"/>
      <c r="F94" s="181"/>
      <c r="G94" s="61" t="s">
        <v>115</v>
      </c>
      <c r="H94" s="58"/>
      <c r="I94" s="59"/>
      <c r="J94" s="60"/>
      <c r="K94" s="62">
        <f>+K89</f>
        <v>307692307.69230771</v>
      </c>
      <c r="L94" s="45"/>
      <c r="M94" s="42"/>
    </row>
    <row r="95" spans="1:13" s="3" customFormat="1" ht="30" customHeight="1">
      <c r="A95" s="42"/>
      <c r="B95" s="43"/>
      <c r="C95" s="179"/>
      <c r="D95" s="180"/>
      <c r="E95" s="179"/>
      <c r="F95" s="179"/>
      <c r="G95" s="47" t="s">
        <v>107</v>
      </c>
      <c r="H95" s="47"/>
      <c r="I95" s="47"/>
      <c r="J95" s="203">
        <v>0.3</v>
      </c>
      <c r="K95" s="57">
        <f>+K94*J95</f>
        <v>92307692.307692304</v>
      </c>
      <c r="L95" s="45"/>
      <c r="M95" s="42"/>
    </row>
    <row r="96" spans="1:13" s="3" customFormat="1" ht="30" customHeight="1">
      <c r="A96" s="42"/>
      <c r="B96" s="43"/>
      <c r="C96" s="179"/>
      <c r="D96" s="180"/>
      <c r="E96" s="179"/>
      <c r="F96" s="179"/>
      <c r="G96" s="70" t="s">
        <v>108</v>
      </c>
      <c r="H96" s="58"/>
      <c r="I96" s="59"/>
      <c r="J96" s="63"/>
      <c r="K96" s="57">
        <f>+K95+K94</f>
        <v>400000000</v>
      </c>
      <c r="L96" s="45"/>
      <c r="M96" s="42"/>
    </row>
    <row r="97" spans="1:13" s="3" customFormat="1" ht="30" customHeight="1" thickBot="1">
      <c r="A97" s="42"/>
      <c r="B97" s="43"/>
      <c r="C97" s="179"/>
      <c r="D97" s="180"/>
      <c r="E97" s="179"/>
      <c r="F97" s="152"/>
      <c r="G97" s="70" t="s">
        <v>109</v>
      </c>
      <c r="H97" s="58"/>
      <c r="I97" s="59"/>
      <c r="J97" s="63"/>
      <c r="K97" s="62">
        <v>0</v>
      </c>
      <c r="L97" s="45"/>
      <c r="M97" s="42"/>
    </row>
    <row r="98" spans="1:13" s="3" customFormat="1" ht="30" customHeight="1" thickBot="1">
      <c r="A98" s="42"/>
      <c r="B98" s="43"/>
      <c r="C98" s="179"/>
      <c r="D98" s="180"/>
      <c r="E98" s="179"/>
      <c r="F98" s="179"/>
      <c r="G98" s="64" t="s">
        <v>19</v>
      </c>
      <c r="H98" s="65"/>
      <c r="I98" s="66"/>
      <c r="J98" s="67"/>
      <c r="K98" s="44">
        <f>+K96+K97</f>
        <v>400000000</v>
      </c>
      <c r="L98" s="45"/>
      <c r="M98" s="42"/>
    </row>
    <row r="99" spans="1:13" s="3" customFormat="1" ht="16.2" thickBot="1">
      <c r="A99" s="42"/>
      <c r="B99" s="43"/>
      <c r="C99" s="179"/>
      <c r="D99" s="180"/>
      <c r="E99" s="180"/>
      <c r="F99" s="180"/>
      <c r="G99" s="179"/>
      <c r="H99" s="179"/>
      <c r="I99" s="182"/>
      <c r="J99" s="183"/>
      <c r="K99" s="184"/>
      <c r="L99" s="45"/>
      <c r="M99" s="42"/>
    </row>
    <row r="100" spans="1:13" s="3" customFormat="1" ht="15.6">
      <c r="A100" s="42"/>
      <c r="B100" s="43"/>
      <c r="C100" s="48"/>
      <c r="D100" s="231"/>
      <c r="E100" s="231"/>
      <c r="F100" s="231"/>
      <c r="G100" s="231"/>
      <c r="H100" s="231"/>
      <c r="I100" s="231"/>
      <c r="J100" s="231"/>
      <c r="K100" s="232"/>
      <c r="L100" s="49"/>
      <c r="M100" s="42"/>
    </row>
    <row r="101" spans="1:13" s="3" customFormat="1" ht="46.5" customHeight="1">
      <c r="A101" s="42"/>
      <c r="B101" s="43"/>
      <c r="C101" s="222" t="s">
        <v>20</v>
      </c>
      <c r="D101" s="223"/>
      <c r="E101" s="223"/>
      <c r="F101" s="223"/>
      <c r="G101" s="223"/>
      <c r="H101" s="230" t="s">
        <v>9</v>
      </c>
      <c r="I101" s="230"/>
      <c r="J101" s="230"/>
      <c r="K101" s="150" t="s">
        <v>21</v>
      </c>
      <c r="L101" s="50"/>
      <c r="M101" s="42"/>
    </row>
    <row r="102" spans="1:13" s="3" customFormat="1" ht="32.25" customHeight="1">
      <c r="A102" s="42"/>
      <c r="B102" s="43"/>
      <c r="C102" s="222" t="s">
        <v>22</v>
      </c>
      <c r="D102" s="223"/>
      <c r="E102" s="223"/>
      <c r="F102" s="223"/>
      <c r="G102" s="223"/>
      <c r="H102" s="229" t="s">
        <v>23</v>
      </c>
      <c r="I102" s="229"/>
      <c r="J102" s="151" t="s">
        <v>24</v>
      </c>
      <c r="K102" s="149">
        <v>0.12</v>
      </c>
      <c r="L102" s="50"/>
      <c r="M102" s="42"/>
    </row>
    <row r="103" spans="1:13" s="3" customFormat="1" ht="30" customHeight="1">
      <c r="A103" s="42"/>
      <c r="B103" s="43"/>
      <c r="C103" s="222" t="s">
        <v>25</v>
      </c>
      <c r="D103" s="223"/>
      <c r="E103" s="223"/>
      <c r="F103" s="223"/>
      <c r="G103" s="223"/>
      <c r="H103" s="226" t="s">
        <v>26</v>
      </c>
      <c r="I103" s="227"/>
      <c r="J103" s="151" t="s">
        <v>27</v>
      </c>
      <c r="K103" s="149">
        <v>0.08</v>
      </c>
      <c r="L103" s="50"/>
      <c r="M103" s="42"/>
    </row>
    <row r="104" spans="1:13" s="4" customFormat="1" ht="58.5" customHeight="1">
      <c r="A104" s="42"/>
      <c r="B104" s="43"/>
      <c r="C104" s="233"/>
      <c r="D104" s="234"/>
      <c r="E104" s="234"/>
      <c r="F104" s="234"/>
      <c r="G104" s="235"/>
      <c r="H104" s="228" t="s">
        <v>28</v>
      </c>
      <c r="I104" s="229"/>
      <c r="J104" s="151" t="s">
        <v>29</v>
      </c>
      <c r="K104" s="149">
        <v>0.1</v>
      </c>
      <c r="L104" s="45"/>
      <c r="M104" s="42"/>
    </row>
    <row r="105" spans="1:13" ht="39" customHeight="1">
      <c r="A105" s="5"/>
      <c r="B105" s="7"/>
      <c r="C105" s="236"/>
      <c r="D105" s="237"/>
      <c r="E105" s="237"/>
      <c r="F105" s="237"/>
      <c r="G105" s="238"/>
      <c r="H105" s="229" t="s">
        <v>30</v>
      </c>
      <c r="I105" s="229"/>
      <c r="J105" s="151" t="s">
        <v>31</v>
      </c>
      <c r="K105" s="149">
        <f>+K104+K103+K102</f>
        <v>0.3</v>
      </c>
      <c r="L105" s="8"/>
      <c r="M105" s="5"/>
    </row>
    <row r="106" spans="1:13" ht="47.25" customHeight="1" thickBot="1">
      <c r="A106" s="5"/>
      <c r="B106" s="7"/>
      <c r="C106" s="239"/>
      <c r="D106" s="240"/>
      <c r="E106" s="240"/>
      <c r="F106" s="240"/>
      <c r="G106" s="241"/>
      <c r="H106" s="224"/>
      <c r="I106" s="224"/>
      <c r="J106" s="224"/>
      <c r="K106" s="225"/>
      <c r="L106" s="8"/>
      <c r="M106" s="5"/>
    </row>
    <row r="107" spans="1:13" ht="16.2" thickBot="1">
      <c r="A107" s="5"/>
      <c r="B107" s="185"/>
      <c r="C107" s="186"/>
      <c r="D107" s="186"/>
      <c r="E107" s="187"/>
      <c r="F107" s="186"/>
      <c r="G107" s="188"/>
      <c r="H107" s="186"/>
      <c r="I107" s="186"/>
      <c r="J107" s="186"/>
      <c r="K107" s="186"/>
      <c r="L107" s="189"/>
      <c r="M107" s="5"/>
    </row>
    <row r="108" spans="1:13" ht="16.2" thickTop="1">
      <c r="A108" s="5"/>
      <c r="B108" s="5"/>
      <c r="C108" s="5"/>
      <c r="D108" s="5"/>
      <c r="E108" s="6"/>
      <c r="F108" s="5"/>
      <c r="G108" s="5"/>
      <c r="H108" s="5"/>
      <c r="I108" s="5"/>
      <c r="J108" s="5"/>
      <c r="K108" s="5"/>
      <c r="L108" s="5"/>
      <c r="M108" s="5"/>
    </row>
  </sheetData>
  <mergeCells count="59">
    <mergeCell ref="C6:K6"/>
    <mergeCell ref="C3:F3"/>
    <mergeCell ref="B2:L2"/>
    <mergeCell ref="C7:K7"/>
    <mergeCell ref="G91:I91"/>
    <mergeCell ref="I13:I14"/>
    <mergeCell ref="J13:J14"/>
    <mergeCell ref="K13:K14"/>
    <mergeCell ref="C13:C14"/>
    <mergeCell ref="D13:D14"/>
    <mergeCell ref="G13:G14"/>
    <mergeCell ref="H13:H14"/>
    <mergeCell ref="E13:F13"/>
    <mergeCell ref="C8:K9"/>
    <mergeCell ref="C10:K10"/>
    <mergeCell ref="E34:F34"/>
    <mergeCell ref="C102:G102"/>
    <mergeCell ref="C11:K11"/>
    <mergeCell ref="C31:J31"/>
    <mergeCell ref="H106:K106"/>
    <mergeCell ref="C103:G103"/>
    <mergeCell ref="H103:I103"/>
    <mergeCell ref="H104:I104"/>
    <mergeCell ref="H105:I105"/>
    <mergeCell ref="C101:G101"/>
    <mergeCell ref="H101:J101"/>
    <mergeCell ref="H102:I102"/>
    <mergeCell ref="D100:K100"/>
    <mergeCell ref="C104:G106"/>
    <mergeCell ref="C32:K32"/>
    <mergeCell ref="C34:C35"/>
    <mergeCell ref="D34:D35"/>
    <mergeCell ref="G34:G35"/>
    <mergeCell ref="H34:H35"/>
    <mergeCell ref="I34:I35"/>
    <mergeCell ref="J34:J35"/>
    <mergeCell ref="K34:K35"/>
    <mergeCell ref="C52:J52"/>
    <mergeCell ref="C53:K53"/>
    <mergeCell ref="C55:C56"/>
    <mergeCell ref="D55:D56"/>
    <mergeCell ref="E55:F55"/>
    <mergeCell ref="G55:G56"/>
    <mergeCell ref="H55:H56"/>
    <mergeCell ref="I55:I56"/>
    <mergeCell ref="J55:J56"/>
    <mergeCell ref="K55:K56"/>
    <mergeCell ref="C88:J88"/>
    <mergeCell ref="C89:J89"/>
    <mergeCell ref="C70:J70"/>
    <mergeCell ref="C71:K71"/>
    <mergeCell ref="C73:C74"/>
    <mergeCell ref="D73:D74"/>
    <mergeCell ref="E73:F73"/>
    <mergeCell ref="G73:G74"/>
    <mergeCell ref="H73:H74"/>
    <mergeCell ref="I73:I74"/>
    <mergeCell ref="J73:J74"/>
    <mergeCell ref="K73:K74"/>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73"/>
      <c r="D1" s="174"/>
      <c r="E1" s="173"/>
      <c r="F1" s="174"/>
      <c r="G1" s="5"/>
      <c r="H1" s="5"/>
      <c r="I1" s="5"/>
      <c r="J1" s="5"/>
      <c r="K1" s="5"/>
      <c r="L1" s="5"/>
      <c r="M1" s="5"/>
    </row>
    <row r="2" spans="1:13" ht="16.2" thickTop="1">
      <c r="A2" s="5"/>
      <c r="B2" s="248"/>
      <c r="C2" s="249"/>
      <c r="D2" s="249"/>
      <c r="E2" s="249"/>
      <c r="F2" s="249"/>
      <c r="G2" s="249"/>
      <c r="H2" s="249"/>
      <c r="I2" s="249"/>
      <c r="J2" s="249"/>
      <c r="K2" s="249"/>
      <c r="L2" s="250"/>
      <c r="M2" s="5"/>
    </row>
    <row r="3" spans="1:13" ht="33" customHeight="1">
      <c r="A3" s="5"/>
      <c r="B3" s="7"/>
      <c r="C3" s="265" t="s">
        <v>91</v>
      </c>
      <c r="D3" s="266"/>
      <c r="E3" s="266"/>
      <c r="F3" s="267"/>
      <c r="G3" s="5"/>
      <c r="H3" s="5"/>
      <c r="I3" s="5"/>
      <c r="J3" s="5"/>
      <c r="K3" s="5"/>
      <c r="L3" s="8"/>
      <c r="M3" s="5"/>
    </row>
    <row r="4" spans="1:13" ht="15.6">
      <c r="A4" s="5"/>
      <c r="B4" s="7"/>
      <c r="C4" s="193" t="s">
        <v>0</v>
      </c>
      <c r="D4" s="201" t="s">
        <v>1</v>
      </c>
      <c r="E4" s="194" t="s">
        <v>2</v>
      </c>
      <c r="F4" s="202">
        <v>2</v>
      </c>
      <c r="G4" s="5"/>
      <c r="H4" s="5"/>
      <c r="I4" s="5"/>
      <c r="J4" s="5"/>
      <c r="K4" s="5"/>
      <c r="L4" s="8"/>
      <c r="M4" s="5"/>
    </row>
    <row r="5" spans="1:13" ht="16.2" thickBot="1">
      <c r="A5" s="5"/>
      <c r="B5" s="7"/>
      <c r="C5" s="173"/>
      <c r="D5" s="192"/>
      <c r="E5" s="173"/>
      <c r="F5" s="174"/>
      <c r="G5" s="5"/>
      <c r="H5" s="5"/>
      <c r="I5" s="5"/>
      <c r="J5" s="5"/>
      <c r="K5" s="5"/>
      <c r="L5" s="8"/>
      <c r="M5" s="5"/>
    </row>
    <row r="6" spans="1:13" ht="31.5" customHeight="1">
      <c r="A6" s="5"/>
      <c r="B6" s="7"/>
      <c r="C6" s="262" t="s">
        <v>3</v>
      </c>
      <c r="D6" s="263"/>
      <c r="E6" s="263"/>
      <c r="F6" s="263"/>
      <c r="G6" s="263"/>
      <c r="H6" s="263"/>
      <c r="I6" s="263"/>
      <c r="J6" s="263"/>
      <c r="K6" s="264"/>
      <c r="L6" s="8"/>
      <c r="M6" s="5"/>
    </row>
    <row r="7" spans="1:13" ht="15.6">
      <c r="A7" s="5"/>
      <c r="B7" s="7"/>
      <c r="C7" s="268" t="s">
        <v>32</v>
      </c>
      <c r="D7" s="269"/>
      <c r="E7" s="269"/>
      <c r="F7" s="269"/>
      <c r="G7" s="269"/>
      <c r="H7" s="269"/>
      <c r="I7" s="269"/>
      <c r="J7" s="269"/>
      <c r="K7" s="270"/>
      <c r="L7" s="8"/>
      <c r="M7" s="5"/>
    </row>
    <row r="8" spans="1:13" s="147" customFormat="1" ht="15.6">
      <c r="A8" s="145"/>
      <c r="B8" s="146"/>
      <c r="C8" s="271" t="s">
        <v>93</v>
      </c>
      <c r="D8" s="271"/>
      <c r="E8" s="271"/>
      <c r="F8" s="271"/>
      <c r="G8" s="271"/>
      <c r="H8" s="271"/>
      <c r="I8" s="271"/>
      <c r="J8" s="271"/>
      <c r="K8" s="271"/>
      <c r="L8" s="148"/>
      <c r="M8" s="145"/>
    </row>
    <row r="9" spans="1:13" ht="55.5" customHeight="1">
      <c r="A9" s="5"/>
      <c r="B9" s="7"/>
      <c r="C9" s="271"/>
      <c r="D9" s="271"/>
      <c r="E9" s="271"/>
      <c r="F9" s="271"/>
      <c r="G9" s="271"/>
      <c r="H9" s="271"/>
      <c r="I9" s="271"/>
      <c r="J9" s="271"/>
      <c r="K9" s="271"/>
      <c r="L9" s="8"/>
      <c r="M9" s="5"/>
    </row>
    <row r="10" spans="1:13" ht="34.5" customHeight="1">
      <c r="A10" s="5"/>
      <c r="B10" s="7"/>
      <c r="C10" s="272" t="s">
        <v>33</v>
      </c>
      <c r="D10" s="273"/>
      <c r="E10" s="273"/>
      <c r="F10" s="273"/>
      <c r="G10" s="273"/>
      <c r="H10" s="273"/>
      <c r="I10" s="273"/>
      <c r="J10" s="273"/>
      <c r="K10" s="274"/>
      <c r="L10" s="8"/>
      <c r="M10" s="5"/>
    </row>
    <row r="11" spans="1:13" ht="30" customHeight="1" thickBot="1">
      <c r="A11" s="5"/>
      <c r="B11" s="7"/>
      <c r="C11" s="275"/>
      <c r="D11" s="276"/>
      <c r="E11" s="276"/>
      <c r="F11" s="276"/>
      <c r="G11" s="276"/>
      <c r="H11" s="276"/>
      <c r="I11" s="276"/>
      <c r="J11" s="276"/>
      <c r="K11" s="277"/>
      <c r="L11" s="8"/>
      <c r="M11" s="5"/>
    </row>
    <row r="12" spans="1:13" ht="30" customHeight="1">
      <c r="A12" s="5"/>
      <c r="B12" s="7"/>
      <c r="C12" s="213" t="s">
        <v>6</v>
      </c>
      <c r="D12" s="215" t="s">
        <v>7</v>
      </c>
      <c r="E12" s="217" t="s">
        <v>8</v>
      </c>
      <c r="F12" s="217"/>
      <c r="G12" s="213" t="s">
        <v>9</v>
      </c>
      <c r="H12" s="215" t="s">
        <v>10</v>
      </c>
      <c r="I12" s="215" t="s">
        <v>11</v>
      </c>
      <c r="J12" s="218" t="s">
        <v>12</v>
      </c>
      <c r="K12" s="220" t="s">
        <v>13</v>
      </c>
      <c r="L12" s="8"/>
      <c r="M12" s="5"/>
    </row>
    <row r="13" spans="1:13" ht="30" customHeight="1" thickBot="1">
      <c r="A13" s="5"/>
      <c r="B13" s="7"/>
      <c r="C13" s="214"/>
      <c r="D13" s="216"/>
      <c r="E13" s="9" t="s">
        <v>14</v>
      </c>
      <c r="F13" s="9" t="s">
        <v>15</v>
      </c>
      <c r="G13" s="214"/>
      <c r="H13" s="216"/>
      <c r="I13" s="216"/>
      <c r="J13" s="219"/>
      <c r="K13" s="221"/>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07" t="s">
        <v>17</v>
      </c>
      <c r="D41" s="208"/>
      <c r="E41" s="208"/>
      <c r="F41" s="208"/>
      <c r="G41" s="208"/>
      <c r="H41" s="208"/>
      <c r="I41" s="208"/>
      <c r="J41" s="209"/>
      <c r="K41" s="44"/>
      <c r="L41" s="45"/>
      <c r="M41" s="42"/>
    </row>
    <row r="42" spans="1:13" s="3" customFormat="1" ht="16.2"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53"/>
      <c r="H43" s="254"/>
      <c r="I43" s="255"/>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ht="16.2" thickBot="1">
      <c r="A51" s="42"/>
      <c r="B51" s="43"/>
      <c r="C51" s="179"/>
      <c r="D51" s="180"/>
      <c r="E51" s="180"/>
      <c r="F51" s="180"/>
      <c r="G51" s="179"/>
      <c r="H51" s="179"/>
      <c r="I51" s="182"/>
      <c r="J51" s="183"/>
      <c r="K51" s="184"/>
      <c r="L51" s="45"/>
      <c r="M51" s="42"/>
    </row>
    <row r="52" spans="1:13" s="3" customFormat="1" ht="15.6">
      <c r="A52" s="42"/>
      <c r="B52" s="43"/>
      <c r="C52" s="48"/>
      <c r="D52" s="231"/>
      <c r="E52" s="231"/>
      <c r="F52" s="231"/>
      <c r="G52" s="231"/>
      <c r="H52" s="231"/>
      <c r="I52" s="231"/>
      <c r="J52" s="231"/>
      <c r="K52" s="232"/>
      <c r="L52" s="49"/>
      <c r="M52" s="42"/>
    </row>
    <row r="53" spans="1:13" s="3" customFormat="1" ht="46.5" customHeight="1">
      <c r="A53" s="42"/>
      <c r="B53" s="43"/>
      <c r="C53" s="222" t="s">
        <v>20</v>
      </c>
      <c r="D53" s="223"/>
      <c r="E53" s="223"/>
      <c r="F53" s="223"/>
      <c r="G53" s="223"/>
      <c r="H53" s="230" t="s">
        <v>9</v>
      </c>
      <c r="I53" s="230"/>
      <c r="J53" s="230"/>
      <c r="K53" s="150" t="s">
        <v>21</v>
      </c>
      <c r="L53" s="50"/>
      <c r="M53" s="42"/>
    </row>
    <row r="54" spans="1:13" s="3" customFormat="1" ht="32.25" customHeight="1">
      <c r="A54" s="42"/>
      <c r="B54" s="43"/>
      <c r="C54" s="222" t="s">
        <v>22</v>
      </c>
      <c r="D54" s="223"/>
      <c r="E54" s="223"/>
      <c r="F54" s="223"/>
      <c r="G54" s="223"/>
      <c r="H54" s="229" t="s">
        <v>23</v>
      </c>
      <c r="I54" s="229"/>
      <c r="J54" s="151" t="s">
        <v>24</v>
      </c>
      <c r="K54" s="149" t="s">
        <v>34</v>
      </c>
      <c r="L54" s="50"/>
      <c r="M54" s="42"/>
    </row>
    <row r="55" spans="1:13" s="3" customFormat="1" ht="30" customHeight="1">
      <c r="A55" s="42"/>
      <c r="B55" s="43"/>
      <c r="C55" s="222" t="s">
        <v>25</v>
      </c>
      <c r="D55" s="223"/>
      <c r="E55" s="223"/>
      <c r="F55" s="223"/>
      <c r="G55" s="223"/>
      <c r="H55" s="226" t="s">
        <v>26</v>
      </c>
      <c r="I55" s="227"/>
      <c r="J55" s="151" t="s">
        <v>27</v>
      </c>
      <c r="K55" s="149" t="s">
        <v>34</v>
      </c>
      <c r="L55" s="50"/>
      <c r="M55" s="42"/>
    </row>
    <row r="56" spans="1:13" s="4" customFormat="1" ht="58.5" customHeight="1">
      <c r="A56" s="42"/>
      <c r="B56" s="43"/>
      <c r="C56" s="233"/>
      <c r="D56" s="234"/>
      <c r="E56" s="234"/>
      <c r="F56" s="234"/>
      <c r="G56" s="235"/>
      <c r="H56" s="228" t="s">
        <v>28</v>
      </c>
      <c r="I56" s="229"/>
      <c r="J56" s="151" t="s">
        <v>29</v>
      </c>
      <c r="K56" s="149" t="s">
        <v>34</v>
      </c>
      <c r="L56" s="45"/>
      <c r="M56" s="42"/>
    </row>
    <row r="57" spans="1:13" ht="39" customHeight="1">
      <c r="A57" s="5"/>
      <c r="B57" s="7"/>
      <c r="C57" s="236"/>
      <c r="D57" s="237"/>
      <c r="E57" s="237"/>
      <c r="F57" s="237"/>
      <c r="G57" s="238"/>
      <c r="H57" s="229" t="s">
        <v>30</v>
      </c>
      <c r="I57" s="229"/>
      <c r="J57" s="151" t="s">
        <v>31</v>
      </c>
      <c r="K57" s="149" t="s">
        <v>34</v>
      </c>
      <c r="L57" s="8"/>
      <c r="M57" s="5"/>
    </row>
    <row r="58" spans="1:13" ht="47.25" customHeight="1" thickBot="1">
      <c r="A58" s="5"/>
      <c r="B58" s="7"/>
      <c r="C58" s="239"/>
      <c r="D58" s="240"/>
      <c r="E58" s="240"/>
      <c r="F58" s="240"/>
      <c r="G58" s="241"/>
      <c r="H58" s="224"/>
      <c r="I58" s="224"/>
      <c r="J58" s="224"/>
      <c r="K58" s="225"/>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6.2" thickBot="1">
      <c r="A61" s="5"/>
      <c r="B61" s="185"/>
      <c r="C61" s="186"/>
      <c r="D61" s="186"/>
      <c r="E61" s="187"/>
      <c r="F61" s="186"/>
      <c r="G61" s="188"/>
      <c r="H61" s="186"/>
      <c r="I61" s="186"/>
      <c r="J61" s="186"/>
      <c r="K61" s="186"/>
      <c r="L61" s="189"/>
      <c r="M61" s="5"/>
    </row>
    <row r="62" spans="1:13" ht="16.2"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4140625" defaultRowHeight="13.8"/>
  <cols>
    <col min="1" max="2" width="3.109375" style="73" customWidth="1"/>
    <col min="3" max="3" width="14.6640625" style="73" customWidth="1"/>
    <col min="4" max="4" width="15.5546875" style="73" customWidth="1"/>
    <col min="5" max="11" width="11.44140625" style="73"/>
    <col min="12" max="12" width="12.88671875" style="73" customWidth="1"/>
    <col min="13" max="14" width="11.44140625" style="73"/>
    <col min="15" max="15" width="13" style="73" customWidth="1"/>
    <col min="16" max="17" width="3.109375" style="73" customWidth="1"/>
    <col min="18" max="16384" width="11.44140625" style="73"/>
  </cols>
  <sheetData>
    <row r="1" spans="2:16" ht="14.4" thickBot="1"/>
    <row r="2" spans="2:16" ht="25.5" customHeight="1" thickTop="1">
      <c r="B2" s="369"/>
      <c r="C2" s="370"/>
      <c r="D2" s="370"/>
      <c r="E2" s="370"/>
      <c r="F2" s="370"/>
      <c r="G2" s="370"/>
      <c r="H2" s="370"/>
      <c r="I2" s="370"/>
      <c r="J2" s="370"/>
      <c r="K2" s="370"/>
      <c r="L2" s="370"/>
      <c r="M2" s="370"/>
      <c r="N2" s="370"/>
      <c r="O2" s="370"/>
      <c r="P2" s="371"/>
    </row>
    <row r="3" spans="2:16" ht="25.5" customHeight="1">
      <c r="B3" s="195"/>
      <c r="C3" s="366" t="s">
        <v>94</v>
      </c>
      <c r="D3" s="367"/>
      <c r="E3" s="367"/>
      <c r="F3" s="368"/>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286" t="s">
        <v>36</v>
      </c>
      <c r="D6" s="286"/>
      <c r="E6" s="286"/>
      <c r="F6" s="286"/>
      <c r="G6" s="286"/>
      <c r="H6" s="286"/>
      <c r="I6" s="286"/>
      <c r="J6" s="286"/>
      <c r="K6" s="286"/>
      <c r="L6" s="286"/>
      <c r="M6" s="286"/>
      <c r="N6" s="286"/>
      <c r="O6" s="286"/>
      <c r="P6" s="163"/>
    </row>
    <row r="7" spans="2:16" ht="14.4" thickBot="1">
      <c r="B7" s="162"/>
      <c r="P7" s="163"/>
    </row>
    <row r="8" spans="2:16">
      <c r="B8" s="162"/>
      <c r="C8" s="315"/>
      <c r="D8" s="317"/>
      <c r="E8" s="318"/>
      <c r="F8" s="318"/>
      <c r="G8" s="318"/>
      <c r="H8" s="318"/>
      <c r="I8" s="318"/>
      <c r="J8" s="318"/>
      <c r="K8" s="319"/>
      <c r="L8" s="329"/>
      <c r="M8" s="330"/>
      <c r="N8" s="330"/>
      <c r="O8" s="331"/>
      <c r="P8" s="163"/>
    </row>
    <row r="9" spans="2:16">
      <c r="B9" s="162"/>
      <c r="C9" s="316"/>
      <c r="D9" s="289" t="s">
        <v>37</v>
      </c>
      <c r="E9" s="290"/>
      <c r="F9" s="290"/>
      <c r="G9" s="290"/>
      <c r="H9" s="290"/>
      <c r="I9" s="290"/>
      <c r="J9" s="290"/>
      <c r="K9" s="291"/>
      <c r="L9" s="332"/>
      <c r="M9" s="333"/>
      <c r="N9" s="333"/>
      <c r="O9" s="334"/>
      <c r="P9" s="163"/>
    </row>
    <row r="10" spans="2:16">
      <c r="B10" s="162"/>
      <c r="C10" s="316"/>
      <c r="D10" s="320"/>
      <c r="E10" s="321"/>
      <c r="F10" s="321"/>
      <c r="G10" s="321"/>
      <c r="H10" s="321"/>
      <c r="I10" s="321"/>
      <c r="J10" s="321"/>
      <c r="K10" s="322"/>
      <c r="L10" s="287" t="s">
        <v>38</v>
      </c>
      <c r="M10" s="335"/>
      <c r="N10" s="336"/>
      <c r="O10" s="337"/>
      <c r="P10" s="163"/>
    </row>
    <row r="11" spans="2:16">
      <c r="B11" s="162"/>
      <c r="C11" s="316"/>
      <c r="D11" s="289" t="s">
        <v>39</v>
      </c>
      <c r="E11" s="290"/>
      <c r="F11" s="290"/>
      <c r="G11" s="290"/>
      <c r="H11" s="290"/>
      <c r="I11" s="290"/>
      <c r="J11" s="290"/>
      <c r="K11" s="291"/>
      <c r="L11" s="323"/>
      <c r="M11" s="338"/>
      <c r="N11" s="339"/>
      <c r="O11" s="340"/>
      <c r="P11" s="163"/>
    </row>
    <row r="12" spans="2:16" ht="12.75" customHeight="1">
      <c r="B12" s="162"/>
      <c r="C12" s="316"/>
      <c r="D12" s="292"/>
      <c r="E12" s="293"/>
      <c r="F12" s="293"/>
      <c r="G12" s="293"/>
      <c r="H12" s="293"/>
      <c r="I12" s="293"/>
      <c r="J12" s="293"/>
      <c r="K12" s="294"/>
      <c r="L12" s="287" t="s">
        <v>40</v>
      </c>
      <c r="M12" s="287">
        <v>1</v>
      </c>
      <c r="N12" s="287" t="s">
        <v>41</v>
      </c>
      <c r="O12" s="327">
        <v>1</v>
      </c>
      <c r="P12" s="163"/>
    </row>
    <row r="13" spans="2:16">
      <c r="B13" s="162"/>
      <c r="C13" s="316"/>
      <c r="D13" s="292"/>
      <c r="E13" s="293"/>
      <c r="F13" s="293"/>
      <c r="G13" s="293"/>
      <c r="H13" s="293"/>
      <c r="I13" s="293"/>
      <c r="J13" s="293"/>
      <c r="K13" s="294"/>
      <c r="L13" s="288"/>
      <c r="M13" s="288"/>
      <c r="N13" s="288"/>
      <c r="O13" s="328"/>
      <c r="P13" s="163"/>
    </row>
    <row r="14" spans="2:16">
      <c r="B14" s="162"/>
      <c r="C14" s="316"/>
      <c r="D14" s="289" t="s">
        <v>42</v>
      </c>
      <c r="E14" s="290"/>
      <c r="F14" s="290"/>
      <c r="G14" s="290"/>
      <c r="H14" s="290"/>
      <c r="I14" s="290"/>
      <c r="J14" s="290"/>
      <c r="K14" s="291"/>
      <c r="L14" s="288"/>
      <c r="M14" s="288"/>
      <c r="N14" s="288"/>
      <c r="O14" s="328"/>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78" t="s">
        <v>47</v>
      </c>
      <c r="D18" s="379"/>
      <c r="E18" s="379"/>
      <c r="F18" s="379"/>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297" t="s">
        <v>49</v>
      </c>
      <c r="D22" s="298"/>
      <c r="E22" s="298"/>
      <c r="F22" s="298"/>
      <c r="G22" s="298"/>
      <c r="H22" s="298"/>
      <c r="I22" s="298"/>
      <c r="J22" s="298"/>
      <c r="K22" s="298"/>
      <c r="L22" s="298"/>
      <c r="M22" s="298"/>
      <c r="N22" s="298"/>
      <c r="O22" s="299"/>
      <c r="P22" s="163"/>
    </row>
    <row r="23" spans="2:16" ht="14.4" thickBot="1">
      <c r="B23" s="162"/>
      <c r="C23" s="79"/>
      <c r="O23" s="78"/>
      <c r="P23" s="163"/>
    </row>
    <row r="24" spans="2:16">
      <c r="B24" s="162"/>
      <c r="C24" s="190" t="s">
        <v>50</v>
      </c>
      <c r="D24" s="324" t="s">
        <v>51</v>
      </c>
      <c r="E24" s="325"/>
      <c r="F24" s="325"/>
      <c r="G24" s="325"/>
      <c r="H24" s="325"/>
      <c r="I24" s="325"/>
      <c r="J24" s="325"/>
      <c r="K24" s="325"/>
      <c r="L24" s="326"/>
      <c r="M24" s="295" t="s">
        <v>52</v>
      </c>
      <c r="N24" s="296"/>
      <c r="O24" s="190" t="s">
        <v>11</v>
      </c>
      <c r="P24" s="163"/>
    </row>
    <row r="25" spans="2:16" ht="14.4" thickBot="1">
      <c r="B25" s="162"/>
      <c r="C25" s="128"/>
      <c r="D25" s="280"/>
      <c r="E25" s="350"/>
      <c r="F25" s="350"/>
      <c r="G25" s="350"/>
      <c r="H25" s="350"/>
      <c r="I25" s="350"/>
      <c r="J25" s="350"/>
      <c r="K25" s="350"/>
      <c r="L25" s="281"/>
      <c r="M25" s="280"/>
      <c r="N25" s="281"/>
      <c r="O25" s="127"/>
      <c r="P25" s="163"/>
    </row>
    <row r="26" spans="2:16">
      <c r="B26" s="162"/>
      <c r="C26" s="306" t="s">
        <v>53</v>
      </c>
      <c r="D26" s="307"/>
      <c r="E26" s="307"/>
      <c r="F26" s="307"/>
      <c r="G26" s="307"/>
      <c r="H26" s="307"/>
      <c r="I26" s="307"/>
      <c r="J26" s="307"/>
      <c r="K26" s="307"/>
      <c r="L26" s="307"/>
      <c r="M26" s="307"/>
      <c r="N26" s="307"/>
      <c r="O26" s="308"/>
      <c r="P26" s="163"/>
    </row>
    <row r="27" spans="2:16">
      <c r="B27" s="162"/>
      <c r="C27" s="309"/>
      <c r="D27" s="310"/>
      <c r="E27" s="310"/>
      <c r="F27" s="310"/>
      <c r="G27" s="310"/>
      <c r="H27" s="310"/>
      <c r="I27" s="310"/>
      <c r="J27" s="310"/>
      <c r="K27" s="310"/>
      <c r="L27" s="310"/>
      <c r="M27" s="310"/>
      <c r="N27" s="310"/>
      <c r="O27" s="311"/>
      <c r="P27" s="163"/>
    </row>
    <row r="28" spans="2:16" ht="14.4" thickBot="1">
      <c r="B28" s="162"/>
      <c r="C28" s="312"/>
      <c r="D28" s="313"/>
      <c r="E28" s="313"/>
      <c r="F28" s="313"/>
      <c r="G28" s="313"/>
      <c r="H28" s="313"/>
      <c r="I28" s="313"/>
      <c r="J28" s="313"/>
      <c r="K28" s="313"/>
      <c r="L28" s="313"/>
      <c r="M28" s="313"/>
      <c r="N28" s="313"/>
      <c r="O28" s="314"/>
      <c r="P28" s="163"/>
    </row>
    <row r="29" spans="2:16">
      <c r="B29" s="162"/>
      <c r="C29" s="282" t="s">
        <v>51</v>
      </c>
      <c r="D29" s="283"/>
      <c r="E29" s="283"/>
      <c r="F29" s="283"/>
      <c r="G29" s="284"/>
      <c r="H29" s="285" t="s">
        <v>54</v>
      </c>
      <c r="I29" s="283"/>
      <c r="J29" s="348" t="s">
        <v>55</v>
      </c>
      <c r="K29" s="349"/>
      <c r="L29" s="113" t="s">
        <v>56</v>
      </c>
      <c r="M29" s="285" t="s">
        <v>57</v>
      </c>
      <c r="N29" s="342"/>
      <c r="O29" s="118" t="s">
        <v>58</v>
      </c>
      <c r="P29" s="163"/>
    </row>
    <row r="30" spans="2:16">
      <c r="B30" s="162"/>
      <c r="C30" s="300"/>
      <c r="D30" s="301"/>
      <c r="E30" s="301"/>
      <c r="F30" s="301"/>
      <c r="G30" s="302"/>
      <c r="H30" s="303"/>
      <c r="I30" s="302"/>
      <c r="J30" s="303"/>
      <c r="K30" s="302"/>
      <c r="L30" s="124"/>
      <c r="M30" s="304"/>
      <c r="N30" s="305"/>
      <c r="O30" s="115"/>
      <c r="P30" s="163"/>
    </row>
    <row r="31" spans="2:16">
      <c r="B31" s="162"/>
      <c r="C31" s="99"/>
      <c r="D31" s="80"/>
      <c r="E31" s="80"/>
      <c r="F31" s="80"/>
      <c r="G31" s="125"/>
      <c r="H31" s="126"/>
      <c r="I31" s="125"/>
      <c r="J31" s="126"/>
      <c r="K31" s="125"/>
      <c r="L31" s="124"/>
      <c r="M31" s="304"/>
      <c r="N31" s="305"/>
      <c r="O31" s="115"/>
      <c r="P31" s="163"/>
    </row>
    <row r="32" spans="2:16" ht="14.4" thickBot="1">
      <c r="B32" s="162"/>
      <c r="C32" s="351"/>
      <c r="D32" s="352"/>
      <c r="E32" s="352"/>
      <c r="F32" s="352"/>
      <c r="G32" s="353"/>
      <c r="H32" s="354"/>
      <c r="I32" s="353"/>
      <c r="J32" s="354"/>
      <c r="K32" s="353"/>
      <c r="L32" s="123"/>
      <c r="M32" s="355"/>
      <c r="N32" s="356"/>
      <c r="O32" s="115"/>
      <c r="P32" s="163"/>
    </row>
    <row r="33" spans="2:16" ht="14.4" thickBot="1">
      <c r="B33" s="162"/>
      <c r="C33" s="343" t="s">
        <v>59</v>
      </c>
      <c r="D33" s="344"/>
      <c r="E33" s="344"/>
      <c r="F33" s="344"/>
      <c r="G33" s="344"/>
      <c r="H33" s="344"/>
      <c r="I33" s="344"/>
      <c r="J33" s="344"/>
      <c r="K33" s="344"/>
      <c r="L33" s="344"/>
      <c r="M33" s="344"/>
      <c r="N33" s="345"/>
      <c r="O33" s="114"/>
      <c r="P33" s="163"/>
    </row>
    <row r="34" spans="2:16" ht="13.5" customHeight="1">
      <c r="B34" s="162"/>
      <c r="C34" s="306" t="s">
        <v>60</v>
      </c>
      <c r="D34" s="307"/>
      <c r="E34" s="307"/>
      <c r="F34" s="307"/>
      <c r="G34" s="307"/>
      <c r="H34" s="307"/>
      <c r="I34" s="307"/>
      <c r="J34" s="307"/>
      <c r="K34" s="307"/>
      <c r="L34" s="307"/>
      <c r="M34" s="307"/>
      <c r="N34" s="307"/>
      <c r="O34" s="308"/>
      <c r="P34" s="163"/>
    </row>
    <row r="35" spans="2:16">
      <c r="B35" s="162"/>
      <c r="C35" s="309"/>
      <c r="D35" s="310"/>
      <c r="E35" s="310"/>
      <c r="F35" s="310"/>
      <c r="G35" s="310"/>
      <c r="H35" s="310"/>
      <c r="I35" s="310"/>
      <c r="J35" s="310"/>
      <c r="K35" s="310"/>
      <c r="L35" s="310"/>
      <c r="M35" s="310"/>
      <c r="N35" s="310"/>
      <c r="O35" s="311"/>
      <c r="P35" s="163"/>
    </row>
    <row r="36" spans="2:16" ht="14.4" thickBot="1">
      <c r="B36" s="162"/>
      <c r="C36" s="312"/>
      <c r="D36" s="313"/>
      <c r="E36" s="313"/>
      <c r="F36" s="313"/>
      <c r="G36" s="313"/>
      <c r="H36" s="313"/>
      <c r="I36" s="313"/>
      <c r="J36" s="313"/>
      <c r="K36" s="313"/>
      <c r="L36" s="313"/>
      <c r="M36" s="313"/>
      <c r="N36" s="313"/>
      <c r="O36" s="314"/>
      <c r="P36" s="163"/>
    </row>
    <row r="37" spans="2:16">
      <c r="B37" s="162"/>
      <c r="C37" s="282" t="s">
        <v>51</v>
      </c>
      <c r="D37" s="341"/>
      <c r="E37" s="341"/>
      <c r="F37" s="341"/>
      <c r="G37" s="341"/>
      <c r="H37" s="341"/>
      <c r="I37" s="341"/>
      <c r="J37" s="342"/>
      <c r="K37" s="161" t="s">
        <v>52</v>
      </c>
      <c r="L37" s="113" t="s">
        <v>11</v>
      </c>
      <c r="M37" s="285" t="s">
        <v>61</v>
      </c>
      <c r="N37" s="342"/>
      <c r="O37" s="118" t="s">
        <v>58</v>
      </c>
      <c r="P37" s="163"/>
    </row>
    <row r="38" spans="2:16">
      <c r="B38" s="162"/>
      <c r="C38" s="300"/>
      <c r="D38" s="301"/>
      <c r="E38" s="301"/>
      <c r="F38" s="301"/>
      <c r="G38" s="301"/>
      <c r="H38" s="301"/>
      <c r="I38" s="301"/>
      <c r="J38" s="302"/>
      <c r="K38" s="158"/>
      <c r="L38" s="122"/>
      <c r="M38" s="278"/>
      <c r="N38" s="279"/>
      <c r="O38" s="115"/>
      <c r="P38" s="163"/>
    </row>
    <row r="39" spans="2:16" ht="14.4" thickBot="1">
      <c r="B39" s="162"/>
      <c r="C39" s="351"/>
      <c r="D39" s="352"/>
      <c r="E39" s="352"/>
      <c r="F39" s="352"/>
      <c r="G39" s="352"/>
      <c r="H39" s="352"/>
      <c r="I39" s="352"/>
      <c r="J39" s="353"/>
      <c r="K39" s="80"/>
      <c r="L39" s="121"/>
      <c r="M39" s="357"/>
      <c r="N39" s="358"/>
      <c r="O39" s="120"/>
      <c r="P39" s="163"/>
    </row>
    <row r="40" spans="2:16" ht="14.4" thickBot="1">
      <c r="B40" s="162"/>
      <c r="C40" s="343" t="s">
        <v>59</v>
      </c>
      <c r="D40" s="344"/>
      <c r="E40" s="344"/>
      <c r="F40" s="344"/>
      <c r="G40" s="344"/>
      <c r="H40" s="344"/>
      <c r="I40" s="344"/>
      <c r="J40" s="344"/>
      <c r="K40" s="344"/>
      <c r="L40" s="344"/>
      <c r="M40" s="344"/>
      <c r="N40" s="345"/>
      <c r="O40" s="103">
        <v>0</v>
      </c>
      <c r="P40" s="163"/>
    </row>
    <row r="41" spans="2:16">
      <c r="B41" s="162"/>
      <c r="C41" s="306" t="s">
        <v>62</v>
      </c>
      <c r="D41" s="307"/>
      <c r="E41" s="307"/>
      <c r="F41" s="307"/>
      <c r="G41" s="307"/>
      <c r="H41" s="307"/>
      <c r="I41" s="307"/>
      <c r="J41" s="307"/>
      <c r="K41" s="307"/>
      <c r="L41" s="307"/>
      <c r="M41" s="307"/>
      <c r="N41" s="307"/>
      <c r="O41" s="308"/>
      <c r="P41" s="163"/>
    </row>
    <row r="42" spans="2:16">
      <c r="B42" s="162"/>
      <c r="C42" s="309"/>
      <c r="D42" s="310"/>
      <c r="E42" s="310"/>
      <c r="F42" s="310"/>
      <c r="G42" s="310"/>
      <c r="H42" s="310"/>
      <c r="I42" s="310"/>
      <c r="J42" s="310"/>
      <c r="K42" s="310"/>
      <c r="L42" s="310"/>
      <c r="M42" s="310"/>
      <c r="N42" s="310"/>
      <c r="O42" s="311"/>
      <c r="P42" s="163"/>
    </row>
    <row r="43" spans="2:16" ht="14.4" thickBot="1">
      <c r="B43" s="162"/>
      <c r="C43" s="312"/>
      <c r="D43" s="313"/>
      <c r="E43" s="313"/>
      <c r="F43" s="313"/>
      <c r="G43" s="313"/>
      <c r="H43" s="313"/>
      <c r="I43" s="313"/>
      <c r="J43" s="313"/>
      <c r="K43" s="313"/>
      <c r="L43" s="313"/>
      <c r="M43" s="313"/>
      <c r="N43" s="313"/>
      <c r="O43" s="314"/>
      <c r="P43" s="163"/>
    </row>
    <row r="44" spans="2:16">
      <c r="B44" s="162"/>
      <c r="C44" s="282" t="s">
        <v>63</v>
      </c>
      <c r="D44" s="341"/>
      <c r="E44" s="341"/>
      <c r="F44" s="341"/>
      <c r="G44" s="341"/>
      <c r="H44" s="341"/>
      <c r="I44" s="341"/>
      <c r="J44" s="113" t="s">
        <v>64</v>
      </c>
      <c r="K44" s="159" t="s">
        <v>65</v>
      </c>
      <c r="L44" s="119" t="s">
        <v>66</v>
      </c>
      <c r="M44" s="285" t="s">
        <v>67</v>
      </c>
      <c r="N44" s="342"/>
      <c r="O44" s="118" t="s">
        <v>58</v>
      </c>
      <c r="P44" s="163"/>
    </row>
    <row r="45" spans="2:16">
      <c r="B45" s="162"/>
      <c r="C45" s="300"/>
      <c r="D45" s="301"/>
      <c r="E45" s="301"/>
      <c r="F45" s="301"/>
      <c r="G45" s="301"/>
      <c r="H45" s="301"/>
      <c r="I45" s="301"/>
      <c r="J45" s="116"/>
      <c r="K45" s="117"/>
      <c r="L45" s="116"/>
      <c r="M45" s="364"/>
      <c r="N45" s="365"/>
      <c r="O45" s="115"/>
      <c r="P45" s="163"/>
    </row>
    <row r="46" spans="2:16" ht="14.4" thickBot="1">
      <c r="B46" s="162"/>
      <c r="C46" s="351"/>
      <c r="D46" s="352"/>
      <c r="E46" s="352"/>
      <c r="F46" s="352"/>
      <c r="G46" s="352"/>
      <c r="H46" s="352"/>
      <c r="I46" s="352"/>
      <c r="J46" s="105"/>
      <c r="K46" s="74"/>
      <c r="L46" s="105"/>
      <c r="M46" s="357"/>
      <c r="N46" s="358"/>
      <c r="O46" s="104"/>
      <c r="P46" s="163"/>
    </row>
    <row r="47" spans="2:16" ht="14.4" thickBot="1">
      <c r="B47" s="162"/>
      <c r="C47" s="343" t="s">
        <v>59</v>
      </c>
      <c r="D47" s="344"/>
      <c r="E47" s="344"/>
      <c r="F47" s="344"/>
      <c r="G47" s="344"/>
      <c r="H47" s="344"/>
      <c r="I47" s="344"/>
      <c r="J47" s="344"/>
      <c r="K47" s="344"/>
      <c r="L47" s="344"/>
      <c r="M47" s="344"/>
      <c r="N47" s="345"/>
      <c r="O47" s="114"/>
      <c r="P47" s="163"/>
    </row>
    <row r="48" spans="2:16">
      <c r="B48" s="162"/>
      <c r="C48" s="306" t="s">
        <v>68</v>
      </c>
      <c r="D48" s="307"/>
      <c r="E48" s="307"/>
      <c r="F48" s="307"/>
      <c r="G48" s="307"/>
      <c r="H48" s="307"/>
      <c r="I48" s="307"/>
      <c r="J48" s="307"/>
      <c r="K48" s="307"/>
      <c r="L48" s="307"/>
      <c r="M48" s="307"/>
      <c r="N48" s="307"/>
      <c r="O48" s="308"/>
      <c r="P48" s="163"/>
    </row>
    <row r="49" spans="2:16">
      <c r="B49" s="162"/>
      <c r="C49" s="309"/>
      <c r="D49" s="310"/>
      <c r="E49" s="310"/>
      <c r="F49" s="310"/>
      <c r="G49" s="310"/>
      <c r="H49" s="310"/>
      <c r="I49" s="310"/>
      <c r="J49" s="310"/>
      <c r="K49" s="310"/>
      <c r="L49" s="310"/>
      <c r="M49" s="310"/>
      <c r="N49" s="310"/>
      <c r="O49" s="311"/>
      <c r="P49" s="163"/>
    </row>
    <row r="50" spans="2:16" ht="14.4" thickBot="1">
      <c r="B50" s="162"/>
      <c r="C50" s="312"/>
      <c r="D50" s="313"/>
      <c r="E50" s="313"/>
      <c r="F50" s="313"/>
      <c r="G50" s="313"/>
      <c r="H50" s="313"/>
      <c r="I50" s="313"/>
      <c r="J50" s="313"/>
      <c r="K50" s="313"/>
      <c r="L50" s="313"/>
      <c r="M50" s="313"/>
      <c r="N50" s="313"/>
      <c r="O50" s="314"/>
      <c r="P50" s="163"/>
    </row>
    <row r="51" spans="2:16">
      <c r="B51" s="162"/>
      <c r="C51" s="282" t="s">
        <v>69</v>
      </c>
      <c r="D51" s="341"/>
      <c r="E51" s="341"/>
      <c r="F51" s="341"/>
      <c r="G51" s="341"/>
      <c r="H51" s="341"/>
      <c r="I51" s="341"/>
      <c r="J51" s="113" t="s">
        <v>70</v>
      </c>
      <c r="K51" s="112" t="s">
        <v>71</v>
      </c>
      <c r="L51" s="101" t="s">
        <v>72</v>
      </c>
      <c r="M51" s="362" t="s">
        <v>57</v>
      </c>
      <c r="N51" s="363"/>
      <c r="O51" s="100" t="s">
        <v>58</v>
      </c>
      <c r="P51" s="163"/>
    </row>
    <row r="52" spans="2:16">
      <c r="B52" s="162"/>
      <c r="C52" s="111"/>
      <c r="D52" s="110"/>
      <c r="E52" s="110"/>
      <c r="F52" s="110"/>
      <c r="G52" s="110"/>
      <c r="H52" s="110"/>
      <c r="I52" s="110"/>
      <c r="J52" s="109"/>
      <c r="K52" s="108"/>
      <c r="L52" s="107"/>
      <c r="M52" s="346"/>
      <c r="N52" s="347"/>
      <c r="O52" s="106"/>
      <c r="P52" s="163"/>
    </row>
    <row r="53" spans="2:16">
      <c r="B53" s="162"/>
      <c r="C53" s="111"/>
      <c r="D53" s="110"/>
      <c r="E53" s="110"/>
      <c r="F53" s="110"/>
      <c r="G53" s="110"/>
      <c r="H53" s="110"/>
      <c r="I53" s="110"/>
      <c r="J53" s="109"/>
      <c r="K53" s="108"/>
      <c r="L53" s="107"/>
      <c r="M53" s="346"/>
      <c r="N53" s="347"/>
      <c r="O53" s="106"/>
      <c r="P53" s="163"/>
    </row>
    <row r="54" spans="2:16">
      <c r="B54" s="162"/>
      <c r="C54" s="111"/>
      <c r="D54" s="110"/>
      <c r="E54" s="110"/>
      <c r="F54" s="110"/>
      <c r="G54" s="110"/>
      <c r="H54" s="110"/>
      <c r="I54" s="110"/>
      <c r="J54" s="109"/>
      <c r="K54" s="108"/>
      <c r="L54" s="107"/>
      <c r="M54" s="364"/>
      <c r="N54" s="365"/>
      <c r="O54" s="106"/>
      <c r="P54" s="163"/>
    </row>
    <row r="55" spans="2:16" ht="14.4" thickBot="1">
      <c r="B55" s="162"/>
      <c r="C55" s="351"/>
      <c r="D55" s="352"/>
      <c r="E55" s="352"/>
      <c r="F55" s="352"/>
      <c r="G55" s="352"/>
      <c r="H55" s="352"/>
      <c r="I55" s="352"/>
      <c r="J55" s="105"/>
      <c r="K55" s="74"/>
      <c r="L55" s="105"/>
      <c r="M55" s="357"/>
      <c r="N55" s="358"/>
      <c r="O55" s="104"/>
      <c r="P55" s="163"/>
    </row>
    <row r="56" spans="2:16" ht="14.4" thickBot="1">
      <c r="B56" s="162"/>
      <c r="C56" s="343" t="s">
        <v>59</v>
      </c>
      <c r="D56" s="344"/>
      <c r="E56" s="344"/>
      <c r="F56" s="344"/>
      <c r="G56" s="344"/>
      <c r="H56" s="344"/>
      <c r="I56" s="344"/>
      <c r="J56" s="344"/>
      <c r="K56" s="344"/>
      <c r="L56" s="344"/>
      <c r="M56" s="344"/>
      <c r="N56" s="345"/>
      <c r="O56" s="103"/>
      <c r="P56" s="163"/>
    </row>
    <row r="57" spans="2:16" ht="14.4" thickBot="1">
      <c r="B57" s="162"/>
      <c r="C57" s="79"/>
      <c r="O57" s="78"/>
      <c r="P57" s="163"/>
    </row>
    <row r="58" spans="2:16" ht="14.4" thickBot="1">
      <c r="B58" s="162"/>
      <c r="C58" s="359" t="s">
        <v>73</v>
      </c>
      <c r="D58" s="360"/>
      <c r="E58" s="360"/>
      <c r="F58" s="360"/>
      <c r="G58" s="360"/>
      <c r="H58" s="360"/>
      <c r="I58" s="360"/>
      <c r="J58" s="360"/>
      <c r="K58" s="360"/>
      <c r="L58" s="360"/>
      <c r="M58" s="360"/>
      <c r="N58" s="361"/>
      <c r="O58" s="102"/>
      <c r="P58" s="163"/>
    </row>
    <row r="59" spans="2:16">
      <c r="B59" s="162"/>
      <c r="C59" s="306" t="s">
        <v>74</v>
      </c>
      <c r="D59" s="307"/>
      <c r="E59" s="307"/>
      <c r="F59" s="307"/>
      <c r="G59" s="307"/>
      <c r="H59" s="307"/>
      <c r="I59" s="307"/>
      <c r="J59" s="307"/>
      <c r="K59" s="307"/>
      <c r="L59" s="307"/>
      <c r="M59" s="307"/>
      <c r="N59" s="307"/>
      <c r="O59" s="308"/>
      <c r="P59" s="163"/>
    </row>
    <row r="60" spans="2:16">
      <c r="B60" s="162"/>
      <c r="C60" s="309"/>
      <c r="D60" s="310"/>
      <c r="E60" s="310"/>
      <c r="F60" s="310"/>
      <c r="G60" s="310"/>
      <c r="H60" s="310"/>
      <c r="I60" s="310"/>
      <c r="J60" s="310"/>
      <c r="K60" s="310"/>
      <c r="L60" s="310"/>
      <c r="M60" s="310"/>
      <c r="N60" s="310"/>
      <c r="O60" s="311"/>
      <c r="P60" s="163"/>
    </row>
    <row r="61" spans="2:16" ht="14.4" thickBot="1">
      <c r="B61" s="162"/>
      <c r="C61" s="312"/>
      <c r="D61" s="313"/>
      <c r="E61" s="313"/>
      <c r="F61" s="313"/>
      <c r="G61" s="313"/>
      <c r="H61" s="313"/>
      <c r="I61" s="313"/>
      <c r="J61" s="313"/>
      <c r="K61" s="313"/>
      <c r="L61" s="313"/>
      <c r="M61" s="313"/>
      <c r="N61" s="313"/>
      <c r="O61" s="314"/>
      <c r="P61" s="163"/>
    </row>
    <row r="62" spans="2:16">
      <c r="B62" s="162"/>
      <c r="C62" s="282" t="s">
        <v>75</v>
      </c>
      <c r="D62" s="341"/>
      <c r="E62" s="341"/>
      <c r="F62" s="341"/>
      <c r="G62" s="341"/>
      <c r="H62" s="341"/>
      <c r="I62" s="341"/>
      <c r="J62" s="159"/>
      <c r="K62" s="160"/>
      <c r="L62" s="101" t="s">
        <v>76</v>
      </c>
      <c r="M62" s="362" t="s">
        <v>77</v>
      </c>
      <c r="N62" s="363"/>
      <c r="O62" s="100"/>
      <c r="P62" s="163"/>
    </row>
    <row r="63" spans="2:16">
      <c r="B63" s="162"/>
      <c r="C63" s="300" t="s">
        <v>23</v>
      </c>
      <c r="D63" s="301"/>
      <c r="E63" s="301"/>
      <c r="F63" s="301"/>
      <c r="G63" s="301"/>
      <c r="H63" s="301"/>
      <c r="I63" s="301"/>
      <c r="J63" s="98"/>
      <c r="K63" s="97"/>
      <c r="L63" s="94"/>
      <c r="M63" s="386"/>
      <c r="N63" s="387"/>
      <c r="O63" s="93"/>
      <c r="P63" s="163"/>
    </row>
    <row r="64" spans="2:16">
      <c r="B64" s="162"/>
      <c r="C64" s="99" t="s">
        <v>78</v>
      </c>
      <c r="D64" s="80"/>
      <c r="E64" s="80"/>
      <c r="F64" s="80"/>
      <c r="G64" s="80"/>
      <c r="H64" s="80"/>
      <c r="I64" s="80"/>
      <c r="J64" s="98"/>
      <c r="K64" s="97"/>
      <c r="L64" s="94"/>
      <c r="M64" s="386"/>
      <c r="N64" s="387"/>
      <c r="O64" s="93"/>
      <c r="P64" s="163"/>
    </row>
    <row r="65" spans="2:16" ht="14.4" thickBot="1">
      <c r="B65" s="162"/>
      <c r="C65" s="156" t="s">
        <v>79</v>
      </c>
      <c r="D65" s="157"/>
      <c r="E65" s="157"/>
      <c r="F65" s="157"/>
      <c r="G65" s="157"/>
      <c r="H65" s="157"/>
      <c r="I65" s="157"/>
      <c r="J65" s="96"/>
      <c r="K65" s="95"/>
      <c r="L65" s="94"/>
      <c r="M65" s="388"/>
      <c r="N65" s="389"/>
      <c r="O65" s="93"/>
      <c r="P65" s="163"/>
    </row>
    <row r="66" spans="2:16" ht="14.4" thickBot="1">
      <c r="B66" s="162"/>
      <c r="C66" s="343" t="s">
        <v>59</v>
      </c>
      <c r="D66" s="344"/>
      <c r="E66" s="344"/>
      <c r="F66" s="344"/>
      <c r="G66" s="344"/>
      <c r="H66" s="344"/>
      <c r="I66" s="344"/>
      <c r="J66" s="344"/>
      <c r="K66" s="344"/>
      <c r="L66" s="344"/>
      <c r="M66" s="344"/>
      <c r="N66" s="345"/>
      <c r="O66" s="92"/>
      <c r="P66" s="163"/>
    </row>
    <row r="67" spans="2:16" ht="14.4" thickBot="1">
      <c r="B67" s="162"/>
      <c r="C67" s="79"/>
      <c r="O67" s="78"/>
      <c r="P67" s="163"/>
    </row>
    <row r="68" spans="2:16" ht="14.4" thickBot="1">
      <c r="B68" s="162"/>
      <c r="C68" s="359" t="s">
        <v>80</v>
      </c>
      <c r="D68" s="360"/>
      <c r="E68" s="360"/>
      <c r="F68" s="360"/>
      <c r="G68" s="360"/>
      <c r="H68" s="360"/>
      <c r="I68" s="360"/>
      <c r="J68" s="360"/>
      <c r="K68" s="360"/>
      <c r="L68" s="360"/>
      <c r="M68" s="360"/>
      <c r="N68" s="361"/>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383"/>
      <c r="D78" s="384"/>
      <c r="E78" s="384"/>
      <c r="F78" s="384"/>
      <c r="G78" s="384"/>
      <c r="H78" s="384"/>
      <c r="I78" s="384"/>
      <c r="J78" s="384"/>
      <c r="K78" s="384"/>
      <c r="L78" s="384"/>
      <c r="M78" s="384"/>
      <c r="N78" s="384"/>
      <c r="O78" s="385"/>
      <c r="P78" s="163"/>
    </row>
    <row r="79" spans="2:16">
      <c r="B79" s="162"/>
      <c r="C79" s="383"/>
      <c r="D79" s="384"/>
      <c r="E79" s="384"/>
      <c r="F79" s="384"/>
      <c r="G79" s="384"/>
      <c r="H79" s="384"/>
      <c r="I79" s="384"/>
      <c r="J79" s="384"/>
      <c r="K79" s="384"/>
      <c r="L79" s="384"/>
      <c r="M79" s="384"/>
      <c r="N79" s="384"/>
      <c r="O79" s="385"/>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80" t="s">
        <v>88</v>
      </c>
      <c r="D82" s="381"/>
      <c r="E82" s="381"/>
      <c r="F82" s="381"/>
      <c r="G82" s="381"/>
      <c r="H82" s="381"/>
      <c r="I82" s="381"/>
      <c r="J82" s="381"/>
      <c r="K82" s="381"/>
      <c r="L82" s="381"/>
      <c r="M82" s="381"/>
      <c r="N82" s="381"/>
      <c r="O82" s="382"/>
      <c r="P82" s="163"/>
    </row>
    <row r="83" spans="2:16">
      <c r="B83" s="162"/>
      <c r="C83" s="380"/>
      <c r="D83" s="381"/>
      <c r="E83" s="381"/>
      <c r="F83" s="381"/>
      <c r="G83" s="381"/>
      <c r="H83" s="381"/>
      <c r="I83" s="381"/>
      <c r="J83" s="381"/>
      <c r="K83" s="381"/>
      <c r="L83" s="381"/>
      <c r="M83" s="381"/>
      <c r="N83" s="381"/>
      <c r="O83" s="382"/>
      <c r="P83" s="163"/>
    </row>
    <row r="84" spans="2:16" ht="12.9" customHeight="1">
      <c r="B84" s="162"/>
      <c r="C84" s="380" t="s">
        <v>89</v>
      </c>
      <c r="D84" s="381"/>
      <c r="E84" s="381"/>
      <c r="F84" s="381"/>
      <c r="G84" s="381"/>
      <c r="H84" s="381"/>
      <c r="I84" s="381"/>
      <c r="J84" s="381"/>
      <c r="K84" s="381"/>
      <c r="L84" s="381"/>
      <c r="M84" s="381"/>
      <c r="N84" s="381"/>
      <c r="O84" s="382"/>
      <c r="P84" s="163"/>
    </row>
    <row r="85" spans="2:16">
      <c r="B85" s="162"/>
      <c r="C85" s="380"/>
      <c r="D85" s="381"/>
      <c r="E85" s="381"/>
      <c r="F85" s="381"/>
      <c r="G85" s="381"/>
      <c r="H85" s="381"/>
      <c r="I85" s="381"/>
      <c r="J85" s="381"/>
      <c r="K85" s="381"/>
      <c r="L85" s="381"/>
      <c r="M85" s="381"/>
      <c r="N85" s="381"/>
      <c r="O85" s="382"/>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72"/>
      <c r="L91" s="372"/>
      <c r="M91" s="372"/>
      <c r="N91" s="372"/>
      <c r="O91" s="373"/>
      <c r="P91" s="163"/>
    </row>
    <row r="92" spans="2:16" ht="18.75" customHeight="1" thickBot="1">
      <c r="B92" s="162"/>
      <c r="C92" s="376"/>
      <c r="D92" s="377"/>
      <c r="E92" s="377"/>
      <c r="F92" s="74"/>
      <c r="G92" s="74"/>
      <c r="H92" s="74"/>
      <c r="I92" s="74"/>
      <c r="J92" s="74"/>
      <c r="K92" s="374"/>
      <c r="L92" s="374"/>
      <c r="M92" s="374"/>
      <c r="N92" s="374"/>
      <c r="O92" s="375"/>
      <c r="P92" s="163"/>
    </row>
    <row r="93" spans="2:16" ht="14.4" thickBot="1">
      <c r="B93" s="170"/>
      <c r="C93" s="171"/>
      <c r="D93" s="171"/>
      <c r="E93" s="171"/>
      <c r="F93" s="171"/>
      <c r="G93" s="171"/>
      <c r="H93" s="171"/>
      <c r="I93" s="171"/>
      <c r="J93" s="171"/>
      <c r="K93" s="171"/>
      <c r="L93" s="171"/>
      <c r="M93" s="171"/>
      <c r="N93" s="171"/>
      <c r="O93" s="171"/>
      <c r="P93" s="172"/>
    </row>
    <row r="94" spans="2:16" ht="14.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ㅤSoporte BDVenlínea personas</cp:lastModifiedBy>
  <cp:revision/>
  <cp:lastPrinted>2020-02-14T22:15:33Z</cp:lastPrinted>
  <dcterms:created xsi:type="dcterms:W3CDTF">2006-06-27T16:47:25Z</dcterms:created>
  <dcterms:modified xsi:type="dcterms:W3CDTF">2026-09-14T15:48:37Z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