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 HOME\Documents\BOSA\2026\BOSA\JULIO FDLB\FORMULACIÓN 2026\COMITÉ PROCEDAS\"/>
    </mc:Choice>
  </mc:AlternateContent>
  <xr:revisionPtr revIDLastSave="0" documentId="13_ncr:1_{DEE74205-245E-4122-BFA3-37136BB94972}" xr6:coauthVersionLast="47" xr6:coauthVersionMax="47" xr10:uidLastSave="{00000000-0000-0000-0000-000000000000}"/>
  <bookViews>
    <workbookView xWindow="-110" yWindow="-110" windowWidth="19420" windowHeight="10300" tabRatio="713" activeTab="2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TRATAMIENTO'!$B$2:$X$48</definedName>
    <definedName name="_xlnm.Print_Area" localSheetId="0">CONTEXTO!$B$2:$F$19</definedName>
    <definedName name="_xlnm.Print_Area" localSheetId="2">EVALUACION!$B$2:$L$88</definedName>
    <definedName name="_xlnm.Print_Area" localSheetId="3">'EVALUACION CON CONTROLES'!$B$2:$R$56</definedName>
    <definedName name="_xlnm.Print_Area" localSheetId="1">'IDENTIFICACION Y ANALISIS'!$B$2:$F$71</definedName>
    <definedName name="contratación">'IDENTIFICACION Y ANALISIS'!$B$41:$B$44</definedName>
    <definedName name="ejecución">'IDENTIFICACION Y ANALISIS'!$B$46:$B$71</definedName>
    <definedName name="OPCIONES">'ASIGNACION Y TRATAMIENTO'!$B$52:$B$54</definedName>
    <definedName name="planeación">'IDENTIFICACION Y ANALISIS'!$B$19:$B$28</definedName>
    <definedName name="selección">'IDENTIFICACION Y ANALISIS'!$B$32:$B$37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11" l="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43" i="11"/>
  <c r="L44" i="11"/>
  <c r="L45" i="11"/>
  <c r="L46" i="11"/>
  <c r="L47" i="11"/>
  <c r="L48" i="11"/>
  <c r="L49" i="11"/>
  <c r="L50" i="11"/>
  <c r="L51" i="11"/>
  <c r="L52" i="11"/>
  <c r="L53" i="11"/>
  <c r="L54" i="11"/>
  <c r="L55" i="11"/>
  <c r="L56" i="11"/>
  <c r="L57" i="11"/>
  <c r="L58" i="11"/>
  <c r="L59" i="11"/>
  <c r="L60" i="11"/>
  <c r="L61" i="11"/>
  <c r="L17" i="11"/>
  <c r="K17" i="11"/>
  <c r="B6" i="6"/>
  <c r="X12" i="6"/>
  <c r="X13" i="6"/>
  <c r="X14" i="6"/>
  <c r="X15" i="6"/>
  <c r="X16" i="6"/>
  <c r="X17" i="6"/>
  <c r="X18" i="6"/>
  <c r="X19" i="6"/>
  <c r="X20" i="6"/>
  <c r="X21" i="6"/>
  <c r="X22" i="6"/>
  <c r="X23" i="6"/>
  <c r="X24" i="6"/>
  <c r="X25" i="6"/>
  <c r="X26" i="6"/>
  <c r="X27" i="6"/>
  <c r="X28" i="6"/>
  <c r="X29" i="6"/>
  <c r="X30" i="6"/>
  <c r="W12" i="6"/>
  <c r="W13" i="6"/>
  <c r="W14" i="6"/>
  <c r="W15" i="6"/>
  <c r="W16" i="6"/>
  <c r="W17" i="6"/>
  <c r="W18" i="6"/>
  <c r="W19" i="6"/>
  <c r="W20" i="6"/>
  <c r="W21" i="6"/>
  <c r="W22" i="6"/>
  <c r="W23" i="6"/>
  <c r="W24" i="6"/>
  <c r="W25" i="6"/>
  <c r="W26" i="6"/>
  <c r="W27" i="6"/>
  <c r="W28" i="6"/>
  <c r="W29" i="6"/>
  <c r="W30" i="6"/>
  <c r="V12" i="6"/>
  <c r="V13" i="6"/>
  <c r="V14" i="6"/>
  <c r="V15" i="6"/>
  <c r="V16" i="6"/>
  <c r="V17" i="6"/>
  <c r="V18" i="6"/>
  <c r="V19" i="6"/>
  <c r="V20" i="6"/>
  <c r="V21" i="6"/>
  <c r="V22" i="6"/>
  <c r="V23" i="6"/>
  <c r="V24" i="6"/>
  <c r="V25" i="6"/>
  <c r="V26" i="6"/>
  <c r="V27" i="6"/>
  <c r="V28" i="6"/>
  <c r="V29" i="6"/>
  <c r="V30" i="6"/>
  <c r="U12" i="6"/>
  <c r="U13" i="6"/>
  <c r="U14" i="6"/>
  <c r="U15" i="6"/>
  <c r="U16" i="6"/>
  <c r="U17" i="6"/>
  <c r="U18" i="6"/>
  <c r="U19" i="6"/>
  <c r="U20" i="6"/>
  <c r="U21" i="6"/>
  <c r="U22" i="6"/>
  <c r="U23" i="6"/>
  <c r="U24" i="6"/>
  <c r="U25" i="6"/>
  <c r="U26" i="6"/>
  <c r="U27" i="6"/>
  <c r="U28" i="6"/>
  <c r="U29" i="6"/>
  <c r="U30" i="6"/>
  <c r="T12" i="6"/>
  <c r="T13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P21" i="6"/>
  <c r="P22" i="6"/>
  <c r="P23" i="6"/>
  <c r="P24" i="6"/>
  <c r="P25" i="6"/>
  <c r="P26" i="6"/>
  <c r="P27" i="6"/>
  <c r="P28" i="6"/>
  <c r="P29" i="6"/>
  <c r="P30" i="6"/>
  <c r="O21" i="6"/>
  <c r="O22" i="6"/>
  <c r="O23" i="6"/>
  <c r="O24" i="6"/>
  <c r="O25" i="6"/>
  <c r="O26" i="6"/>
  <c r="O27" i="6"/>
  <c r="O28" i="6"/>
  <c r="O29" i="6"/>
  <c r="O30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D22" i="6"/>
  <c r="D23" i="6"/>
  <c r="D24" i="6"/>
  <c r="D25" i="6"/>
  <c r="D26" i="6"/>
  <c r="D27" i="6"/>
  <c r="D28" i="6"/>
  <c r="D29" i="6"/>
  <c r="D30" i="6"/>
  <c r="C21" i="6"/>
  <c r="C22" i="6"/>
  <c r="C23" i="6"/>
  <c r="C24" i="6"/>
  <c r="C25" i="6"/>
  <c r="C26" i="6"/>
  <c r="C27" i="6"/>
  <c r="C28" i="6"/>
  <c r="C29" i="6"/>
  <c r="C30" i="6"/>
  <c r="K34" i="15"/>
  <c r="K35" i="15"/>
  <c r="L35" i="15"/>
  <c r="R30" i="6"/>
  <c r="Q30" i="6"/>
  <c r="L34" i="15"/>
  <c r="R29" i="6"/>
  <c r="Q29" i="6"/>
  <c r="I16" i="15"/>
  <c r="J16" i="15"/>
  <c r="C16" i="15"/>
  <c r="J11" i="6"/>
  <c r="B17" i="15"/>
  <c r="D12" i="6"/>
  <c r="C17" i="15"/>
  <c r="C12" i="6"/>
  <c r="I17" i="15"/>
  <c r="O12" i="6"/>
  <c r="J17" i="15"/>
  <c r="P12" i="6"/>
  <c r="B18" i="15"/>
  <c r="D13" i="6"/>
  <c r="C18" i="15"/>
  <c r="C13" i="6"/>
  <c r="I18" i="15"/>
  <c r="O13" i="6"/>
  <c r="J18" i="15"/>
  <c r="P13" i="6"/>
  <c r="B19" i="15"/>
  <c r="D14" i="6"/>
  <c r="C19" i="15"/>
  <c r="C14" i="6"/>
  <c r="I19" i="15"/>
  <c r="O14" i="6"/>
  <c r="J19" i="15"/>
  <c r="P14" i="6"/>
  <c r="B20" i="15"/>
  <c r="D15" i="6"/>
  <c r="C20" i="15"/>
  <c r="C15" i="6"/>
  <c r="I20" i="15"/>
  <c r="O15" i="6"/>
  <c r="J20" i="15"/>
  <c r="P15" i="6"/>
  <c r="B21" i="15"/>
  <c r="D16" i="6"/>
  <c r="C21" i="15"/>
  <c r="C16" i="6"/>
  <c r="I21" i="15"/>
  <c r="O16" i="6"/>
  <c r="J21" i="15"/>
  <c r="P16" i="6"/>
  <c r="B22" i="15"/>
  <c r="D17" i="6"/>
  <c r="C22" i="15"/>
  <c r="C17" i="6"/>
  <c r="I22" i="15"/>
  <c r="O17" i="6"/>
  <c r="J22" i="15"/>
  <c r="P17" i="6"/>
  <c r="B23" i="15"/>
  <c r="D18" i="6"/>
  <c r="C23" i="15"/>
  <c r="C18" i="6"/>
  <c r="I23" i="15"/>
  <c r="O18" i="6"/>
  <c r="J23" i="15"/>
  <c r="P18" i="6"/>
  <c r="B24" i="15"/>
  <c r="D19" i="6"/>
  <c r="C24" i="15"/>
  <c r="C19" i="6"/>
  <c r="I24" i="15"/>
  <c r="O19" i="6"/>
  <c r="J24" i="15"/>
  <c r="P19" i="6"/>
  <c r="B25" i="15"/>
  <c r="D20" i="6"/>
  <c r="C25" i="15"/>
  <c r="C20" i="6"/>
  <c r="I25" i="15"/>
  <c r="O20" i="6"/>
  <c r="J25" i="15"/>
  <c r="P20" i="6"/>
  <c r="B26" i="15"/>
  <c r="D21" i="6"/>
  <c r="P11" i="6"/>
  <c r="O11" i="6"/>
  <c r="B6" i="15"/>
  <c r="C11" i="6"/>
  <c r="E11" i="6"/>
  <c r="J30" i="6"/>
  <c r="K30" i="6"/>
  <c r="J28" i="6"/>
  <c r="K28" i="6"/>
  <c r="J27" i="6"/>
  <c r="J26" i="6"/>
  <c r="J22" i="6"/>
  <c r="J20" i="6"/>
  <c r="J19" i="6"/>
  <c r="J13" i="6"/>
  <c r="J12" i="6"/>
  <c r="B16" i="15"/>
  <c r="D11" i="6"/>
  <c r="X11" i="6"/>
  <c r="W11" i="6"/>
  <c r="V11" i="6"/>
  <c r="U11" i="6"/>
  <c r="T11" i="6"/>
  <c r="S11" i="6"/>
  <c r="N11" i="6"/>
  <c r="I11" i="6"/>
  <c r="H11" i="6"/>
  <c r="K14" i="6"/>
  <c r="J14" i="6"/>
  <c r="K15" i="6"/>
  <c r="J15" i="6"/>
  <c r="K16" i="6"/>
  <c r="J16" i="6"/>
  <c r="K17" i="6"/>
  <c r="J17" i="6"/>
  <c r="K18" i="6"/>
  <c r="J18" i="6"/>
  <c r="K21" i="6"/>
  <c r="J21" i="6"/>
  <c r="K23" i="6"/>
  <c r="J23" i="6"/>
  <c r="K24" i="6"/>
  <c r="J24" i="6"/>
  <c r="K25" i="6"/>
  <c r="J25" i="6"/>
  <c r="K29" i="6"/>
  <c r="J29" i="6"/>
  <c r="E20" i="6"/>
  <c r="F20" i="6"/>
  <c r="E19" i="6"/>
  <c r="F19" i="6"/>
  <c r="E18" i="6"/>
  <c r="F18" i="6"/>
  <c r="E17" i="6"/>
  <c r="F17" i="6"/>
  <c r="E16" i="6"/>
  <c r="F16" i="6"/>
  <c r="E15" i="6"/>
  <c r="F15" i="6"/>
  <c r="E14" i="6"/>
  <c r="F14" i="6"/>
  <c r="E13" i="6"/>
  <c r="F13" i="6"/>
  <c r="F12" i="6"/>
  <c r="E12" i="6"/>
  <c r="F11" i="6"/>
  <c r="K21" i="15"/>
  <c r="Q16" i="6"/>
  <c r="K19" i="6"/>
  <c r="K13" i="6"/>
  <c r="K23" i="15"/>
  <c r="K12" i="6"/>
  <c r="K26" i="6"/>
  <c r="K24" i="15"/>
  <c r="Q19" i="6"/>
  <c r="K27" i="15"/>
  <c r="K26" i="15"/>
  <c r="Q21" i="6"/>
  <c r="K25" i="15"/>
  <c r="Q20" i="6"/>
  <c r="K22" i="15"/>
  <c r="K20" i="15"/>
  <c r="Q15" i="6"/>
  <c r="K20" i="6"/>
  <c r="K28" i="15"/>
  <c r="K19" i="15"/>
  <c r="K18" i="15"/>
  <c r="Q13" i="6"/>
  <c r="K17" i="15"/>
  <c r="Q12" i="6"/>
  <c r="K33" i="15"/>
  <c r="K32" i="15"/>
  <c r="K31" i="15"/>
  <c r="Q26" i="6"/>
  <c r="K29" i="15"/>
  <c r="K36" i="15"/>
  <c r="K22" i="6"/>
  <c r="K27" i="6"/>
  <c r="K16" i="15"/>
  <c r="K30" i="15"/>
  <c r="Q25" i="6"/>
  <c r="K11" i="6"/>
  <c r="L29" i="15"/>
  <c r="R24" i="6"/>
  <c r="Q24" i="6"/>
  <c r="L32" i="15"/>
  <c r="R27" i="6"/>
  <c r="Q27" i="6"/>
  <c r="L33" i="15"/>
  <c r="R28" i="6"/>
  <c r="Q28" i="6"/>
  <c r="L19" i="15"/>
  <c r="R14" i="6"/>
  <c r="Q14" i="6"/>
  <c r="L28" i="15"/>
  <c r="R23" i="6"/>
  <c r="Q23" i="6"/>
  <c r="L22" i="15"/>
  <c r="R17" i="6"/>
  <c r="Q17" i="6"/>
  <c r="L27" i="15"/>
  <c r="R22" i="6"/>
  <c r="Q22" i="6"/>
  <c r="L23" i="15"/>
  <c r="R18" i="6"/>
  <c r="Q18" i="6"/>
  <c r="L21" i="15"/>
  <c r="R16" i="6"/>
  <c r="L36" i="15"/>
  <c r="L17" i="15"/>
  <c r="R12" i="6"/>
  <c r="L31" i="15"/>
  <c r="R26" i="6"/>
  <c r="L18" i="15"/>
  <c r="R13" i="6"/>
  <c r="L20" i="15"/>
  <c r="R15" i="6"/>
  <c r="L25" i="15"/>
  <c r="R20" i="6"/>
  <c r="L24" i="15"/>
  <c r="R19" i="6"/>
  <c r="L26" i="15"/>
  <c r="R21" i="6"/>
  <c r="Q11" i="6"/>
  <c r="L16" i="15"/>
  <c r="R11" i="6"/>
  <c r="L30" i="15"/>
  <c r="R2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tc={16BEF831-D3C5-40D0-B349-8D3B551AC273}</author>
    <author>tc={823755DB-0DDC-4645-BAB9-5E35F44D1F60}</author>
  </authors>
  <commentList>
    <comment ref="B12" authorId="0" shapeId="0" xr:uid="{16BEF831-D3C5-40D0-B349-8D3B551AC27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Lo tomé de Renaturalización porque sé que este proyecto es del 2877 pero al detalle no sé qué valor tenga, entonces ahí pendiente</t>
      </text>
    </comment>
    <comment ref="B17" authorId="1" shapeId="0" xr:uid="{823755DB-0DDC-4645-BAB9-5E35F44D1F6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Copiado pero no entiendo c: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tc={BD126702-F646-471D-9248-BE1E4888C4F4}</author>
  </authors>
  <commentList>
    <comment ref="B33" authorId="0" shapeId="0" xr:uid="{BD126702-F646-471D-9248-BE1E4888C4F4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Adendas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tc={06E6998F-BBA2-4381-AC1F-CE057FE30FC0}</author>
  </authors>
  <commentList>
    <comment ref="I19" authorId="0" shapeId="0" xr:uid="{06E6998F-BBA2-4381-AC1F-CE057FE30FC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Avance a 31/jul hasta aquí</t>
      </text>
    </comment>
  </commentList>
</comments>
</file>

<file path=xl/sharedStrings.xml><?xml version="1.0" encoding="utf-8"?>
<sst xmlns="http://schemas.openxmlformats.org/spreadsheetml/2006/main" count="764" uniqueCount="238">
  <si>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</si>
  <si>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</si>
  <si>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</si>
  <si>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</si>
  <si>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</si>
  <si>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</si>
  <si>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</si>
  <si>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</si>
  <si>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</si>
  <si>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</si>
  <si>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t>INSTRUCCIONES PARA LA IDENTIFICACIÓN,  ANALISIS, EVALUACIÓN , ASIGNACIÓN Y TRATAMIENTO DE RIESGOS EN LA CONTRATACIÓN</t>
  </si>
  <si>
    <t>1) Identifique los riesgos previsibles que le apliquen al objeto contractual que se adelante. Los relacionados a continuación se establecen de manera general y como proforma. No obstante, si del objeto contractual se identifican otros riesgos diferentes a los aquí determinados, por favor reemplace el texto de la casilla teniendo en cuenta la etapa del proceso. Así mismo, seleccione la clase, fuente y el tipo (Operacional, Económico, Sociales o Políticos, Regulatorios, Financieros, Tecnológicos, De la naturaleza, Ambientales)
2) Continúe en la hoja de "EVALUACIÓN"
(SI EXISTEN DUDAS CONCEPTUALES PARA LA ELABORACIÓN DE LA MATRIZ DE RIESGO CONSULTE EL MANUAL PARA LA IDENTIFICACIÓN Y COBERTURA DEL RIESGO EN LOS PROCESOS DE CONTRATACIÓN EXPEDIDO POR COLOMBIA COMPRA EFICIENTE Y LA GUÍA DE RIESGOS PREVISIBLES CONTRACTUALES, EXPEDIDA POR LA VEEDURÍA DISTRITAL)</t>
  </si>
  <si>
    <t>ETAPAS</t>
  </si>
  <si>
    <t>CLASE</t>
  </si>
  <si>
    <t>FUENTE</t>
  </si>
  <si>
    <t>TIPO</t>
  </si>
  <si>
    <t>PLANEACIÓN</t>
  </si>
  <si>
    <t>Inadecuada escogencia de la modalidad de contratación</t>
  </si>
  <si>
    <t>General</t>
  </si>
  <si>
    <t>Interno</t>
  </si>
  <si>
    <t>Operacionales</t>
  </si>
  <si>
    <t xml:space="preserve">Requisitos habilitantes inapropiados para el proceso de selección </t>
  </si>
  <si>
    <t>Especifico</t>
  </si>
  <si>
    <t>Economicos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</si>
  <si>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</si>
  <si>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</si>
  <si>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</si>
  <si>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</si>
  <si>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</si>
  <si>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</si>
  <si>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Estatal</t>
  </si>
  <si>
    <t>Externo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</si>
  <si>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</si>
  <si>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</si>
  <si>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</si>
  <si>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</si>
  <si>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</si>
  <si>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</si>
  <si>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CONTRATACIÓN</t>
  </si>
  <si>
    <t>EJECUCIÓN</t>
  </si>
  <si>
    <t>Fluctuaciones del valor de la moneda</t>
  </si>
  <si>
    <t>Variación de los precios del mercado</t>
  </si>
  <si>
    <t>Sociales o Políticos</t>
  </si>
  <si>
    <t>Incumplimiento de compromisos adquiridos por el contratista seleccionado con sus subcontratistas, suministradores de bienes y servicios.</t>
  </si>
  <si>
    <t>Incumplimiento de la administración en los pagos.</t>
  </si>
  <si>
    <t>Imposición de nuevos tributos</t>
  </si>
  <si>
    <t>Regulatorios</t>
  </si>
  <si>
    <t>Imposición de nuevos trámites o permisos</t>
  </si>
  <si>
    <t>Variación de tasas o tarifas</t>
  </si>
  <si>
    <t>Financieros</t>
  </si>
  <si>
    <t>Fuentes de materiales</t>
  </si>
  <si>
    <t>Técnologicos</t>
  </si>
  <si>
    <t>Obsolecencia técnologica</t>
  </si>
  <si>
    <t>De la naturaleza</t>
  </si>
  <si>
    <t>Ambientales</t>
  </si>
  <si>
    <t>2) Describa las consecuencias de la ocurrencia del Riesgo/evento.</t>
  </si>
  <si>
    <t>5) Al realizar las anteriores actividades se obtendrá la calificación total y la valoración del riesgo (prioridad).</t>
  </si>
  <si>
    <t>6) Continúe en la hoja de "EVALUACIÓN DE CONTROLES"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</si>
  <si>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</si>
  <si>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</si>
  <si>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</si>
  <si>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</si>
  <si>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</si>
  <si>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</si>
  <si>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</si>
  <si>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</si>
  <si>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</si>
  <si>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</si>
  <si>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</si>
  <si>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</si>
  <si>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</si>
  <si>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</si>
  <si>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</si>
  <si>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</si>
  <si>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</si>
  <si>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</si>
  <si>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</si>
  <si>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</si>
  <si>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</si>
  <si>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</si>
  <si>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</si>
  <si>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</si>
  <si>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</si>
  <si>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</si>
  <si>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</si>
  <si>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</si>
  <si>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</si>
  <si>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</si>
  <si>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</si>
  <si>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</si>
  <si>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</si>
  <si>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</si>
  <si>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</si>
  <si>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</si>
  <si>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</si>
  <si>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</si>
  <si>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</si>
  <si>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</si>
  <si>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</si>
  <si>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</si>
  <si>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</si>
  <si>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</si>
  <si>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</si>
  <si>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</si>
  <si>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1) Describa el tratamiento/controles a ser implementados</t>
  </si>
  <si>
    <t>2) Diligencie la información de las siguientes columnas, de acuerdo con el análisis realizado a cada riesgo: Afecta el equilibrio económico, persona responsable de implementar el tratamiento, fecha estimada de inicio del tratamiento, fecha estimada en la que se completa el tratamiento, cómo se realiza el monitoreo y la periodicidad.</t>
  </si>
  <si>
    <t>3) Continúe en la hoja de "ASIGNACIÓN Y TRATAMIENTO" y diligencie las siguientes casillas: A quien se le asigna y el porcentaje que asume cada una de las partes en caso de que sea compartido.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</si>
  <si>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</si>
  <si>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</si>
  <si>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</si>
  <si>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</si>
  <si>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</si>
  <si>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</si>
  <si>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</si>
  <si>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Revisión de los items necesarios desde la formulación</t>
  </si>
  <si>
    <t>Se puede presentar en el proceso de adjudicación del contrato sin que altere la ejecución del mismo de manera definitiva</t>
  </si>
  <si>
    <t>Alcaldía Local AN</t>
  </si>
  <si>
    <t>Desde la formulación del proceso</t>
  </si>
  <si>
    <t>En el proceso de adjudicación del proceso</t>
  </si>
  <si>
    <t>Seguimiento continuo</t>
  </si>
  <si>
    <t>Cada vez que se requiera</t>
  </si>
  <si>
    <t>Capacitación a los evaluadores, en los 3 aspectos Técnico-jurídico y financiero</t>
  </si>
  <si>
    <t>Apartir de la publicación del proceso</t>
  </si>
  <si>
    <t>Al ser tan amplio el proceso puede presentarse riesgo de no presentación de proveedores, sin embargo se realiza convocatora abierta con invitación a proveedores</t>
  </si>
  <si>
    <t>Se puede presentar en el proceso de adjudicación del contrato</t>
  </si>
  <si>
    <t>En el pliego de condiciones se aclaran las garantías necesarias para la correcta ejecución del contrato.</t>
  </si>
  <si>
    <t>Se puede presentar en el proceso de firma del contrato sin que altere la ejecución del mismo de manera definitiva</t>
  </si>
  <si>
    <t>1. Alcaldía local 2. Ejecutor</t>
  </si>
  <si>
    <t>1. Fecha de recibo final 2.Fecha de Liquidación</t>
  </si>
  <si>
    <t>Desde la formulación se debe proyectar la posibilidad de aumento de valores de los insumos</t>
  </si>
  <si>
    <t>Afecta directamente la prestación del servicio de manera temporal</t>
  </si>
  <si>
    <t>Apartir de la suscripción del contrato</t>
  </si>
  <si>
    <t>El contratista debe garantizar el cumplimiento de entrega de sus proveedores, solicitando a tiempo los insumos.</t>
  </si>
  <si>
    <t xml:space="preserve">1. Ejecutor </t>
  </si>
  <si>
    <t>Apartir del acta de inicio</t>
  </si>
  <si>
    <t>Se puede presentar en la ejecucion del contrato sin que altere la ejecución del mismo de manera definitiva</t>
  </si>
  <si>
    <t>Transferir el riesgo. Exigir al contratista la suscripción de una póliza que tenga cobertura durante la ejecución del contrato (Póliza RCE)</t>
  </si>
  <si>
    <t>Establecer garantias de incumplimiento y clausulas contractuales que eviten el suceso</t>
  </si>
  <si>
    <t xml:space="preserve">Inasistencia de los Participantes a las actividades desarrolladas en los diferentes proyectos </t>
  </si>
  <si>
    <t>Se presenta en la ejecucion del contrato sin que altere la ejecución del mismo de manera definitiva</t>
  </si>
  <si>
    <t>Son los eventos naturales en los cuales no hay intervención humana y que pueden llegar a impactar la ejecución del contrato, como temblores, lluvias u otros</t>
  </si>
  <si>
    <t>Establecer un plan de contingencia que permita hacer frente ante posibles eventos  y calamidades que se presenten durante la ejecuión del contrato.</t>
  </si>
  <si>
    <t xml:space="preserve">No contar con los suficientes recursos o liquidez para garantizar el cumplimiento del objeto contractual. </t>
  </si>
  <si>
    <t>Evaluar la experiencia del proponente en donde se evidencia finalización y entrega de procesos similares a satisfacción.</t>
  </si>
  <si>
    <t>Cambios en el personal sin reemplazo oportuno</t>
  </si>
  <si>
    <t>Establecer garantías y obligaciones especificas al ejecutor</t>
  </si>
  <si>
    <t>Cambios en la tarifa que afecte el equilibrio económico</t>
  </si>
  <si>
    <t>Generar alertas a tiempo para reducir la probabilidad de ocurrencia</t>
  </si>
  <si>
    <t>1. Ejecutor 2. Alcaldía Local</t>
  </si>
  <si>
    <t xml:space="preserve">El no prestamo de los escenarios para la realización de las actividades </t>
  </si>
  <si>
    <t>Solicitar con tiempo los espacos una vez se firme acta de inicio</t>
  </si>
  <si>
    <t>Existencia de inadecuados procesos, procedimientos, parámetros, sistemas de información y tecnológicos, equipos humanos o técnicos sin que los mismos sean imputables a las partes.</t>
  </si>
  <si>
    <t>Sensibilización, capacitación y formación  en los procesos y procedimientos en los que participa de la entidad.</t>
  </si>
  <si>
    <t>Ejecución en tiempos distintos a los inicialmente programados por circunstancias no imputables a las partes.</t>
  </si>
  <si>
    <t>Hacer seguimiento a la planeación técnica del cronograma de actividades</t>
  </si>
  <si>
    <t>Seguimiento permanente a la ejecución del contrato.</t>
  </si>
  <si>
    <t>Cada vez que se requiera.</t>
  </si>
  <si>
    <t>El no contar con los espacios abiertos adecuados para realizar las actividades de capacitación y/o actividades ludicas.</t>
  </si>
  <si>
    <t xml:space="preserve">Transferir el riesgo. Exigir al contratista la suscripción de una póliza que tenga cobertura como la calidad de los Bienes y/o Servicios y el Cumplimiento en la entrega de los mismos. </t>
  </si>
  <si>
    <t xml:space="preserve">Caos fortuitos en eventos y salidas  </t>
  </si>
  <si>
    <t>Transferir el riesgo. Exigir al contratista la suscripción de una póliza que tenga cobertura en caso re riesgos  (Póliza RCE)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</si>
  <si>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</si>
  <si>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</si>
  <si>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</si>
  <si>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</si>
  <si>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</si>
  <si>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</si>
  <si>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</si>
  <si>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</si>
  <si>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</si>
  <si>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</si>
  <si>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Elementos que no cumplan la necesidad de la ciudadanía</t>
  </si>
  <si>
    <t>SDG</t>
  </si>
  <si>
    <t>Posible falta de conocimeinto en el tema a ejcutar</t>
  </si>
  <si>
    <t>retrasos en la adjudicación del proceso</t>
  </si>
  <si>
    <t>Incumplimiento a las espectativas de la comunidad, recursos no invertidos</t>
  </si>
  <si>
    <t>Retrasos en el contrato y falta de mparosdel mismo</t>
  </si>
  <si>
    <t>CONTRATISTA Y SDG</t>
  </si>
  <si>
    <t>Posible desequilibrio para el contratista</t>
  </si>
  <si>
    <t>CONTRATISTA</t>
  </si>
  <si>
    <t>Retrasos en la ejecución</t>
  </si>
  <si>
    <t>Quejas y reclamos por los subcontratistas a la Alcaldía Local</t>
  </si>
  <si>
    <t>Posible desequilibrio para el contratista y posible incumplimiento</t>
  </si>
  <si>
    <t>Retrasos en la ejecución y no cumplimiento de meta</t>
  </si>
  <si>
    <t>Accidentes, fallecimiento u otros</t>
  </si>
  <si>
    <t>retrasos en la ejecución del contrato</t>
  </si>
  <si>
    <t xml:space="preserve">Categoria </t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</si>
  <si>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(Etapa de Ejecución).</t>
    </r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</si>
  <si>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>Son los derivados de fallas en los sistemas de comunicación de voz y de datos, suspensión de servicios públicos, nuevos desarrollos tecnológicos o estándares que deben ser tenidos en cuenta para la ejecución del contrato, obsolescencia tecnológica.</t>
    </r>
  </si>
  <si>
    <t>Inadecuado análisis económico estimativo del valor del contrato</t>
  </si>
  <si>
    <t xml:space="preserve">Inadecuada descripción del bien o servicio requerido </t>
  </si>
  <si>
    <t>INSTRUCCIONES PARA LA IDENTIFICACIÓN, ANALISIS, EVALUACIÓN , ASIGNACIÓN Y TRATAMIENTO DE RIESGOS EN LA CONTRATACIÓN</t>
  </si>
  <si>
    <t>Apertura de procesos sin disponibilidad presupuestal</t>
  </si>
  <si>
    <t>Falta de solicitud o solicitud tardía del registro presupuestal</t>
  </si>
  <si>
    <t>1) Diligencie el objeto contractual y seleccione la(s) etapas y los riesgos que aplican al objeto contractual, de acuerdo a lo definido en la hoja de "IDENTIFICACIÓN Y ANÁLISIS"</t>
  </si>
  <si>
    <t>3) Asigne la probabilidad de ocurrencia del riesgo, de conformidad con la tabla de probabilidad y la valoración del riesgo (Cualitativa o Monetaria)</t>
  </si>
  <si>
    <t>4) Asigne el impacto que generaría la materialización del riesgo, de conformidad con la tabla de impacto  y la valoración del riesgo (Cualitativa o Monetaria)</t>
  </si>
  <si>
    <t>Deserción de los participantes</t>
  </si>
  <si>
    <t>Garantizar por parte del ejecutor el acompañanmiento continuo a los participantes</t>
  </si>
  <si>
    <t>Descripción (qué puede pasar y cómo puede ocurrir)</t>
  </si>
  <si>
    <t>Riesgo geológico</t>
  </si>
  <si>
    <t>INSTRUCCIONES PARA LA IDENTIFICACIÓN, ANALISIS, EVALUACIÓN, ASIGNACIÓN Y TRATAMIENTO DE RIESGOS EN LA CONTRATACIÓN</t>
  </si>
  <si>
    <r>
      <t>Objeto del Proceso de Contratación:</t>
    </r>
    <r>
      <rPr>
        <sz val="12"/>
        <rFont val="Garamond"/>
        <family val="1"/>
      </rPr>
      <t xml:space="preserve"> Prestar servicios para la implementación de estrategias de educación ambiental comunitaria con el fin de promover la conservación de la biodiversidad y el agua en la localidad de Bosa</t>
    </r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</si>
  <si>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Contratistas y funcionarios de la Alcaldía Local de Bosa (ALB)</t>
    </r>
  </si>
  <si>
    <r>
      <t xml:space="preserve">Ciudadanía que se beneficia del Proceso de Contratación: </t>
    </r>
    <r>
      <rPr>
        <sz val="12"/>
        <rFont val="Garamond"/>
        <family val="1"/>
      </rPr>
      <t>Directamente, colectivos comunitarios residentes de la localidad de Bosa que tengan como objeto de interés la conservación de la biodiversidad y del agua en la localidad. E indirectamente, a través de los colectivos se verá beneficiada la población general de la localidad de Bosa en el aprendizaje y apropiación de los sistemas naturales que los rodean, y a partir del mejoramiento de las condiciones socioecológicas de la localidad.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</si>
  <si>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  <r>
      <rPr>
        <b/>
        <sz val="12"/>
        <rFont val="Garamond"/>
        <family val="1"/>
      </rPr>
      <t xml:space="preserve"> </t>
    </r>
    <r>
      <rPr>
        <sz val="12"/>
        <color rgb="FFFF0000"/>
        <rFont val="Garamond"/>
        <family val="1"/>
      </rPr>
      <t>Para el presente proceso el presupuesto oficial se estima en SETECIENTOS DIECISÉIS MILLONES NOVECIENTOS TREINTA Y DOS MIL PESOS MONEDA CORRIENTE ($716.932.000) de la vigencia fiscal 2025, con cargo al rubro 2877, proyecto BOSA PROTECTORA DE SU AMBIENTE sostenible: agricultura urbana O230117459920242877.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</si>
  <si>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  <r>
      <rPr>
        <b/>
        <sz val="12"/>
        <rFont val="Garamond"/>
        <family val="1"/>
      </rPr>
      <t xml:space="preserve"> // </t>
    </r>
    <r>
      <rPr>
        <sz val="12"/>
        <rFont val="Garamond"/>
        <family val="1"/>
      </rPr>
      <t xml:space="preserve">El proceso se llevará a cabo en todas las UPZ de la localidad de Bosa, lo cual se determinará a partir de los colectivos sociales seleccionados como beneficiarios del prioceso. </t>
    </r>
  </si>
  <si>
    <t xml:space="preserve">Factores ambientales: </t>
  </si>
  <si>
    <r>
      <t xml:space="preserve">Sector del objeto del Proceso de Contratación y su mercado: </t>
    </r>
    <r>
      <rPr>
        <sz val="12"/>
        <rFont val="Garamond"/>
        <family val="1"/>
      </rPr>
      <t>Todos los clientes (entidades privadas, Estatales y Gubernamentales), alrededor de todo el Territorio Nacional Colombiano y el exterior, quienes solicitan equipos y servicios de seguridad y control de acceso, con niveles elevados de</t>
    </r>
    <r>
      <rPr>
        <sz val="12"/>
        <color rgb="FFFF0000"/>
        <rFont val="Garamond"/>
        <family val="1"/>
      </rPr>
      <t xml:space="preserve"> flujo peatonal.</t>
    </r>
  </si>
  <si>
    <t>Confabulacion de los proponentes (colusión)</t>
  </si>
  <si>
    <t>Eventos naturales tales como lluvias, inundaciones y sequias, entre otros</t>
  </si>
  <si>
    <t>Rojo = no</t>
  </si>
  <si>
    <t>Inadecuada elaboración e implementación de diagnóstico, metodologías y diseños PROCEDAS</t>
  </si>
  <si>
    <t>Ausencia de fundamentación de la justificación y conveniencia de la información técnica</t>
  </si>
  <si>
    <t>Selección de ofertas con precios artificialmente bajos o altos</t>
  </si>
  <si>
    <t>Riesgo de que no se firme el contrato (por fallo en sistemas o demora o no entrega de documentación por parte del contratista)</t>
  </si>
  <si>
    <t>Falta de constitución o constitución tardía de la garantía única</t>
  </si>
  <si>
    <t>Aceptación de garantías que no se ajustan a lo contemplado en el contrato</t>
  </si>
  <si>
    <t>No publicación de la documentación del proceso de contratación en el SECOP</t>
  </si>
  <si>
    <t>Daños a los equipos por mal manejo por parte de los beneficiarios</t>
  </si>
  <si>
    <t>Demora en el inicio previsto para la ejecución del proyecto</t>
  </si>
  <si>
    <t>Incumplimiento en el cronograma de desarrollo de PROCEDAS</t>
  </si>
  <si>
    <t>Disponibilidad de insumos tecnológicos y físicos para el desarrollo formativo de los PROCEDAS</t>
  </si>
  <si>
    <t>Defecto en la instalación de infraestructuras propuestos por los PROCEDAS</t>
  </si>
  <si>
    <t>Presentación de reclamos de terceros sobre la selección del oferente que retrasen el perfeccionamiento del contrato</t>
  </si>
  <si>
    <t>Inclumplimiento por parte de los colectivos comunitarios beneficiados (deserción o intermitencia en la participación)</t>
  </si>
  <si>
    <t>Cambio de precios en factores de producción</t>
  </si>
  <si>
    <t>Cancelación de pedidos</t>
  </si>
  <si>
    <t>Variación en la disponibilidad de los insumos necesarios para prestar los servicios</t>
  </si>
  <si>
    <t>Incumplimiento de compromisos adquiridos por el contratista seleccionado con sus subcontratistas y/o suministradores de bienes y servicios</t>
  </si>
  <si>
    <t>Incumplimiento de la administración en los pagos</t>
  </si>
  <si>
    <t>Factores políticos o macroeconómicos</t>
  </si>
  <si>
    <t>Tiempos tardíos en el tramite de obtención de permisos con entidades competentes</t>
  </si>
  <si>
    <t>ETAPA (456 pix)</t>
  </si>
  <si>
    <t>Defectos en los equipos</t>
  </si>
  <si>
    <t>Incumplimiento con los estándares mínimos de calidad de los PROCEDAS</t>
  </si>
  <si>
    <t>Cambios en el marco regulatorio o normatividad aplicable al proyecto</t>
  </si>
  <si>
    <t>Objeto Contractual: “PRESTAR SERVICIOS PARA LA IMPLEMENTACIÓN DE PROCEDIMIENTOS DE EDUCACIÓN AMBIENTAL COMUNITARIA CON EL FIN DE PROMOVER LA CONSERVACIÓN DE LA BIODIVERSIDAD Y EL AGUA EN LA LOCALIDAD DE BOSA”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</si>
</sst>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b/>
      <sz val="10"/>
      <color theme="1"/>
      <name val="Garamond"/>
      <family val="1"/>
    </font>
    <font>
      <sz val="9"/>
      <name val="Garamond"/>
      <family val="1"/>
    </font>
    <font>
      <b/>
      <sz val="12"/>
      <color rgb="FFFF0D0D"/>
      <name val="Garamond"/>
      <family val="1"/>
    </font>
    <font>
      <b/>
      <sz val="12"/>
      <color rgb="FFFF0000"/>
      <name val="Garamond"/>
      <family val="1"/>
    </font>
    <font>
      <sz val="12"/>
      <color rgb="FFFF0000"/>
      <name val="Garamond"/>
      <family val="1"/>
    </font>
    <font>
      <b/>
      <sz val="11"/>
      <name val="Garamond"/>
      <family val="1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345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1" xfId="0" applyFont="1" applyBorder="1"/>
    <xf numFmtId="0" fontId="0" fillId="0" borderId="11" xfId="0" applyBorder="1" applyAlignment="1">
      <alignment horizontal="center"/>
    </xf>
    <xf numFmtId="0" fontId="9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1" fillId="0" borderId="0" xfId="0" applyFont="1"/>
    <xf numFmtId="0" fontId="0" fillId="0" borderId="0" xfId="0" applyAlignment="1">
      <alignment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textRotation="90" wrapText="1"/>
    </xf>
    <xf numFmtId="0" fontId="12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textRotation="90" wrapText="1"/>
    </xf>
    <xf numFmtId="0" fontId="10" fillId="0" borderId="19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5" fillId="2" borderId="32" xfId="0" applyFont="1" applyFill="1" applyBorder="1" applyAlignment="1">
      <alignment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vertical="center" wrapText="1"/>
    </xf>
    <xf numFmtId="0" fontId="18" fillId="2" borderId="13" xfId="0" applyFont="1" applyFill="1" applyBorder="1" applyAlignment="1">
      <alignment vertical="center" wrapText="1"/>
    </xf>
    <xf numFmtId="0" fontId="21" fillId="2" borderId="23" xfId="0" applyFont="1" applyFill="1" applyBorder="1" applyAlignment="1">
      <alignment vertical="center" wrapText="1"/>
    </xf>
    <xf numFmtId="0" fontId="18" fillId="2" borderId="15" xfId="0" applyFont="1" applyFill="1" applyBorder="1" applyAlignment="1">
      <alignment vertical="center" wrapText="1"/>
    </xf>
    <xf numFmtId="0" fontId="18" fillId="2" borderId="18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18" fillId="2" borderId="19" xfId="0" applyFont="1" applyFill="1" applyBorder="1" applyAlignment="1">
      <alignment vertical="center" wrapText="1"/>
    </xf>
    <xf numFmtId="0" fontId="21" fillId="2" borderId="24" xfId="0" applyFont="1" applyFill="1" applyBorder="1" applyAlignment="1">
      <alignment vertical="center" wrapText="1"/>
    </xf>
    <xf numFmtId="0" fontId="21" fillId="2" borderId="26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vertical="center" wrapText="1"/>
    </xf>
    <xf numFmtId="0" fontId="21" fillId="0" borderId="26" xfId="0" applyFont="1" applyBorder="1" applyAlignment="1">
      <alignment vertical="center" wrapText="1"/>
    </xf>
    <xf numFmtId="0" fontId="18" fillId="0" borderId="20" xfId="0" applyFont="1" applyBorder="1" applyAlignment="1">
      <alignment vertical="center" wrapText="1"/>
    </xf>
    <xf numFmtId="0" fontId="18" fillId="0" borderId="15" xfId="0" applyFont="1" applyBorder="1" applyAlignment="1">
      <alignment vertical="center" wrapText="1"/>
    </xf>
    <xf numFmtId="0" fontId="21" fillId="2" borderId="25" xfId="0" applyFont="1" applyFill="1" applyBorder="1" applyAlignment="1">
      <alignment vertical="center" wrapText="1"/>
    </xf>
    <xf numFmtId="0" fontId="18" fillId="0" borderId="21" xfId="0" applyFont="1" applyBorder="1" applyAlignment="1">
      <alignment vertical="center" wrapText="1"/>
    </xf>
    <xf numFmtId="0" fontId="21" fillId="0" borderId="1" xfId="0" applyFont="1" applyBorder="1"/>
    <xf numFmtId="0" fontId="21" fillId="0" borderId="0" xfId="0" applyFont="1"/>
    <xf numFmtId="0" fontId="21" fillId="0" borderId="2" xfId="0" applyFont="1" applyBorder="1" applyAlignment="1">
      <alignment horizontal="center"/>
    </xf>
    <xf numFmtId="0" fontId="21" fillId="0" borderId="8" xfId="0" applyFont="1" applyBorder="1"/>
    <xf numFmtId="0" fontId="21" fillId="0" borderId="10" xfId="0" applyFont="1" applyBorder="1"/>
    <xf numFmtId="0" fontId="21" fillId="0" borderId="11" xfId="0" applyFont="1" applyBorder="1" applyAlignment="1">
      <alignment horizontal="center"/>
    </xf>
    <xf numFmtId="0" fontId="22" fillId="4" borderId="29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3" fillId="4" borderId="31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35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18" fillId="0" borderId="36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21" fillId="0" borderId="39" xfId="0" applyFont="1" applyBorder="1"/>
    <xf numFmtId="0" fontId="21" fillId="0" borderId="40" xfId="0" applyFont="1" applyBorder="1"/>
    <xf numFmtId="0" fontId="21" fillId="0" borderId="41" xfId="0" applyFont="1" applyBorder="1" applyAlignment="1">
      <alignment horizontal="center"/>
    </xf>
    <xf numFmtId="0" fontId="16" fillId="3" borderId="3" xfId="0" applyFont="1" applyFill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/>
    </xf>
    <xf numFmtId="0" fontId="15" fillId="0" borderId="1" xfId="0" applyFont="1" applyBorder="1" applyAlignment="1">
      <alignment horizontal="right" vertical="center" textRotation="90"/>
    </xf>
    <xf numFmtId="0" fontId="21" fillId="0" borderId="0" xfId="0" applyFont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/>
    </xf>
    <xf numFmtId="0" fontId="16" fillId="6" borderId="28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0" fontId="21" fillId="7" borderId="3" xfId="0" applyFont="1" applyFill="1" applyBorder="1" applyAlignment="1">
      <alignment horizontal="center" vertic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1" fillId="0" borderId="9" xfId="0" applyFont="1" applyBorder="1" applyAlignment="1">
      <alignment vertical="center"/>
    </xf>
    <xf numFmtId="0" fontId="26" fillId="0" borderId="1" xfId="0" applyFont="1" applyBorder="1"/>
    <xf numFmtId="0" fontId="26" fillId="0" borderId="0" xfId="0" applyFont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0" xfId="0" applyFont="1"/>
    <xf numFmtId="0" fontId="26" fillId="0" borderId="0" xfId="0" applyFont="1" applyAlignment="1">
      <alignment horizontal="left"/>
    </xf>
    <xf numFmtId="0" fontId="26" fillId="0" borderId="2" xfId="0" applyFont="1" applyBorder="1" applyAlignment="1">
      <alignment horizontal="center"/>
    </xf>
    <xf numFmtId="0" fontId="23" fillId="4" borderId="68" xfId="0" applyFont="1" applyFill="1" applyBorder="1" applyAlignment="1">
      <alignment horizontal="center" vertical="center" wrapText="1"/>
    </xf>
    <xf numFmtId="0" fontId="23" fillId="4" borderId="69" xfId="0" applyFont="1" applyFill="1" applyBorder="1" applyAlignment="1">
      <alignment horizontal="center" vertical="center" wrapText="1"/>
    </xf>
    <xf numFmtId="0" fontId="4" fillId="4" borderId="70" xfId="0" applyFont="1" applyFill="1" applyBorder="1" applyAlignment="1">
      <alignment horizontal="center" vertical="center" wrapText="1"/>
    </xf>
    <xf numFmtId="0" fontId="21" fillId="11" borderId="22" xfId="0" applyFont="1" applyFill="1" applyBorder="1" applyAlignment="1">
      <alignment vertical="center" wrapText="1"/>
    </xf>
    <xf numFmtId="0" fontId="18" fillId="11" borderId="13" xfId="0" applyFont="1" applyFill="1" applyBorder="1" applyAlignment="1">
      <alignment vertical="center" wrapText="1"/>
    </xf>
    <xf numFmtId="0" fontId="21" fillId="11" borderId="23" xfId="0" applyFont="1" applyFill="1" applyBorder="1" applyAlignment="1">
      <alignment vertical="center" wrapText="1"/>
    </xf>
    <xf numFmtId="0" fontId="18" fillId="11" borderId="15" xfId="0" applyFont="1" applyFill="1" applyBorder="1" applyAlignment="1">
      <alignment vertical="center" wrapText="1"/>
    </xf>
    <xf numFmtId="0" fontId="21" fillId="11" borderId="22" xfId="0" applyFont="1" applyFill="1" applyBorder="1" applyAlignment="1">
      <alignment vertical="center"/>
    </xf>
    <xf numFmtId="0" fontId="21" fillId="11" borderId="23" xfId="0" applyFont="1" applyFill="1" applyBorder="1" applyAlignment="1">
      <alignment vertical="center"/>
    </xf>
    <xf numFmtId="0" fontId="21" fillId="0" borderId="23" xfId="0" applyFont="1" applyBorder="1" applyAlignment="1">
      <alignment vertical="center"/>
    </xf>
    <xf numFmtId="0" fontId="21" fillId="0" borderId="22" xfId="0" applyFont="1" applyBorder="1" applyAlignment="1">
      <alignment vertical="center"/>
    </xf>
    <xf numFmtId="0" fontId="21" fillId="0" borderId="24" xfId="0" applyFont="1" applyBorder="1" applyAlignment="1">
      <alignment vertical="center"/>
    </xf>
    <xf numFmtId="0" fontId="21" fillId="0" borderId="25" xfId="0" applyFont="1" applyBorder="1" applyAlignment="1">
      <alignment vertical="center"/>
    </xf>
    <xf numFmtId="0" fontId="0" fillId="0" borderId="0" xfId="0" applyAlignment="1">
      <alignment vertical="center"/>
    </xf>
    <xf numFmtId="0" fontId="21" fillId="2" borderId="72" xfId="0" applyFont="1" applyFill="1" applyBorder="1" applyAlignment="1">
      <alignment vertical="center" wrapText="1"/>
    </xf>
    <xf numFmtId="0" fontId="21" fillId="0" borderId="72" xfId="0" applyFont="1" applyBorder="1" applyAlignment="1">
      <alignment vertical="center"/>
    </xf>
    <xf numFmtId="0" fontId="18" fillId="0" borderId="73" xfId="0" applyFont="1" applyBorder="1" applyAlignment="1">
      <alignment vertical="center" wrapText="1"/>
    </xf>
    <xf numFmtId="0" fontId="18" fillId="0" borderId="45" xfId="0" applyFont="1" applyBorder="1" applyAlignment="1">
      <alignment horizontal="left" vertical="center" wrapText="1"/>
    </xf>
    <xf numFmtId="0" fontId="21" fillId="0" borderId="23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8" fillId="0" borderId="18" xfId="0" applyFont="1" applyBorder="1" applyAlignment="1">
      <alignment vertical="center" wrapText="1"/>
    </xf>
    <xf numFmtId="0" fontId="21" fillId="0" borderId="24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21" fillId="0" borderId="28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5" fillId="0" borderId="3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3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/>
    </xf>
    <xf numFmtId="0" fontId="15" fillId="0" borderId="29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15" fillId="0" borderId="31" xfId="0" applyFont="1" applyBorder="1" applyAlignment="1">
      <alignment horizontal="center"/>
    </xf>
    <xf numFmtId="0" fontId="20" fillId="0" borderId="35" xfId="0" applyFont="1" applyBorder="1" applyAlignment="1">
      <alignment horizontal="left" vertical="top" wrapText="1"/>
    </xf>
    <xf numFmtId="0" fontId="18" fillId="0" borderId="3" xfId="0" applyFont="1" applyBorder="1" applyAlignment="1">
      <alignment horizontal="left" vertical="top" wrapText="1"/>
    </xf>
    <xf numFmtId="0" fontId="18" fillId="0" borderId="19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3" fillId="0" borderId="5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57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18" fillId="0" borderId="47" xfId="0" applyFont="1" applyBorder="1" applyAlignment="1">
      <alignment horizontal="left" vertical="center" wrapText="1"/>
    </xf>
    <xf numFmtId="0" fontId="18" fillId="0" borderId="64" xfId="0" applyFont="1" applyBorder="1" applyAlignment="1">
      <alignment horizontal="left" vertical="center" wrapText="1"/>
    </xf>
    <xf numFmtId="0" fontId="17" fillId="0" borderId="14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17" fillId="11" borderId="14" xfId="0" applyFont="1" applyFill="1" applyBorder="1" applyAlignment="1">
      <alignment horizontal="left" vertical="center"/>
    </xf>
    <xf numFmtId="0" fontId="17" fillId="11" borderId="6" xfId="0" applyFont="1" applyFill="1" applyBorder="1" applyAlignment="1">
      <alignment horizontal="left" vertical="center"/>
    </xf>
    <xf numFmtId="0" fontId="17" fillId="0" borderId="14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0" fontId="29" fillId="0" borderId="14" xfId="0" applyFont="1" applyBorder="1" applyAlignment="1">
      <alignment vertical="center"/>
    </xf>
    <xf numFmtId="0" fontId="29" fillId="0" borderId="6" xfId="0" applyFont="1" applyBorder="1" applyAlignment="1">
      <alignment vertical="center"/>
    </xf>
    <xf numFmtId="0" fontId="29" fillId="0" borderId="14" xfId="0" applyFont="1" applyBorder="1" applyAlignment="1">
      <alignment horizontal="left" vertical="center"/>
    </xf>
    <xf numFmtId="0" fontId="29" fillId="0" borderId="6" xfId="0" applyFont="1" applyBorder="1" applyAlignment="1">
      <alignment horizontal="left" vertical="center"/>
    </xf>
    <xf numFmtId="0" fontId="15" fillId="2" borderId="42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5" fillId="2" borderId="4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6" fillId="0" borderId="4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0" fontId="17" fillId="0" borderId="12" xfId="0" applyFont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/>
    </xf>
    <xf numFmtId="0" fontId="16" fillId="0" borderId="48" xfId="0" applyFont="1" applyBorder="1" applyAlignment="1">
      <alignment horizontal="center" vertical="center"/>
    </xf>
    <xf numFmtId="0" fontId="16" fillId="0" borderId="49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/>
    </xf>
    <xf numFmtId="0" fontId="15" fillId="0" borderId="39" xfId="0" applyFont="1" applyBorder="1" applyAlignment="1">
      <alignment horizontal="left" wrapText="1"/>
    </xf>
    <xf numFmtId="0" fontId="15" fillId="0" borderId="40" xfId="0" applyFont="1" applyBorder="1" applyAlignment="1">
      <alignment horizontal="left" wrapText="1"/>
    </xf>
    <xf numFmtId="0" fontId="15" fillId="0" borderId="41" xfId="0" applyFont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15" fillId="0" borderId="0" xfId="0" applyFont="1" applyAlignment="1">
      <alignment horizontal="left" wrapText="1"/>
    </xf>
    <xf numFmtId="0" fontId="15" fillId="0" borderId="2" xfId="0" applyFont="1" applyBorder="1" applyAlignment="1">
      <alignment horizontal="left" wrapText="1"/>
    </xf>
    <xf numFmtId="0" fontId="15" fillId="0" borderId="8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15" fillId="0" borderId="11" xfId="0" applyFont="1" applyBorder="1" applyAlignment="1">
      <alignment horizontal="left" wrapText="1"/>
    </xf>
    <xf numFmtId="0" fontId="27" fillId="0" borderId="65" xfId="0" applyFont="1" applyBorder="1" applyAlignment="1">
      <alignment horizontal="left" vertical="center" wrapText="1"/>
    </xf>
    <xf numFmtId="0" fontId="27" fillId="0" borderId="66" xfId="0" applyFont="1" applyBorder="1" applyAlignment="1">
      <alignment horizontal="left" vertical="center" wrapText="1"/>
    </xf>
    <xf numFmtId="0" fontId="27" fillId="0" borderId="67" xfId="0" applyFont="1" applyBorder="1" applyAlignment="1">
      <alignment horizontal="left" vertical="center" wrapText="1"/>
    </xf>
    <xf numFmtId="0" fontId="17" fillId="0" borderId="27" xfId="0" applyFont="1" applyBorder="1" applyAlignment="1">
      <alignment horizontal="left" vertical="center"/>
    </xf>
    <xf numFmtId="0" fontId="17" fillId="0" borderId="71" xfId="0" applyFont="1" applyBorder="1" applyAlignment="1">
      <alignment horizontal="left" vertical="center"/>
    </xf>
    <xf numFmtId="0" fontId="17" fillId="11" borderId="12" xfId="0" applyFont="1" applyFill="1" applyBorder="1" applyAlignment="1">
      <alignment horizontal="left" vertical="center"/>
    </xf>
    <xf numFmtId="0" fontId="17" fillId="11" borderId="5" xfId="0" applyFont="1" applyFill="1" applyBorder="1" applyAlignment="1">
      <alignment horizontal="left" vertical="center"/>
    </xf>
    <xf numFmtId="0" fontId="17" fillId="0" borderId="3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16" fillId="6" borderId="3" xfId="0" applyFont="1" applyFill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center"/>
    </xf>
    <xf numFmtId="0" fontId="16" fillId="0" borderId="51" xfId="0" applyFont="1" applyBorder="1" applyAlignment="1">
      <alignment horizontal="center"/>
    </xf>
    <xf numFmtId="0" fontId="21" fillId="8" borderId="3" xfId="0" applyFont="1" applyFill="1" applyBorder="1" applyAlignment="1">
      <alignment horizontal="center" vertical="center"/>
    </xf>
    <xf numFmtId="0" fontId="21" fillId="9" borderId="3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6" borderId="19" xfId="0" applyFont="1" applyFill="1" applyBorder="1" applyAlignment="1">
      <alignment horizontal="center" vertical="center" wrapText="1"/>
    </xf>
    <xf numFmtId="0" fontId="21" fillId="6" borderId="19" xfId="0" applyFont="1" applyFill="1" applyBorder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16" fillId="2" borderId="0" xfId="0" applyFont="1" applyFill="1" applyAlignment="1">
      <alignment horizontal="center"/>
    </xf>
    <xf numFmtId="0" fontId="21" fillId="10" borderId="3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21" fillId="9" borderId="19" xfId="0" applyFont="1" applyFill="1" applyBorder="1" applyAlignment="1">
      <alignment horizontal="center" vertical="center"/>
    </xf>
    <xf numFmtId="0" fontId="21" fillId="9" borderId="4" xfId="0" applyFont="1" applyFill="1" applyBorder="1" applyAlignment="1">
      <alignment horizontal="center" vertical="center"/>
    </xf>
    <xf numFmtId="0" fontId="21" fillId="9" borderId="20" xfId="0" applyFont="1" applyFill="1" applyBorder="1" applyAlignment="1">
      <alignment horizontal="center" vertical="center"/>
    </xf>
    <xf numFmtId="0" fontId="21" fillId="10" borderId="19" xfId="0" applyFont="1" applyFill="1" applyBorder="1" applyAlignment="1">
      <alignment horizontal="center" vertical="center"/>
    </xf>
    <xf numFmtId="0" fontId="15" fillId="0" borderId="52" xfId="0" applyFont="1" applyBorder="1" applyAlignment="1">
      <alignment horizontal="right" vertical="center" textRotation="90"/>
    </xf>
    <xf numFmtId="0" fontId="17" fillId="0" borderId="28" xfId="0" applyFont="1" applyBorder="1" applyAlignment="1">
      <alignment horizontal="left" vertical="center" wrapText="1"/>
    </xf>
    <xf numFmtId="0" fontId="15" fillId="0" borderId="0" xfId="0" applyFont="1" applyAlignment="1">
      <alignment horizontal="right" vertical="center" textRotation="90"/>
    </xf>
    <xf numFmtId="0" fontId="16" fillId="0" borderId="53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22" fillId="4" borderId="48" xfId="0" applyFont="1" applyFill="1" applyBorder="1" applyAlignment="1">
      <alignment horizontal="center" vertical="center" wrapText="1"/>
    </xf>
    <xf numFmtId="0" fontId="22" fillId="4" borderId="49" xfId="0" applyFont="1" applyFill="1" applyBorder="1" applyAlignment="1">
      <alignment horizontal="center" vertical="center" wrapText="1"/>
    </xf>
    <xf numFmtId="0" fontId="22" fillId="4" borderId="54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left" vertical="top" wrapText="1" readingOrder="1"/>
    </xf>
    <xf numFmtId="0" fontId="14" fillId="2" borderId="49" xfId="0" applyFont="1" applyFill="1" applyBorder="1" applyAlignment="1">
      <alignment horizontal="left" vertical="top" wrapText="1" readingOrder="1"/>
    </xf>
    <xf numFmtId="0" fontId="14" fillId="2" borderId="50" xfId="0" applyFont="1" applyFill="1" applyBorder="1" applyAlignment="1">
      <alignment horizontal="left" vertical="top" wrapText="1" readingOrder="1"/>
    </xf>
    <xf numFmtId="0" fontId="2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2" xfId="0" applyFont="1" applyBorder="1" applyAlignment="1">
      <alignment horizontal="left" vertical="center" wrapText="1"/>
    </xf>
    <xf numFmtId="0" fontId="24" fillId="0" borderId="39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0" fontId="18" fillId="0" borderId="55" xfId="0" applyFont="1" applyBorder="1" applyAlignment="1">
      <alignment horizontal="left" vertical="center" wrapText="1"/>
    </xf>
    <xf numFmtId="0" fontId="18" fillId="0" borderId="57" xfId="0" applyFont="1" applyBorder="1" applyAlignment="1">
      <alignment horizontal="left" vertical="center" wrapText="1"/>
    </xf>
    <xf numFmtId="0" fontId="18" fillId="0" borderId="63" xfId="0" applyFont="1" applyBorder="1" applyAlignment="1">
      <alignment horizontal="left" vertical="center" wrapText="1"/>
    </xf>
    <xf numFmtId="0" fontId="18" fillId="0" borderId="62" xfId="0" applyFont="1" applyBorder="1" applyAlignment="1">
      <alignment horizontal="left" vertical="center" wrapText="1"/>
    </xf>
    <xf numFmtId="0" fontId="18" fillId="0" borderId="58" xfId="0" applyFont="1" applyBorder="1" applyAlignment="1">
      <alignment horizontal="left" vertical="center" wrapText="1"/>
    </xf>
    <xf numFmtId="0" fontId="18" fillId="0" borderId="59" xfId="0" applyFont="1" applyBorder="1" applyAlignment="1">
      <alignment horizontal="left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1" fillId="9" borderId="44" xfId="0" applyFont="1" applyFill="1" applyBorder="1" applyAlignment="1">
      <alignment horizontal="center" vertical="center"/>
    </xf>
    <xf numFmtId="0" fontId="21" fillId="9" borderId="26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/>
    </xf>
    <xf numFmtId="0" fontId="16" fillId="6" borderId="26" xfId="0" applyFont="1" applyFill="1" applyBorder="1" applyAlignment="1">
      <alignment horizontal="center" vertical="center"/>
    </xf>
    <xf numFmtId="0" fontId="21" fillId="6" borderId="4" xfId="0" applyFont="1" applyFill="1" applyBorder="1" applyAlignment="1">
      <alignment horizontal="center"/>
    </xf>
    <xf numFmtId="0" fontId="21" fillId="6" borderId="26" xfId="0" applyFont="1" applyFill="1" applyBorder="1" applyAlignment="1">
      <alignment horizontal="center"/>
    </xf>
    <xf numFmtId="0" fontId="21" fillId="7" borderId="4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16" fillId="6" borderId="44" xfId="0" applyFont="1" applyFill="1" applyBorder="1" applyAlignment="1">
      <alignment horizontal="center" vertical="center"/>
    </xf>
    <xf numFmtId="0" fontId="16" fillId="6" borderId="4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/>
    </xf>
    <xf numFmtId="0" fontId="21" fillId="10" borderId="26" xfId="0" applyFont="1" applyFill="1" applyBorder="1" applyAlignment="1">
      <alignment horizontal="center" vertical="center"/>
    </xf>
    <xf numFmtId="0" fontId="21" fillId="7" borderId="44" xfId="0" applyFont="1" applyFill="1" applyBorder="1" applyAlignment="1">
      <alignment horizontal="center" vertical="center"/>
    </xf>
    <xf numFmtId="0" fontId="21" fillId="8" borderId="4" xfId="0" applyFont="1" applyFill="1" applyBorder="1" applyAlignment="1">
      <alignment horizontal="center" vertical="center"/>
    </xf>
    <xf numFmtId="0" fontId="21" fillId="8" borderId="26" xfId="0" applyFont="1" applyFill="1" applyBorder="1" applyAlignment="1">
      <alignment horizontal="center" vertical="center"/>
    </xf>
    <xf numFmtId="0" fontId="21" fillId="6" borderId="44" xfId="0" applyFont="1" applyFill="1" applyBorder="1" applyAlignment="1">
      <alignment horizontal="center"/>
    </xf>
    <xf numFmtId="0" fontId="16" fillId="6" borderId="44" xfId="0" applyFont="1" applyFill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8" borderId="44" xfId="0" applyFont="1" applyFill="1" applyBorder="1" applyAlignment="1">
      <alignment horizontal="center" vertical="center"/>
    </xf>
    <xf numFmtId="0" fontId="16" fillId="6" borderId="55" xfId="0" applyFont="1" applyFill="1" applyBorder="1" applyAlignment="1">
      <alignment horizontal="center" vertical="center" wrapText="1"/>
    </xf>
    <xf numFmtId="0" fontId="16" fillId="6" borderId="56" xfId="0" applyFont="1" applyFill="1" applyBorder="1" applyAlignment="1">
      <alignment horizontal="center" vertical="center" wrapText="1"/>
    </xf>
    <xf numFmtId="0" fontId="16" fillId="6" borderId="57" xfId="0" applyFont="1" applyFill="1" applyBorder="1" applyAlignment="1">
      <alignment horizontal="center" vertical="center" wrapText="1"/>
    </xf>
    <xf numFmtId="0" fontId="16" fillId="6" borderId="58" xfId="0" applyFont="1" applyFill="1" applyBorder="1" applyAlignment="1">
      <alignment horizontal="center" vertical="center" wrapText="1"/>
    </xf>
    <xf numFmtId="0" fontId="16" fillId="6" borderId="51" xfId="0" applyFont="1" applyFill="1" applyBorder="1" applyAlignment="1">
      <alignment horizontal="center" vertical="center" wrapText="1"/>
    </xf>
    <xf numFmtId="0" fontId="16" fillId="6" borderId="59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1" fillId="7" borderId="60" xfId="0" applyFont="1" applyFill="1" applyBorder="1" applyAlignment="1">
      <alignment horizontal="center" vertical="center"/>
    </xf>
    <xf numFmtId="0" fontId="21" fillId="7" borderId="61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/>
    </xf>
    <xf numFmtId="0" fontId="21" fillId="0" borderId="28" xfId="0" applyFont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16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 wrapText="1"/>
    </xf>
    <xf numFmtId="0" fontId="22" fillId="4" borderId="69" xfId="0" applyFont="1" applyFill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4" borderId="69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1" xfId="0" applyFont="1" applyBorder="1"/>
    <xf numFmtId="0" fontId="27" fillId="0" borderId="0" xfId="0" applyFont="1"/>
    <xf numFmtId="0" fontId="18" fillId="0" borderId="57" xfId="0" applyFont="1" applyBorder="1" applyAlignment="1">
      <alignment horizontal="left" vertical="center"/>
    </xf>
    <xf numFmtId="0" fontId="18" fillId="0" borderId="63" xfId="0" applyFont="1" applyBorder="1" applyAlignment="1">
      <alignment horizontal="left" vertical="center"/>
    </xf>
    <xf numFmtId="0" fontId="18" fillId="0" borderId="62" xfId="0" applyFont="1" applyBorder="1" applyAlignment="1">
      <alignment horizontal="left" vertical="center"/>
    </xf>
    <xf numFmtId="0" fontId="18" fillId="0" borderId="58" xfId="0" applyFont="1" applyBorder="1" applyAlignment="1">
      <alignment horizontal="left" vertical="center"/>
    </xf>
    <xf numFmtId="0" fontId="18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1" fillId="0" borderId="62" xfId="0" applyFont="1" applyBorder="1" applyAlignment="1">
      <alignment horizontal="right" vertical="center" textRotation="90"/>
    </xf>
    <xf numFmtId="0" fontId="7" fillId="0" borderId="3" xfId="0" applyFont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3" fillId="0" borderId="39" xfId="0" applyFont="1" applyBorder="1" applyAlignment="1">
      <alignment horizontal="left" vertical="top" wrapText="1"/>
    </xf>
    <xf numFmtId="0" fontId="13" fillId="0" borderId="40" xfId="0" applyFont="1" applyBorder="1" applyAlignment="1">
      <alignment horizontal="left" vertical="top" wrapText="1"/>
    </xf>
    <xf numFmtId="0" fontId="13" fillId="0" borderId="4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/>
    </xf>
    <xf numFmtId="0" fontId="11" fillId="6" borderId="4" xfId="0" applyFont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</cellXfs>
  <cellStyles count="1">
    <cellStyle name="Normal" xfId="0" builtinId="0"/>
  </cellStyles>
  <dxfs count="2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2</xdr:col>
      <xdr:colOff>1305832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6</xdr:row>
      <xdr:rowOff>22679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Laura Salcedo" id="{1A60F5D2-3799-4542-B7A7-4850CCC015DE}" userId="ee4d5bb1a0469c20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2" dT="2025-07-15T16:12:27.73" personId="{1A60F5D2-3799-4542-B7A7-4850CCC015DE}" id="{16BEF831-D3C5-40D0-B349-8D3B551AC273}">
    <text>Lo tomé de Renaturalización porque sé que este proyecto es del 2877 pero al detalle no sé qué valor tenga, entonces ahí pendiente</text>
  </threadedComment>
  <threadedComment ref="B17" dT="2025-07-15T16:35:48.96" personId="{1A60F5D2-3799-4542-B7A7-4850CCC015DE}" id="{823755DB-0DDC-4645-BAB9-5E35F44D1F60}">
    <text>Copiado pero no entiendo c: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33" dT="2025-07-21T17:16:26.62" personId="{1A60F5D2-3799-4542-B7A7-4850CCC015DE}" id="{BD126702-F646-471D-9248-BE1E4888C4F4}">
    <text>Adendas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I19" dT="2025-07-31T20:32:39.71" personId="{1A60F5D2-3799-4542-B7A7-4850CCC015DE}" id="{06E6998F-BBA2-4381-AC1F-CE057FE30FC0}">
    <text>Avance a 31/jul hasta aquí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zoomScale="70" zoomScaleNormal="70" zoomScalePageLayoutView="40" workbookViewId="0">
      <selection activeCell="B24" sqref="B24"/>
    </sheetView>
  </sheetViews>
  <sheetFormatPr baseColWidth="10" defaultColWidth="11.453125" defaultRowHeight="12.5" x14ac:dyDescent="0.25"/>
  <cols>
    <col min="1" max="1" width="2.7265625" customWidth="1"/>
    <col min="2" max="2" width="42" customWidth="1"/>
    <col min="3" max="3" width="71.453125" customWidth="1"/>
    <col min="4" max="4" width="36.7265625" customWidth="1"/>
    <col min="5" max="5" width="28.54296875" customWidth="1"/>
    <col min="6" max="6" width="35.81640625" customWidth="1"/>
    <col min="7" max="7" width="2.7265625" customWidth="1"/>
  </cols>
  <sheetData>
    <row r="1" spans="2:6" ht="14.25" customHeight="1" x14ac:dyDescent="0.25"/>
    <row r="2" spans="2:6" ht="84" customHeight="1" x14ac:dyDescent="0.25">
      <c r="B2" s="147"/>
      <c r="C2" s="157" t="s">
        <v>0</v>
      </c>
      <c r="D2" s="158"/>
      <c r="E2" s="159"/>
      <c r="F2" s="166" t="s">
        <v>1</v>
      </c>
    </row>
    <row r="3" spans="2:6" ht="42.75" customHeight="1" x14ac:dyDescent="0.25">
      <c r="B3" s="147"/>
      <c r="C3" s="160"/>
      <c r="D3" s="161"/>
      <c r="E3" s="162"/>
      <c r="F3" s="167"/>
    </row>
    <row r="4" spans="2:6" ht="41.25" customHeight="1" x14ac:dyDescent="0.25">
      <c r="B4" s="147"/>
      <c r="C4" s="163"/>
      <c r="D4" s="164"/>
      <c r="E4" s="165"/>
      <c r="F4" s="155"/>
    </row>
    <row r="5" spans="2:6" ht="37.5" customHeight="1" thickBot="1" x14ac:dyDescent="0.4">
      <c r="B5" s="11"/>
      <c r="C5" s="12"/>
      <c r="D5" s="12"/>
      <c r="E5" s="12"/>
      <c r="F5" s="12"/>
    </row>
    <row r="6" spans="2:6" ht="16" thickBot="1" x14ac:dyDescent="0.4">
      <c r="B6" s="148" t="s">
        <v>2</v>
      </c>
      <c r="C6" s="149"/>
      <c r="D6" s="149"/>
      <c r="E6" s="149"/>
      <c r="F6" s="150"/>
    </row>
    <row r="7" spans="2:6" ht="63" customHeight="1" x14ac:dyDescent="0.25">
      <c r="B7" s="154" t="s">
        <v>3</v>
      </c>
      <c r="C7" s="155"/>
      <c r="D7" s="155"/>
      <c r="E7" s="155"/>
      <c r="F7" s="156"/>
    </row>
    <row r="8" spans="2:6" ht="15.5" x14ac:dyDescent="0.25">
      <c r="B8" s="151" t="s">
        <v>202</v>
      </c>
      <c r="C8" s="152"/>
      <c r="D8" s="152"/>
      <c r="E8" s="152"/>
      <c r="F8" s="153"/>
    </row>
    <row r="9" spans="2:6" ht="15.5" x14ac:dyDescent="0.25">
      <c r="B9" s="141" t="s">
        <v>203</v>
      </c>
      <c r="C9" s="142"/>
      <c r="D9" s="142"/>
      <c r="E9" s="142"/>
      <c r="F9" s="143"/>
    </row>
    <row r="10" spans="2:6" ht="47.25" customHeight="1" x14ac:dyDescent="0.25">
      <c r="B10" s="141" t="s">
        <v>204</v>
      </c>
      <c r="C10" s="142"/>
      <c r="D10" s="142"/>
      <c r="E10" s="142"/>
      <c r="F10" s="143"/>
    </row>
    <row r="11" spans="2:6" ht="47.25" customHeight="1" x14ac:dyDescent="0.25">
      <c r="B11" s="141" t="s">
        <v>187</v>
      </c>
      <c r="C11" s="142"/>
      <c r="D11" s="142"/>
      <c r="E11" s="142"/>
      <c r="F11" s="143"/>
    </row>
    <row r="12" spans="2:6" ht="48" customHeight="1" x14ac:dyDescent="0.25">
      <c r="B12" s="141" t="s">
        <v>205</v>
      </c>
      <c r="C12" s="142"/>
      <c r="D12" s="142"/>
      <c r="E12" s="142"/>
      <c r="F12" s="143"/>
    </row>
    <row r="13" spans="2:6" ht="31.5" customHeight="1" x14ac:dyDescent="0.25">
      <c r="B13" s="141" t="s">
        <v>206</v>
      </c>
      <c r="C13" s="142"/>
      <c r="D13" s="142"/>
      <c r="E13" s="142"/>
      <c r="F13" s="143"/>
    </row>
    <row r="14" spans="2:6" ht="15.5" x14ac:dyDescent="0.25">
      <c r="B14" s="141" t="s">
        <v>4</v>
      </c>
      <c r="C14" s="142"/>
      <c r="D14" s="142"/>
      <c r="E14" s="142"/>
      <c r="F14" s="143"/>
    </row>
    <row r="15" spans="2:6" ht="15.5" x14ac:dyDescent="0.25">
      <c r="B15" s="141" t="s">
        <v>5</v>
      </c>
      <c r="C15" s="142"/>
      <c r="D15" s="142"/>
      <c r="E15" s="142"/>
      <c r="F15" s="143"/>
    </row>
    <row r="16" spans="2:6" ht="15.5" x14ac:dyDescent="0.25">
      <c r="B16" s="141" t="s">
        <v>207</v>
      </c>
      <c r="C16" s="142"/>
      <c r="D16" s="142"/>
      <c r="E16" s="142"/>
      <c r="F16" s="143"/>
    </row>
    <row r="17" spans="2:6" ht="30.75" customHeight="1" x14ac:dyDescent="0.25">
      <c r="B17" s="141" t="s">
        <v>208</v>
      </c>
      <c r="C17" s="142"/>
      <c r="D17" s="142"/>
      <c r="E17" s="142"/>
      <c r="F17" s="143"/>
    </row>
    <row r="18" spans="2:6" ht="26.25" customHeight="1" x14ac:dyDescent="0.25">
      <c r="B18" s="141" t="s">
        <v>6</v>
      </c>
      <c r="C18" s="142"/>
      <c r="D18" s="142"/>
      <c r="E18" s="142"/>
      <c r="F18" s="143"/>
    </row>
    <row r="19" spans="2:6" ht="27" customHeight="1" thickBot="1" x14ac:dyDescent="0.3">
      <c r="B19" s="144" t="s">
        <v>7</v>
      </c>
      <c r="C19" s="145"/>
      <c r="D19" s="145"/>
      <c r="E19" s="145"/>
      <c r="F19" s="146"/>
    </row>
    <row r="20" spans="2:6" ht="14.25" customHeight="1" x14ac:dyDescent="0.25">
      <c r="B20" s="6"/>
    </row>
    <row r="21" spans="2:6" x14ac:dyDescent="0.25">
      <c r="B21" s="7"/>
    </row>
    <row r="22" spans="2:6" ht="17.25" customHeight="1" x14ac:dyDescent="0.25">
      <c r="B22" s="140"/>
      <c r="C22" s="140"/>
      <c r="D22" s="140"/>
      <c r="E22" s="140"/>
      <c r="F22" s="140"/>
    </row>
  </sheetData>
  <mergeCells count="18"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  <mergeCell ref="B22:F22"/>
    <mergeCell ref="B16:F16"/>
    <mergeCell ref="B17:F17"/>
    <mergeCell ref="B18:F18"/>
    <mergeCell ref="B19:F19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2:G81"/>
  <sheetViews>
    <sheetView showGridLines="0" topLeftCell="B1" zoomScale="70" zoomScaleNormal="80" zoomScalePageLayoutView="85" workbookViewId="0">
      <selection activeCell="B7" sqref="B7:F14"/>
    </sheetView>
  </sheetViews>
  <sheetFormatPr baseColWidth="10" defaultColWidth="11.453125" defaultRowHeight="12.5" x14ac:dyDescent="0.25"/>
  <cols>
    <col min="1" max="1" width="5.26953125" hidden="1" customWidth="1"/>
    <col min="2" max="2" width="57.81640625" customWidth="1"/>
    <col min="3" max="3" width="57.1796875" customWidth="1"/>
    <col min="4" max="4" width="20" customWidth="1"/>
    <col min="5" max="5" width="23.453125" style="126" customWidth="1"/>
    <col min="6" max="6" width="31.7265625" customWidth="1"/>
  </cols>
  <sheetData>
    <row r="2" spans="2:6" ht="78" customHeight="1" x14ac:dyDescent="0.25">
      <c r="B2" s="147"/>
      <c r="C2" s="157" t="s">
        <v>8</v>
      </c>
      <c r="D2" s="158"/>
      <c r="E2" s="159"/>
      <c r="F2" s="166" t="s">
        <v>1</v>
      </c>
    </row>
    <row r="3" spans="2:6" ht="51" customHeight="1" x14ac:dyDescent="0.25">
      <c r="B3" s="147"/>
      <c r="C3" s="160"/>
      <c r="D3" s="161"/>
      <c r="E3" s="162"/>
      <c r="F3" s="167"/>
    </row>
    <row r="4" spans="2:6" ht="54" customHeight="1" x14ac:dyDescent="0.25">
      <c r="B4" s="147"/>
      <c r="C4" s="163"/>
      <c r="D4" s="164"/>
      <c r="E4" s="165"/>
      <c r="F4" s="155"/>
    </row>
    <row r="5" spans="2:6" ht="24.75" customHeight="1" thickBot="1" x14ac:dyDescent="0.4">
      <c r="B5" s="11"/>
      <c r="C5" s="12"/>
      <c r="D5" s="12"/>
      <c r="E5" s="12"/>
      <c r="F5" s="12"/>
    </row>
    <row r="6" spans="2:6" ht="18" customHeight="1" thickBot="1" x14ac:dyDescent="0.3">
      <c r="B6" s="191" t="s">
        <v>9</v>
      </c>
      <c r="C6" s="192"/>
      <c r="D6" s="192"/>
      <c r="E6" s="192"/>
      <c r="F6" s="193"/>
    </row>
    <row r="7" spans="2:6" ht="42.75" customHeight="1" x14ac:dyDescent="0.25">
      <c r="B7" s="194" t="s">
        <v>188</v>
      </c>
      <c r="C7" s="195"/>
      <c r="D7" s="195"/>
      <c r="E7" s="195"/>
      <c r="F7" s="196"/>
    </row>
    <row r="8" spans="2:6" ht="63" customHeight="1" x14ac:dyDescent="0.25">
      <c r="B8" s="197"/>
      <c r="C8" s="198"/>
      <c r="D8" s="198"/>
      <c r="E8" s="198"/>
      <c r="F8" s="199"/>
    </row>
    <row r="9" spans="2:6" ht="41.25" customHeight="1" x14ac:dyDescent="0.25">
      <c r="B9" s="197"/>
      <c r="C9" s="198"/>
      <c r="D9" s="198"/>
      <c r="E9" s="198"/>
      <c r="F9" s="199"/>
    </row>
    <row r="10" spans="2:6" ht="43.5" customHeight="1" x14ac:dyDescent="0.25">
      <c r="B10" s="197"/>
      <c r="C10" s="198"/>
      <c r="D10" s="198"/>
      <c r="E10" s="198"/>
      <c r="F10" s="199"/>
    </row>
    <row r="11" spans="2:6" ht="58.5" customHeight="1" x14ac:dyDescent="0.25">
      <c r="B11" s="197"/>
      <c r="C11" s="198"/>
      <c r="D11" s="198"/>
      <c r="E11" s="198"/>
      <c r="F11" s="199"/>
    </row>
    <row r="12" spans="2:6" ht="46.5" customHeight="1" x14ac:dyDescent="0.25">
      <c r="B12" s="197"/>
      <c r="C12" s="198"/>
      <c r="D12" s="198"/>
      <c r="E12" s="198"/>
      <c r="F12" s="199"/>
    </row>
    <row r="13" spans="2:6" ht="47.25" customHeight="1" x14ac:dyDescent="0.25">
      <c r="B13" s="197"/>
      <c r="C13" s="198"/>
      <c r="D13" s="198"/>
      <c r="E13" s="198"/>
      <c r="F13" s="199"/>
    </row>
    <row r="14" spans="2:6" ht="40" customHeight="1" thickBot="1" x14ac:dyDescent="0.3">
      <c r="B14" s="200"/>
      <c r="C14" s="201"/>
      <c r="D14" s="201"/>
      <c r="E14" s="201"/>
      <c r="F14" s="202"/>
    </row>
    <row r="15" spans="2:6" ht="16.5" customHeight="1" thickBot="1" x14ac:dyDescent="0.3">
      <c r="B15" s="182" t="s">
        <v>191</v>
      </c>
      <c r="C15" s="183"/>
      <c r="D15" s="183"/>
      <c r="E15" s="183"/>
      <c r="F15" s="184"/>
    </row>
    <row r="16" spans="2:6" ht="153" customHeight="1" x14ac:dyDescent="0.25">
      <c r="B16" s="203" t="s">
        <v>11</v>
      </c>
      <c r="C16" s="204"/>
      <c r="D16" s="204"/>
      <c r="E16" s="204"/>
      <c r="F16" s="205"/>
    </row>
    <row r="17" spans="2:7" ht="19.5" customHeight="1" x14ac:dyDescent="0.25">
      <c r="B17" s="48"/>
      <c r="C17" s="49" t="s">
        <v>12</v>
      </c>
      <c r="D17" s="180" t="s">
        <v>13</v>
      </c>
      <c r="E17" s="180" t="s">
        <v>14</v>
      </c>
      <c r="F17" s="178" t="s">
        <v>15</v>
      </c>
    </row>
    <row r="18" spans="2:7" ht="21" customHeight="1" x14ac:dyDescent="0.25">
      <c r="B18" s="48"/>
      <c r="C18" s="49" t="s">
        <v>16</v>
      </c>
      <c r="D18" s="181"/>
      <c r="E18" s="181"/>
      <c r="F18" s="179"/>
    </row>
    <row r="19" spans="2:7" ht="15.65" hidden="1" customHeight="1" x14ac:dyDescent="0.25">
      <c r="B19" s="208" t="s">
        <v>17</v>
      </c>
      <c r="C19" s="209"/>
      <c r="D19" s="116" t="s">
        <v>18</v>
      </c>
      <c r="E19" s="120" t="s">
        <v>19</v>
      </c>
      <c r="F19" s="117" t="s">
        <v>20</v>
      </c>
      <c r="G19" s="7" t="s">
        <v>211</v>
      </c>
    </row>
    <row r="20" spans="2:7" ht="15.65" hidden="1" customHeight="1" x14ac:dyDescent="0.25">
      <c r="B20" s="170" t="s">
        <v>21</v>
      </c>
      <c r="C20" s="171"/>
      <c r="D20" s="118" t="s">
        <v>18</v>
      </c>
      <c r="E20" s="121" t="s">
        <v>19</v>
      </c>
      <c r="F20" s="119" t="s">
        <v>20</v>
      </c>
    </row>
    <row r="21" spans="2:7" ht="18.75" customHeight="1" x14ac:dyDescent="0.25">
      <c r="B21" s="168" t="s">
        <v>189</v>
      </c>
      <c r="C21" s="169"/>
      <c r="D21" s="52" t="s">
        <v>22</v>
      </c>
      <c r="E21" s="122" t="s">
        <v>19</v>
      </c>
      <c r="F21" s="53" t="s">
        <v>23</v>
      </c>
    </row>
    <row r="22" spans="2:7" ht="18.75" customHeight="1" x14ac:dyDescent="0.25">
      <c r="B22" s="168" t="s">
        <v>26</v>
      </c>
      <c r="C22" s="169"/>
      <c r="D22" s="131" t="s">
        <v>22</v>
      </c>
      <c r="E22" s="122" t="s">
        <v>19</v>
      </c>
      <c r="F22" s="132" t="s">
        <v>23</v>
      </c>
    </row>
    <row r="23" spans="2:7" ht="18.75" customHeight="1" x14ac:dyDescent="0.25">
      <c r="B23" s="168" t="s">
        <v>190</v>
      </c>
      <c r="C23" s="169"/>
      <c r="D23" s="131" t="s">
        <v>22</v>
      </c>
      <c r="E23" s="122" t="s">
        <v>19</v>
      </c>
      <c r="F23" s="62" t="s">
        <v>20</v>
      </c>
    </row>
    <row r="24" spans="2:7" ht="18.75" customHeight="1" x14ac:dyDescent="0.25">
      <c r="B24" s="168" t="s">
        <v>24</v>
      </c>
      <c r="C24" s="169"/>
      <c r="D24" s="131" t="s">
        <v>22</v>
      </c>
      <c r="E24" s="122" t="s">
        <v>19</v>
      </c>
      <c r="F24" s="62" t="s">
        <v>20</v>
      </c>
    </row>
    <row r="25" spans="2:7" ht="15.65" hidden="1" customHeight="1" x14ac:dyDescent="0.25">
      <c r="B25" s="168" t="s">
        <v>25</v>
      </c>
      <c r="C25" s="169"/>
      <c r="D25" s="118" t="s">
        <v>18</v>
      </c>
      <c r="E25" s="121" t="s">
        <v>19</v>
      </c>
      <c r="F25" s="119" t="s">
        <v>20</v>
      </c>
    </row>
    <row r="26" spans="2:7" ht="18.75" customHeight="1" x14ac:dyDescent="0.25">
      <c r="B26" s="168" t="s">
        <v>28</v>
      </c>
      <c r="C26" s="169"/>
      <c r="D26" s="52" t="s">
        <v>22</v>
      </c>
      <c r="E26" s="122" t="s">
        <v>19</v>
      </c>
      <c r="F26" s="53" t="s">
        <v>20</v>
      </c>
    </row>
    <row r="27" spans="2:7" ht="18.75" customHeight="1" x14ac:dyDescent="0.25">
      <c r="B27" s="168" t="s">
        <v>213</v>
      </c>
      <c r="C27" s="169"/>
      <c r="D27" s="131" t="s">
        <v>22</v>
      </c>
      <c r="E27" s="122" t="s">
        <v>19</v>
      </c>
      <c r="F27" s="62" t="s">
        <v>20</v>
      </c>
    </row>
    <row r="28" spans="2:7" ht="18.75" customHeight="1" x14ac:dyDescent="0.25">
      <c r="B28" s="189" t="s">
        <v>192</v>
      </c>
      <c r="C28" s="190"/>
      <c r="D28" s="131" t="s">
        <v>22</v>
      </c>
      <c r="E28" s="124" t="s">
        <v>19</v>
      </c>
      <c r="F28" s="133" t="s">
        <v>20</v>
      </c>
    </row>
    <row r="29" spans="2:7" ht="18.75" customHeight="1" x14ac:dyDescent="0.25">
      <c r="B29" s="168" t="s">
        <v>29</v>
      </c>
      <c r="C29" s="169"/>
      <c r="D29" s="52" t="s">
        <v>30</v>
      </c>
      <c r="E29" s="122" t="s">
        <v>31</v>
      </c>
      <c r="F29" s="53" t="s">
        <v>20</v>
      </c>
    </row>
    <row r="30" spans="2:7" ht="24" customHeight="1" x14ac:dyDescent="0.25">
      <c r="B30" s="48"/>
      <c r="C30" s="49" t="s">
        <v>32</v>
      </c>
      <c r="D30" s="55"/>
      <c r="E30" s="55"/>
      <c r="F30" s="56"/>
    </row>
    <row r="31" spans="2:7" ht="19.5" customHeight="1" x14ac:dyDescent="0.25">
      <c r="B31" s="168" t="s">
        <v>209</v>
      </c>
      <c r="C31" s="169"/>
      <c r="D31" s="131" t="s">
        <v>18</v>
      </c>
      <c r="E31" s="122" t="s">
        <v>31</v>
      </c>
      <c r="F31" s="62" t="s">
        <v>20</v>
      </c>
    </row>
    <row r="32" spans="2:7" ht="19.5" customHeight="1" x14ac:dyDescent="0.25">
      <c r="B32" s="168" t="s">
        <v>34</v>
      </c>
      <c r="C32" s="169"/>
      <c r="D32" s="131" t="s">
        <v>18</v>
      </c>
      <c r="E32" s="122" t="s">
        <v>19</v>
      </c>
      <c r="F32" s="62" t="s">
        <v>20</v>
      </c>
    </row>
    <row r="33" spans="2:6" ht="19.5" customHeight="1" x14ac:dyDescent="0.25">
      <c r="B33" s="168" t="s">
        <v>35</v>
      </c>
      <c r="C33" s="169"/>
      <c r="D33" s="131" t="s">
        <v>18</v>
      </c>
      <c r="E33" s="122" t="s">
        <v>19</v>
      </c>
      <c r="F33" s="62" t="s">
        <v>20</v>
      </c>
    </row>
    <row r="34" spans="2:6" ht="19.5" customHeight="1" x14ac:dyDescent="0.25">
      <c r="B34" s="168" t="s">
        <v>36</v>
      </c>
      <c r="C34" s="169"/>
      <c r="D34" s="52" t="s">
        <v>22</v>
      </c>
      <c r="E34" s="122" t="s">
        <v>19</v>
      </c>
      <c r="F34" s="53" t="s">
        <v>20</v>
      </c>
    </row>
    <row r="35" spans="2:6" ht="19.5" customHeight="1" x14ac:dyDescent="0.25">
      <c r="B35" s="168" t="s">
        <v>37</v>
      </c>
      <c r="C35" s="169"/>
      <c r="D35" s="131" t="s">
        <v>22</v>
      </c>
      <c r="E35" s="122" t="s">
        <v>19</v>
      </c>
      <c r="F35" s="62" t="s">
        <v>20</v>
      </c>
    </row>
    <row r="36" spans="2:6" ht="19.5" customHeight="1" x14ac:dyDescent="0.25">
      <c r="B36" s="187" t="s">
        <v>33</v>
      </c>
      <c r="C36" s="188"/>
      <c r="D36" s="50" t="s">
        <v>22</v>
      </c>
      <c r="E36" s="123" t="s">
        <v>19</v>
      </c>
      <c r="F36" s="51" t="s">
        <v>20</v>
      </c>
    </row>
    <row r="37" spans="2:6" ht="19.5" customHeight="1" x14ac:dyDescent="0.25">
      <c r="B37" s="189" t="s">
        <v>214</v>
      </c>
      <c r="C37" s="190"/>
      <c r="D37" s="134" t="s">
        <v>22</v>
      </c>
      <c r="E37" s="124" t="s">
        <v>19</v>
      </c>
      <c r="F37" s="133" t="s">
        <v>20</v>
      </c>
    </row>
    <row r="38" spans="2:6" ht="23.25" customHeight="1" x14ac:dyDescent="0.25">
      <c r="B38" s="48"/>
      <c r="C38" s="49" t="s">
        <v>38</v>
      </c>
      <c r="D38" s="58"/>
      <c r="E38" s="58"/>
      <c r="F38" s="59"/>
    </row>
    <row r="39" spans="2:6" ht="19.5" customHeight="1" x14ac:dyDescent="0.25">
      <c r="B39" s="168" t="s">
        <v>216</v>
      </c>
      <c r="C39" s="169"/>
      <c r="D39" s="52" t="s">
        <v>18</v>
      </c>
      <c r="E39" s="122" t="s">
        <v>31</v>
      </c>
      <c r="F39" s="53" t="s">
        <v>20</v>
      </c>
    </row>
    <row r="40" spans="2:6" ht="19.5" customHeight="1" x14ac:dyDescent="0.25">
      <c r="B40" s="189" t="s">
        <v>217</v>
      </c>
      <c r="C40" s="190"/>
      <c r="D40" s="52" t="s">
        <v>18</v>
      </c>
      <c r="E40" s="122" t="s">
        <v>31</v>
      </c>
      <c r="F40" s="53" t="s">
        <v>20</v>
      </c>
    </row>
    <row r="41" spans="2:6" ht="19.5" customHeight="1" x14ac:dyDescent="0.25">
      <c r="B41" s="187" t="s">
        <v>215</v>
      </c>
      <c r="C41" s="188"/>
      <c r="D41" s="50" t="s">
        <v>18</v>
      </c>
      <c r="E41" s="123" t="s">
        <v>19</v>
      </c>
      <c r="F41" s="51" t="s">
        <v>20</v>
      </c>
    </row>
    <row r="42" spans="2:6" ht="19.5" customHeight="1" x14ac:dyDescent="0.25">
      <c r="B42" s="168" t="s">
        <v>193</v>
      </c>
      <c r="C42" s="169"/>
      <c r="D42" s="52" t="s">
        <v>22</v>
      </c>
      <c r="E42" s="122" t="s">
        <v>19</v>
      </c>
      <c r="F42" s="53" t="s">
        <v>20</v>
      </c>
    </row>
    <row r="43" spans="2:6" ht="19.5" customHeight="1" x14ac:dyDescent="0.25">
      <c r="B43" s="168" t="s">
        <v>218</v>
      </c>
      <c r="C43" s="169"/>
      <c r="D43" s="131" t="s">
        <v>22</v>
      </c>
      <c r="E43" s="122" t="s">
        <v>19</v>
      </c>
      <c r="F43" s="62" t="s">
        <v>20</v>
      </c>
    </row>
    <row r="44" spans="2:6" ht="19.5" customHeight="1" x14ac:dyDescent="0.25">
      <c r="B44" s="189" t="s">
        <v>224</v>
      </c>
      <c r="C44" s="190"/>
      <c r="D44" s="57" t="s">
        <v>22</v>
      </c>
      <c r="E44" s="124" t="s">
        <v>31</v>
      </c>
      <c r="F44" s="54" t="s">
        <v>20</v>
      </c>
    </row>
    <row r="45" spans="2:6" ht="23.25" customHeight="1" x14ac:dyDescent="0.25">
      <c r="B45" s="48"/>
      <c r="C45" s="49" t="s">
        <v>39</v>
      </c>
      <c r="D45" s="60"/>
      <c r="E45" s="60"/>
      <c r="F45" s="61"/>
    </row>
    <row r="46" spans="2:6" ht="19.5" customHeight="1" x14ac:dyDescent="0.25">
      <c r="B46" s="185" t="s">
        <v>40</v>
      </c>
      <c r="C46" s="186"/>
      <c r="D46" s="131" t="s">
        <v>30</v>
      </c>
      <c r="E46" s="123" t="s">
        <v>31</v>
      </c>
      <c r="F46" s="135" t="s">
        <v>23</v>
      </c>
    </row>
    <row r="47" spans="2:6" ht="19.5" customHeight="1" x14ac:dyDescent="0.25">
      <c r="B47" s="172" t="s">
        <v>226</v>
      </c>
      <c r="C47" s="173"/>
      <c r="D47" s="131" t="s">
        <v>18</v>
      </c>
      <c r="E47" s="122" t="s">
        <v>31</v>
      </c>
      <c r="F47" s="62" t="s">
        <v>23</v>
      </c>
    </row>
    <row r="48" spans="2:6" ht="19.5" customHeight="1" x14ac:dyDescent="0.25">
      <c r="B48" s="174" t="s">
        <v>41</v>
      </c>
      <c r="C48" s="175"/>
      <c r="D48" s="52" t="s">
        <v>18</v>
      </c>
      <c r="E48" s="122" t="s">
        <v>31</v>
      </c>
      <c r="F48" s="62" t="s">
        <v>23</v>
      </c>
    </row>
    <row r="49" spans="2:6" ht="19.5" customHeight="1" x14ac:dyDescent="0.25">
      <c r="B49" s="174" t="s">
        <v>227</v>
      </c>
      <c r="C49" s="175"/>
      <c r="D49" s="131" t="s">
        <v>22</v>
      </c>
      <c r="E49" s="122" t="s">
        <v>31</v>
      </c>
      <c r="F49" s="62" t="s">
        <v>23</v>
      </c>
    </row>
    <row r="50" spans="2:6" ht="19.5" customHeight="1" x14ac:dyDescent="0.25">
      <c r="B50" s="176" t="s">
        <v>228</v>
      </c>
      <c r="C50" s="177"/>
      <c r="D50" s="131" t="s">
        <v>22</v>
      </c>
      <c r="E50" s="122" t="s">
        <v>31</v>
      </c>
      <c r="F50" s="62" t="s">
        <v>23</v>
      </c>
    </row>
    <row r="51" spans="2:6" ht="21" customHeight="1" x14ac:dyDescent="0.25">
      <c r="B51" s="176" t="s">
        <v>229</v>
      </c>
      <c r="C51" s="177"/>
      <c r="D51" s="52" t="s">
        <v>18</v>
      </c>
      <c r="E51" s="122" t="s">
        <v>31</v>
      </c>
      <c r="F51" s="62" t="s">
        <v>23</v>
      </c>
    </row>
    <row r="52" spans="2:6" ht="19.5" customHeight="1" x14ac:dyDescent="0.25">
      <c r="B52" s="176" t="s">
        <v>230</v>
      </c>
      <c r="C52" s="177"/>
      <c r="D52" s="52" t="s">
        <v>22</v>
      </c>
      <c r="E52" s="122" t="s">
        <v>19</v>
      </c>
      <c r="F52" s="62" t="s">
        <v>23</v>
      </c>
    </row>
    <row r="53" spans="2:6" ht="19.5" customHeight="1" x14ac:dyDescent="0.25">
      <c r="B53" s="168" t="s">
        <v>48</v>
      </c>
      <c r="C53" s="169"/>
      <c r="D53" s="131" t="s">
        <v>18</v>
      </c>
      <c r="E53" s="122" t="s">
        <v>31</v>
      </c>
      <c r="F53" s="62" t="s">
        <v>49</v>
      </c>
    </row>
    <row r="54" spans="2:6" ht="19.5" customHeight="1" x14ac:dyDescent="0.25">
      <c r="B54" s="172" t="s">
        <v>231</v>
      </c>
      <c r="C54" s="173"/>
      <c r="D54" s="52" t="s">
        <v>18</v>
      </c>
      <c r="E54" s="122" t="s">
        <v>31</v>
      </c>
      <c r="F54" s="62" t="s">
        <v>42</v>
      </c>
    </row>
    <row r="55" spans="2:6" ht="19.5" customHeight="1" x14ac:dyDescent="0.25">
      <c r="B55" s="168" t="s">
        <v>47</v>
      </c>
      <c r="C55" s="169"/>
      <c r="D55" s="131" t="s">
        <v>18</v>
      </c>
      <c r="E55" s="122" t="s">
        <v>31</v>
      </c>
      <c r="F55" s="62" t="s">
        <v>46</v>
      </c>
    </row>
    <row r="56" spans="2:6" ht="19.5" customHeight="1" x14ac:dyDescent="0.25">
      <c r="B56" s="168" t="s">
        <v>236</v>
      </c>
      <c r="C56" s="169"/>
      <c r="D56" s="131" t="s">
        <v>18</v>
      </c>
      <c r="E56" s="122" t="s">
        <v>31</v>
      </c>
      <c r="F56" s="62" t="s">
        <v>46</v>
      </c>
    </row>
    <row r="57" spans="2:6" ht="19.5" customHeight="1" x14ac:dyDescent="0.25">
      <c r="B57" s="168" t="s">
        <v>223</v>
      </c>
      <c r="C57" s="169"/>
      <c r="D57" s="131" t="s">
        <v>22</v>
      </c>
      <c r="E57" s="122" t="s">
        <v>31</v>
      </c>
      <c r="F57" s="62" t="s">
        <v>20</v>
      </c>
    </row>
    <row r="58" spans="2:6" ht="19.5" customHeight="1" x14ac:dyDescent="0.25">
      <c r="B58" s="168" t="s">
        <v>234</v>
      </c>
      <c r="C58" s="169"/>
      <c r="D58" s="131" t="s">
        <v>22</v>
      </c>
      <c r="E58" s="122" t="s">
        <v>31</v>
      </c>
      <c r="F58" s="62" t="s">
        <v>20</v>
      </c>
    </row>
    <row r="59" spans="2:6" ht="19.5" customHeight="1" x14ac:dyDescent="0.25">
      <c r="B59" s="168" t="s">
        <v>219</v>
      </c>
      <c r="C59" s="169"/>
      <c r="D59" s="131" t="s">
        <v>22</v>
      </c>
      <c r="E59" s="122" t="s">
        <v>31</v>
      </c>
      <c r="F59" s="62" t="s">
        <v>20</v>
      </c>
    </row>
    <row r="60" spans="2:6" ht="15.65" hidden="1" customHeight="1" x14ac:dyDescent="0.25">
      <c r="B60" s="170" t="s">
        <v>45</v>
      </c>
      <c r="C60" s="171"/>
      <c r="D60" s="118" t="s">
        <v>18</v>
      </c>
      <c r="E60" s="121" t="s">
        <v>31</v>
      </c>
      <c r="F60" s="119" t="s">
        <v>46</v>
      </c>
    </row>
    <row r="61" spans="2:6" ht="19.5" customHeight="1" x14ac:dyDescent="0.25">
      <c r="B61" s="168" t="s">
        <v>220</v>
      </c>
      <c r="C61" s="169"/>
      <c r="D61" s="52" t="s">
        <v>22</v>
      </c>
      <c r="E61" s="122" t="s">
        <v>19</v>
      </c>
      <c r="F61" s="53" t="s">
        <v>20</v>
      </c>
    </row>
    <row r="62" spans="2:6" ht="15.65" hidden="1" customHeight="1" x14ac:dyDescent="0.25">
      <c r="B62" s="170" t="s">
        <v>50</v>
      </c>
      <c r="C62" s="171"/>
      <c r="D62" s="118" t="s">
        <v>18</v>
      </c>
      <c r="E62" s="121" t="s">
        <v>31</v>
      </c>
      <c r="F62" s="119" t="s">
        <v>20</v>
      </c>
    </row>
    <row r="63" spans="2:6" ht="19.5" customHeight="1" x14ac:dyDescent="0.25">
      <c r="B63" s="168" t="s">
        <v>221</v>
      </c>
      <c r="C63" s="169"/>
      <c r="D63" s="131" t="s">
        <v>22</v>
      </c>
      <c r="E63" s="122" t="s">
        <v>19</v>
      </c>
      <c r="F63" s="62" t="s">
        <v>20</v>
      </c>
    </row>
    <row r="64" spans="2:6" ht="19.5" customHeight="1" x14ac:dyDescent="0.25">
      <c r="B64" s="168" t="s">
        <v>235</v>
      </c>
      <c r="C64" s="169"/>
      <c r="D64" s="131" t="s">
        <v>22</v>
      </c>
      <c r="E64" s="122" t="s">
        <v>19</v>
      </c>
      <c r="F64" s="62" t="s">
        <v>20</v>
      </c>
    </row>
    <row r="65" spans="2:6" ht="15.65" hidden="1" customHeight="1" x14ac:dyDescent="0.25">
      <c r="B65" s="170" t="s">
        <v>52</v>
      </c>
      <c r="C65" s="171"/>
      <c r="D65" s="118" t="s">
        <v>18</v>
      </c>
      <c r="E65" s="121" t="s">
        <v>31</v>
      </c>
      <c r="F65" s="119" t="s">
        <v>51</v>
      </c>
    </row>
    <row r="66" spans="2:6" ht="19.5" customHeight="1" x14ac:dyDescent="0.25">
      <c r="B66" s="168" t="s">
        <v>212</v>
      </c>
      <c r="C66" s="169"/>
      <c r="D66" s="131" t="s">
        <v>22</v>
      </c>
      <c r="E66" s="122" t="s">
        <v>19</v>
      </c>
      <c r="F66" s="62" t="s">
        <v>20</v>
      </c>
    </row>
    <row r="67" spans="2:6" ht="19.5" customHeight="1" x14ac:dyDescent="0.25">
      <c r="B67" s="168" t="s">
        <v>225</v>
      </c>
      <c r="C67" s="169"/>
      <c r="D67" s="127" t="s">
        <v>22</v>
      </c>
      <c r="E67" s="128" t="s">
        <v>31</v>
      </c>
      <c r="F67" s="129" t="s">
        <v>20</v>
      </c>
    </row>
    <row r="68" spans="2:6" ht="19.5" customHeight="1" x14ac:dyDescent="0.25">
      <c r="B68" s="168" t="s">
        <v>222</v>
      </c>
      <c r="C68" s="169"/>
      <c r="D68" s="131" t="s">
        <v>18</v>
      </c>
      <c r="E68" s="122" t="s">
        <v>31</v>
      </c>
      <c r="F68" s="62" t="s">
        <v>51</v>
      </c>
    </row>
    <row r="69" spans="2:6" ht="19.5" customHeight="1" x14ac:dyDescent="0.25">
      <c r="B69" s="168" t="s">
        <v>200</v>
      </c>
      <c r="C69" s="169"/>
      <c r="D69" s="131" t="s">
        <v>18</v>
      </c>
      <c r="E69" s="122" t="s">
        <v>31</v>
      </c>
      <c r="F69" s="62" t="s">
        <v>53</v>
      </c>
    </row>
    <row r="70" spans="2:6" ht="19.5" customHeight="1" x14ac:dyDescent="0.25">
      <c r="B70" s="168" t="s">
        <v>210</v>
      </c>
      <c r="C70" s="169"/>
      <c r="D70" s="52" t="s">
        <v>18</v>
      </c>
      <c r="E70" s="122" t="s">
        <v>31</v>
      </c>
      <c r="F70" s="62" t="s">
        <v>53</v>
      </c>
    </row>
    <row r="71" spans="2:6" ht="19.5" customHeight="1" thickBot="1" x14ac:dyDescent="0.3">
      <c r="B71" s="206" t="s">
        <v>232</v>
      </c>
      <c r="C71" s="207"/>
      <c r="D71" s="63" t="s">
        <v>18</v>
      </c>
      <c r="E71" s="125" t="s">
        <v>31</v>
      </c>
      <c r="F71" s="64" t="s">
        <v>54</v>
      </c>
    </row>
    <row r="76" spans="2:6" hidden="1" x14ac:dyDescent="0.25">
      <c r="B76" s="6" t="s">
        <v>18</v>
      </c>
    </row>
    <row r="77" spans="2:6" hidden="1" x14ac:dyDescent="0.25">
      <c r="B77" s="7" t="s">
        <v>30</v>
      </c>
    </row>
    <row r="78" spans="2:6" hidden="1" x14ac:dyDescent="0.25">
      <c r="B78" s="7" t="s">
        <v>22</v>
      </c>
    </row>
    <row r="79" spans="2:6" hidden="1" x14ac:dyDescent="0.25"/>
    <row r="80" spans="2:6" hidden="1" x14ac:dyDescent="0.25">
      <c r="B80" t="s">
        <v>19</v>
      </c>
    </row>
    <row r="81" spans="2:2" hidden="1" x14ac:dyDescent="0.25">
      <c r="B81" t="s">
        <v>31</v>
      </c>
    </row>
  </sheetData>
  <mergeCells count="60">
    <mergeCell ref="B71:C71"/>
    <mergeCell ref="B19:C19"/>
    <mergeCell ref="B20:C20"/>
    <mergeCell ref="B21:C21"/>
    <mergeCell ref="B23:C23"/>
    <mergeCell ref="B24:C24"/>
    <mergeCell ref="B25:C25"/>
    <mergeCell ref="B22:C22"/>
    <mergeCell ref="B27:C27"/>
    <mergeCell ref="B26:C26"/>
    <mergeCell ref="B29:C29"/>
    <mergeCell ref="B28:C28"/>
    <mergeCell ref="B36:C36"/>
    <mergeCell ref="B34:C34"/>
    <mergeCell ref="B40:C40"/>
    <mergeCell ref="B48:C48"/>
    <mergeCell ref="B6:F6"/>
    <mergeCell ref="B7:F14"/>
    <mergeCell ref="B16:F16"/>
    <mergeCell ref="C2:E4"/>
    <mergeCell ref="F2:F4"/>
    <mergeCell ref="B2:B4"/>
    <mergeCell ref="F17:F18"/>
    <mergeCell ref="E17:E18"/>
    <mergeCell ref="D17:D18"/>
    <mergeCell ref="B15:F15"/>
    <mergeCell ref="B47:C47"/>
    <mergeCell ref="B46:C46"/>
    <mergeCell ref="B42:C42"/>
    <mergeCell ref="B41:C41"/>
    <mergeCell ref="B32:C32"/>
    <mergeCell ref="B33:C33"/>
    <mergeCell ref="B31:C31"/>
    <mergeCell ref="B37:C37"/>
    <mergeCell ref="B35:C35"/>
    <mergeCell ref="B39:C39"/>
    <mergeCell ref="B43:C43"/>
    <mergeCell ref="B44:C44"/>
    <mergeCell ref="B54:C54"/>
    <mergeCell ref="B49:C49"/>
    <mergeCell ref="B52:C52"/>
    <mergeCell ref="B57:C57"/>
    <mergeCell ref="B50:C50"/>
    <mergeCell ref="B51:C51"/>
    <mergeCell ref="B55:C55"/>
    <mergeCell ref="B53:C53"/>
    <mergeCell ref="B56:C56"/>
    <mergeCell ref="B58:C58"/>
    <mergeCell ref="B59:C59"/>
    <mergeCell ref="B60:C60"/>
    <mergeCell ref="B65:C65"/>
    <mergeCell ref="B61:C61"/>
    <mergeCell ref="B62:C62"/>
    <mergeCell ref="B63:C63"/>
    <mergeCell ref="B64:C64"/>
    <mergeCell ref="B68:C68"/>
    <mergeCell ref="B69:C69"/>
    <mergeCell ref="B70:C70"/>
    <mergeCell ref="B67:C67"/>
    <mergeCell ref="B66:C66"/>
  </mergeCells>
  <phoneticPr fontId="1" type="noConversion"/>
  <dataValidations count="2">
    <dataValidation type="list" allowBlank="1" showInputMessage="1" showErrorMessage="1" sqref="D19:D29 D46:D71 D39:D44 D31:D37" xr:uid="{00000000-0002-0000-0100-000000000000}">
      <formula1>$B$76:$B$78</formula1>
    </dataValidation>
    <dataValidation type="list" allowBlank="1" showInputMessage="1" showErrorMessage="1" sqref="E19:E29 E46:E71 E39:E44 E31:E37" xr:uid="{00000000-0002-0000-0100-000001000000}">
      <formula1>$B$80:$B$81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93"/>
  <sheetViews>
    <sheetView showGridLines="0" tabSelected="1" zoomScale="70" zoomScaleNormal="70" zoomScalePageLayoutView="70" workbookViewId="0">
      <selection activeCell="B6" sqref="B6:L6"/>
    </sheetView>
  </sheetViews>
  <sheetFormatPr baseColWidth="10" defaultColWidth="11.453125" defaultRowHeight="13" x14ac:dyDescent="0.3"/>
  <cols>
    <col min="1" max="1" width="4.1796875" customWidth="1"/>
    <col min="2" max="2" width="19.453125" customWidth="1"/>
    <col min="3" max="3" width="25.1796875" customWidth="1"/>
    <col min="4" max="4" width="14.7265625" customWidth="1"/>
    <col min="5" max="5" width="12.453125" customWidth="1"/>
    <col min="6" max="6" width="18.26953125" customWidth="1"/>
    <col min="7" max="7" width="24.81640625" customWidth="1"/>
    <col min="8" max="8" width="25.26953125" style="10" customWidth="1"/>
    <col min="9" max="9" width="14.7265625" customWidth="1"/>
    <col min="10" max="10" width="11.81640625" customWidth="1"/>
    <col min="11" max="11" width="14" customWidth="1"/>
    <col min="12" max="12" width="15.26953125" style="4" customWidth="1"/>
    <col min="13" max="13" width="4.81640625" customWidth="1"/>
  </cols>
  <sheetData>
    <row r="1" spans="2:17" ht="12.5" x14ac:dyDescent="0.25">
      <c r="H1"/>
      <c r="L1"/>
    </row>
    <row r="2" spans="2:17" ht="48.75" customHeight="1" x14ac:dyDescent="0.25">
      <c r="B2" s="147"/>
      <c r="C2" s="157" t="s">
        <v>8</v>
      </c>
      <c r="D2" s="158"/>
      <c r="E2" s="158"/>
      <c r="F2" s="158"/>
      <c r="G2" s="158"/>
      <c r="H2" s="158"/>
      <c r="I2" s="158"/>
      <c r="J2" s="159"/>
      <c r="K2" s="246" t="s">
        <v>1</v>
      </c>
      <c r="L2" s="247"/>
    </row>
    <row r="3" spans="2:17" ht="42" customHeight="1" x14ac:dyDescent="0.25">
      <c r="B3" s="147"/>
      <c r="C3" s="160"/>
      <c r="D3" s="161"/>
      <c r="E3" s="161"/>
      <c r="F3" s="161"/>
      <c r="G3" s="161"/>
      <c r="H3" s="161"/>
      <c r="I3" s="161"/>
      <c r="J3" s="162"/>
      <c r="K3" s="248"/>
      <c r="L3" s="249"/>
    </row>
    <row r="4" spans="2:17" ht="36.75" customHeight="1" x14ac:dyDescent="0.25">
      <c r="B4" s="147"/>
      <c r="C4" s="163"/>
      <c r="D4" s="164"/>
      <c r="E4" s="164"/>
      <c r="F4" s="164"/>
      <c r="G4" s="164"/>
      <c r="H4" s="164"/>
      <c r="I4" s="164"/>
      <c r="J4" s="165"/>
      <c r="K4" s="250"/>
      <c r="L4" s="251"/>
    </row>
    <row r="5" spans="2:17" ht="24.75" customHeight="1" thickBot="1" x14ac:dyDescent="0.4">
      <c r="C5" s="11"/>
      <c r="D5" s="12"/>
      <c r="E5" s="12"/>
      <c r="F5" s="12"/>
      <c r="G5" s="12"/>
      <c r="H5"/>
      <c r="L5"/>
    </row>
    <row r="6" spans="2:17" ht="23.5" thickBot="1" x14ac:dyDescent="0.3">
      <c r="B6" s="237" t="s">
        <v>237</v>
      </c>
      <c r="C6" s="238"/>
      <c r="D6" s="238"/>
      <c r="E6" s="238"/>
      <c r="F6" s="238"/>
      <c r="G6" s="238"/>
      <c r="H6" s="238"/>
      <c r="I6" s="238"/>
      <c r="J6" s="238"/>
      <c r="K6" s="238"/>
      <c r="L6" s="239"/>
      <c r="M6" s="1"/>
      <c r="N6" s="1"/>
      <c r="O6" s="1"/>
      <c r="P6" s="1"/>
      <c r="Q6" s="1"/>
    </row>
    <row r="7" spans="2:17" ht="24.75" customHeight="1" x14ac:dyDescent="0.25">
      <c r="B7" s="243" t="s">
        <v>201</v>
      </c>
      <c r="C7" s="244"/>
      <c r="D7" s="244"/>
      <c r="E7" s="244"/>
      <c r="F7" s="244"/>
      <c r="G7" s="244"/>
      <c r="H7" s="244"/>
      <c r="I7" s="244"/>
      <c r="J7" s="244"/>
      <c r="K7" s="244"/>
      <c r="L7" s="245"/>
    </row>
    <row r="8" spans="2:17" ht="18" customHeight="1" x14ac:dyDescent="0.35">
      <c r="B8" s="107" t="s">
        <v>194</v>
      </c>
      <c r="C8" s="108"/>
      <c r="D8" s="108"/>
      <c r="E8" s="108"/>
      <c r="F8" s="108"/>
      <c r="G8" s="108"/>
      <c r="H8" s="108"/>
      <c r="I8" s="108"/>
      <c r="J8" s="108"/>
      <c r="K8" s="108"/>
      <c r="L8" s="109"/>
    </row>
    <row r="9" spans="2:17" ht="15.5" x14ac:dyDescent="0.35">
      <c r="B9" s="107" t="s">
        <v>55</v>
      </c>
      <c r="C9" s="110"/>
      <c r="D9" s="110"/>
      <c r="E9" s="110"/>
      <c r="F9" s="110"/>
      <c r="G9" s="110"/>
      <c r="H9" s="110"/>
      <c r="I9" s="111"/>
      <c r="J9" s="110"/>
      <c r="K9" s="110"/>
      <c r="L9" s="112"/>
    </row>
    <row r="10" spans="2:17" ht="15.5" x14ac:dyDescent="0.35">
      <c r="B10" s="107" t="s">
        <v>195</v>
      </c>
      <c r="C10" s="110"/>
      <c r="D10" s="110"/>
      <c r="E10" s="110"/>
      <c r="F10" s="110"/>
      <c r="G10" s="110"/>
      <c r="H10" s="110"/>
      <c r="I10" s="110"/>
      <c r="J10" s="110"/>
      <c r="K10" s="110"/>
      <c r="L10" s="112"/>
    </row>
    <row r="11" spans="2:17" ht="15.5" x14ac:dyDescent="0.35">
      <c r="B11" s="107" t="s">
        <v>196</v>
      </c>
      <c r="C11" s="110"/>
      <c r="D11" s="110"/>
      <c r="E11" s="110"/>
      <c r="F11" s="110"/>
      <c r="G11" s="110"/>
      <c r="H11" s="110"/>
      <c r="I11" s="110"/>
      <c r="J11" s="110"/>
      <c r="K11" s="110"/>
      <c r="L11" s="112"/>
    </row>
    <row r="12" spans="2:17" ht="18" customHeight="1" x14ac:dyDescent="0.25">
      <c r="B12" s="240" t="s">
        <v>56</v>
      </c>
      <c r="C12" s="241"/>
      <c r="D12" s="241"/>
      <c r="E12" s="241"/>
      <c r="F12" s="241"/>
      <c r="G12" s="241"/>
      <c r="H12" s="241"/>
      <c r="I12" s="241"/>
      <c r="J12" s="241"/>
      <c r="K12" s="241"/>
      <c r="L12" s="242"/>
    </row>
    <row r="13" spans="2:17" ht="15.5" x14ac:dyDescent="0.35">
      <c r="B13" s="107" t="s">
        <v>57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2"/>
    </row>
    <row r="14" spans="2:17" ht="7.5" customHeight="1" thickBot="1" x14ac:dyDescent="0.35">
      <c r="B14" s="68"/>
      <c r="C14" s="69"/>
      <c r="D14" s="69"/>
      <c r="E14" s="69"/>
      <c r="F14" s="69"/>
      <c r="G14" s="69"/>
      <c r="H14" s="69"/>
      <c r="I14" s="69"/>
      <c r="J14" s="69"/>
      <c r="K14" s="69"/>
      <c r="L14" s="70"/>
    </row>
    <row r="15" spans="2:17" ht="16" thickBot="1" x14ac:dyDescent="0.3">
      <c r="B15" s="234" t="s">
        <v>58</v>
      </c>
      <c r="C15" s="235"/>
      <c r="D15" s="235"/>
      <c r="E15" s="235"/>
      <c r="F15" s="235"/>
      <c r="G15" s="236"/>
      <c r="H15" s="231" t="s">
        <v>59</v>
      </c>
      <c r="I15" s="232"/>
      <c r="J15" s="232"/>
      <c r="K15" s="232"/>
      <c r="L15" s="233"/>
    </row>
    <row r="16" spans="2:17" ht="26.5" thickBot="1" x14ac:dyDescent="0.3">
      <c r="B16" s="71" t="s">
        <v>233</v>
      </c>
      <c r="C16" s="252" t="s">
        <v>199</v>
      </c>
      <c r="D16" s="252"/>
      <c r="E16" s="252"/>
      <c r="F16" s="252"/>
      <c r="G16" s="252"/>
      <c r="H16" s="72" t="s">
        <v>62</v>
      </c>
      <c r="I16" s="72" t="s">
        <v>63</v>
      </c>
      <c r="J16" s="72" t="s">
        <v>64</v>
      </c>
      <c r="K16" s="72" t="s">
        <v>65</v>
      </c>
      <c r="L16" s="73" t="s">
        <v>66</v>
      </c>
    </row>
    <row r="17" spans="2:12" ht="15.5" x14ac:dyDescent="0.25">
      <c r="B17" s="76" t="s">
        <v>16</v>
      </c>
      <c r="C17" s="210" t="s">
        <v>189</v>
      </c>
      <c r="D17" s="210"/>
      <c r="E17" s="210"/>
      <c r="F17" s="210"/>
      <c r="G17" s="210"/>
      <c r="H17" s="77"/>
      <c r="I17" s="74">
        <v>2</v>
      </c>
      <c r="J17" s="75">
        <v>2</v>
      </c>
      <c r="K17" s="138">
        <f>I17+J17</f>
        <v>4</v>
      </c>
      <c r="L17" s="139" t="str">
        <f>IF(K17&lt;=4,"BAJO",IF(K17=5,"MEDIO",IF(K17=6,"ALTO",IF(K17=7,"ALTO","EXTREMO"))))</f>
        <v>BAJO</v>
      </c>
    </row>
    <row r="18" spans="2:12" ht="15.5" x14ac:dyDescent="0.25">
      <c r="B18" s="76" t="s">
        <v>16</v>
      </c>
      <c r="C18" s="210" t="s">
        <v>26</v>
      </c>
      <c r="D18" s="210"/>
      <c r="E18" s="210"/>
      <c r="F18" s="210"/>
      <c r="G18" s="210"/>
      <c r="H18" s="77"/>
      <c r="I18" s="74">
        <v>3</v>
      </c>
      <c r="J18" s="75">
        <v>2</v>
      </c>
      <c r="K18" s="138">
        <f t="shared" ref="K18:K61" si="0">I18+J18</f>
        <v>5</v>
      </c>
      <c r="L18" s="139" t="str">
        <f t="shared" ref="L18:L61" si="1">IF(K18&lt;=4,"BAJO",IF(K18=5,"MEDIO",IF(K18=6,"ALTO",IF(K18=7,"ALTO","EXTREMO"))))</f>
        <v>MEDIO</v>
      </c>
    </row>
    <row r="19" spans="2:12" ht="15.5" x14ac:dyDescent="0.25">
      <c r="B19" s="130" t="s">
        <v>16</v>
      </c>
      <c r="C19" s="229" t="s">
        <v>190</v>
      </c>
      <c r="D19" s="229"/>
      <c r="E19" s="229"/>
      <c r="F19" s="229"/>
      <c r="G19" s="229"/>
      <c r="H19" s="136"/>
      <c r="I19" s="137">
        <v>2</v>
      </c>
      <c r="J19" s="138">
        <v>2</v>
      </c>
      <c r="K19" s="138">
        <f t="shared" si="0"/>
        <v>4</v>
      </c>
      <c r="L19" s="139" t="str">
        <f t="shared" si="1"/>
        <v>BAJO</v>
      </c>
    </row>
    <row r="20" spans="2:12" ht="15.5" x14ac:dyDescent="0.25">
      <c r="B20" s="76" t="s">
        <v>16</v>
      </c>
      <c r="C20" s="210" t="s">
        <v>24</v>
      </c>
      <c r="D20" s="210"/>
      <c r="E20" s="210"/>
      <c r="F20" s="210"/>
      <c r="G20" s="210"/>
      <c r="H20" s="77"/>
      <c r="I20" s="74">
        <v>2</v>
      </c>
      <c r="J20" s="75">
        <v>2</v>
      </c>
      <c r="K20" s="138">
        <f t="shared" si="0"/>
        <v>4</v>
      </c>
      <c r="L20" s="139" t="str">
        <f t="shared" si="1"/>
        <v>BAJO</v>
      </c>
    </row>
    <row r="21" spans="2:12" ht="15.5" x14ac:dyDescent="0.25">
      <c r="B21" s="76" t="s">
        <v>16</v>
      </c>
      <c r="C21" s="210" t="s">
        <v>28</v>
      </c>
      <c r="D21" s="210"/>
      <c r="E21" s="210"/>
      <c r="F21" s="210"/>
      <c r="G21" s="210"/>
      <c r="H21" s="77"/>
      <c r="I21" s="74">
        <v>2</v>
      </c>
      <c r="J21" s="75">
        <v>2</v>
      </c>
      <c r="K21" s="138">
        <f t="shared" si="0"/>
        <v>4</v>
      </c>
      <c r="L21" s="139" t="str">
        <f t="shared" si="1"/>
        <v>BAJO</v>
      </c>
    </row>
    <row r="22" spans="2:12" ht="15.5" x14ac:dyDescent="0.25">
      <c r="B22" s="76" t="s">
        <v>16</v>
      </c>
      <c r="C22" s="210" t="s">
        <v>27</v>
      </c>
      <c r="D22" s="210"/>
      <c r="E22" s="210"/>
      <c r="F22" s="210"/>
      <c r="G22" s="210"/>
      <c r="H22" s="77"/>
      <c r="I22" s="74">
        <v>2</v>
      </c>
      <c r="J22" s="75">
        <v>2</v>
      </c>
      <c r="K22" s="138">
        <f t="shared" si="0"/>
        <v>4</v>
      </c>
      <c r="L22" s="139" t="str">
        <f t="shared" si="1"/>
        <v>BAJO</v>
      </c>
    </row>
    <row r="23" spans="2:12" ht="15.5" x14ac:dyDescent="0.25">
      <c r="B23" s="76" t="s">
        <v>16</v>
      </c>
      <c r="C23" s="210" t="s">
        <v>192</v>
      </c>
      <c r="D23" s="210"/>
      <c r="E23" s="210"/>
      <c r="F23" s="210"/>
      <c r="G23" s="210"/>
      <c r="H23" s="77"/>
      <c r="I23" s="74">
        <v>2</v>
      </c>
      <c r="J23" s="75">
        <v>2</v>
      </c>
      <c r="K23" s="138">
        <f t="shared" si="0"/>
        <v>4</v>
      </c>
      <c r="L23" s="139" t="str">
        <f t="shared" si="1"/>
        <v>BAJO</v>
      </c>
    </row>
    <row r="24" spans="2:12" ht="15.5" x14ac:dyDescent="0.25">
      <c r="B24" s="76" t="s">
        <v>16</v>
      </c>
      <c r="C24" s="210" t="s">
        <v>29</v>
      </c>
      <c r="D24" s="210"/>
      <c r="E24" s="210"/>
      <c r="F24" s="210"/>
      <c r="G24" s="210"/>
      <c r="H24" s="77"/>
      <c r="I24" s="74">
        <v>2</v>
      </c>
      <c r="J24" s="75">
        <v>2</v>
      </c>
      <c r="K24" s="138">
        <f t="shared" si="0"/>
        <v>4</v>
      </c>
      <c r="L24" s="139" t="str">
        <f t="shared" si="1"/>
        <v>BAJO</v>
      </c>
    </row>
    <row r="25" spans="2:12" ht="15.5" x14ac:dyDescent="0.25">
      <c r="B25" s="76" t="s">
        <v>32</v>
      </c>
      <c r="C25" s="210" t="s">
        <v>209</v>
      </c>
      <c r="D25" s="210"/>
      <c r="E25" s="210"/>
      <c r="F25" s="210"/>
      <c r="G25" s="210"/>
      <c r="H25" s="77"/>
      <c r="I25" s="74">
        <v>2</v>
      </c>
      <c r="J25" s="75">
        <v>2</v>
      </c>
      <c r="K25" s="138">
        <f t="shared" si="0"/>
        <v>4</v>
      </c>
      <c r="L25" s="139" t="str">
        <f t="shared" si="1"/>
        <v>BAJO</v>
      </c>
    </row>
    <row r="26" spans="2:12" ht="15.5" x14ac:dyDescent="0.25">
      <c r="B26" s="76" t="s">
        <v>32</v>
      </c>
      <c r="C26" s="210" t="s">
        <v>34</v>
      </c>
      <c r="D26" s="210"/>
      <c r="E26" s="210"/>
      <c r="F26" s="210"/>
      <c r="G26" s="210"/>
      <c r="H26" s="77"/>
      <c r="I26" s="74">
        <v>2</v>
      </c>
      <c r="J26" s="75">
        <v>2</v>
      </c>
      <c r="K26" s="138">
        <f t="shared" si="0"/>
        <v>4</v>
      </c>
      <c r="L26" s="139" t="str">
        <f t="shared" si="1"/>
        <v>BAJO</v>
      </c>
    </row>
    <row r="27" spans="2:12" ht="15.5" x14ac:dyDescent="0.25">
      <c r="B27" s="76" t="s">
        <v>32</v>
      </c>
      <c r="C27" s="210" t="s">
        <v>35</v>
      </c>
      <c r="D27" s="210"/>
      <c r="E27" s="210"/>
      <c r="F27" s="210"/>
      <c r="G27" s="210"/>
      <c r="H27" s="77"/>
      <c r="I27" s="74">
        <v>2</v>
      </c>
      <c r="J27" s="75">
        <v>2</v>
      </c>
      <c r="K27" s="138">
        <f t="shared" si="0"/>
        <v>4</v>
      </c>
      <c r="L27" s="139" t="str">
        <f t="shared" si="1"/>
        <v>BAJO</v>
      </c>
    </row>
    <row r="28" spans="2:12" ht="15.5" x14ac:dyDescent="0.25">
      <c r="B28" s="76" t="s">
        <v>32</v>
      </c>
      <c r="C28" s="210" t="s">
        <v>36</v>
      </c>
      <c r="D28" s="210"/>
      <c r="E28" s="210"/>
      <c r="F28" s="210"/>
      <c r="G28" s="210"/>
      <c r="H28" s="77"/>
      <c r="I28" s="74">
        <v>2</v>
      </c>
      <c r="J28" s="75">
        <v>2</v>
      </c>
      <c r="K28" s="138">
        <f t="shared" si="0"/>
        <v>4</v>
      </c>
      <c r="L28" s="139" t="str">
        <f t="shared" si="1"/>
        <v>BAJO</v>
      </c>
    </row>
    <row r="29" spans="2:12" ht="15.5" x14ac:dyDescent="0.25">
      <c r="B29" s="76" t="s">
        <v>32</v>
      </c>
      <c r="C29" s="210" t="s">
        <v>37</v>
      </c>
      <c r="D29" s="210"/>
      <c r="E29" s="210"/>
      <c r="F29" s="210"/>
      <c r="G29" s="210"/>
      <c r="H29" s="77"/>
      <c r="I29" s="74">
        <v>2</v>
      </c>
      <c r="J29" s="75">
        <v>2</v>
      </c>
      <c r="K29" s="138">
        <f t="shared" si="0"/>
        <v>4</v>
      </c>
      <c r="L29" s="139" t="str">
        <f t="shared" si="1"/>
        <v>BAJO</v>
      </c>
    </row>
    <row r="30" spans="2:12" ht="15.5" x14ac:dyDescent="0.25">
      <c r="B30" s="76" t="s">
        <v>32</v>
      </c>
      <c r="C30" s="210" t="s">
        <v>33</v>
      </c>
      <c r="D30" s="210"/>
      <c r="E30" s="210"/>
      <c r="F30" s="210"/>
      <c r="G30" s="210"/>
      <c r="H30" s="77"/>
      <c r="I30" s="74">
        <v>2</v>
      </c>
      <c r="J30" s="75">
        <v>2</v>
      </c>
      <c r="K30" s="138">
        <f t="shared" si="0"/>
        <v>4</v>
      </c>
      <c r="L30" s="139" t="str">
        <f t="shared" si="1"/>
        <v>BAJO</v>
      </c>
    </row>
    <row r="31" spans="2:12" ht="15.5" x14ac:dyDescent="0.25">
      <c r="B31" s="76" t="s">
        <v>32</v>
      </c>
      <c r="C31" s="210" t="s">
        <v>214</v>
      </c>
      <c r="D31" s="210"/>
      <c r="E31" s="210"/>
      <c r="F31" s="210"/>
      <c r="G31" s="210"/>
      <c r="H31" s="77"/>
      <c r="I31" s="74">
        <v>2</v>
      </c>
      <c r="J31" s="75">
        <v>2</v>
      </c>
      <c r="K31" s="138">
        <f t="shared" si="0"/>
        <v>4</v>
      </c>
      <c r="L31" s="139" t="str">
        <f t="shared" si="1"/>
        <v>BAJO</v>
      </c>
    </row>
    <row r="32" spans="2:12" ht="15.5" x14ac:dyDescent="0.25">
      <c r="B32" s="76" t="s">
        <v>38</v>
      </c>
      <c r="C32" s="210" t="s">
        <v>216</v>
      </c>
      <c r="D32" s="210"/>
      <c r="E32" s="210"/>
      <c r="F32" s="210"/>
      <c r="G32" s="210"/>
      <c r="H32" s="77"/>
      <c r="I32" s="74">
        <v>2</v>
      </c>
      <c r="J32" s="75">
        <v>2</v>
      </c>
      <c r="K32" s="138">
        <f t="shared" si="0"/>
        <v>4</v>
      </c>
      <c r="L32" s="139" t="str">
        <f t="shared" si="1"/>
        <v>BAJO</v>
      </c>
    </row>
    <row r="33" spans="2:12" ht="15.65" customHeight="1" x14ac:dyDescent="0.25">
      <c r="B33" s="76" t="s">
        <v>38</v>
      </c>
      <c r="C33" s="210" t="s">
        <v>217</v>
      </c>
      <c r="D33" s="210"/>
      <c r="E33" s="210"/>
      <c r="F33" s="210"/>
      <c r="G33" s="210"/>
      <c r="H33" s="77"/>
      <c r="I33" s="74">
        <v>3</v>
      </c>
      <c r="J33" s="75">
        <v>2</v>
      </c>
      <c r="K33" s="138">
        <f t="shared" si="0"/>
        <v>5</v>
      </c>
      <c r="L33" s="139" t="str">
        <f t="shared" si="1"/>
        <v>MEDIO</v>
      </c>
    </row>
    <row r="34" spans="2:12" ht="31" customHeight="1" x14ac:dyDescent="0.25">
      <c r="B34" s="76" t="s">
        <v>38</v>
      </c>
      <c r="C34" s="210" t="s">
        <v>215</v>
      </c>
      <c r="D34" s="210"/>
      <c r="E34" s="210"/>
      <c r="F34" s="210"/>
      <c r="G34" s="210"/>
      <c r="H34" s="77"/>
      <c r="I34" s="74">
        <v>2</v>
      </c>
      <c r="J34" s="75">
        <v>2</v>
      </c>
      <c r="K34" s="138">
        <f t="shared" si="0"/>
        <v>4</v>
      </c>
      <c r="L34" s="139" t="str">
        <f t="shared" si="1"/>
        <v>BAJO</v>
      </c>
    </row>
    <row r="35" spans="2:12" ht="15.65" customHeight="1" x14ac:dyDescent="0.25">
      <c r="B35" s="76" t="s">
        <v>38</v>
      </c>
      <c r="C35" s="210" t="s">
        <v>193</v>
      </c>
      <c r="D35" s="210"/>
      <c r="E35" s="210"/>
      <c r="F35" s="210"/>
      <c r="G35" s="210"/>
      <c r="H35" s="77"/>
      <c r="I35" s="74">
        <v>2</v>
      </c>
      <c r="J35" s="75">
        <v>2</v>
      </c>
      <c r="K35" s="138">
        <f t="shared" si="0"/>
        <v>4</v>
      </c>
      <c r="L35" s="139" t="str">
        <f t="shared" si="1"/>
        <v>BAJO</v>
      </c>
    </row>
    <row r="36" spans="2:12" ht="15.65" customHeight="1" x14ac:dyDescent="0.25">
      <c r="B36" s="76" t="s">
        <v>38</v>
      </c>
      <c r="C36" s="210" t="s">
        <v>218</v>
      </c>
      <c r="D36" s="210"/>
      <c r="E36" s="210"/>
      <c r="F36" s="210"/>
      <c r="G36" s="210"/>
      <c r="H36" s="77"/>
      <c r="I36" s="74">
        <v>2</v>
      </c>
      <c r="J36" s="75">
        <v>2</v>
      </c>
      <c r="K36" s="138">
        <f t="shared" si="0"/>
        <v>4</v>
      </c>
      <c r="L36" s="139" t="str">
        <f t="shared" si="1"/>
        <v>BAJO</v>
      </c>
    </row>
    <row r="37" spans="2:12" ht="15.65" customHeight="1" x14ac:dyDescent="0.25">
      <c r="B37" s="76" t="s">
        <v>38</v>
      </c>
      <c r="C37" s="210" t="s">
        <v>224</v>
      </c>
      <c r="D37" s="210"/>
      <c r="E37" s="210"/>
      <c r="F37" s="210"/>
      <c r="G37" s="210"/>
      <c r="H37" s="77"/>
      <c r="I37" s="74">
        <v>3</v>
      </c>
      <c r="J37" s="75">
        <v>2</v>
      </c>
      <c r="K37" s="138">
        <f t="shared" si="0"/>
        <v>5</v>
      </c>
      <c r="L37" s="139" t="str">
        <f t="shared" si="1"/>
        <v>MEDIO</v>
      </c>
    </row>
    <row r="38" spans="2:12" ht="15.5" x14ac:dyDescent="0.25">
      <c r="B38" s="76" t="s">
        <v>39</v>
      </c>
      <c r="C38" s="210" t="s">
        <v>40</v>
      </c>
      <c r="D38" s="210"/>
      <c r="E38" s="210"/>
      <c r="F38" s="210"/>
      <c r="G38" s="210"/>
      <c r="H38" s="77"/>
      <c r="I38" s="74">
        <v>2</v>
      </c>
      <c r="J38" s="75">
        <v>2</v>
      </c>
      <c r="K38" s="138">
        <f t="shared" si="0"/>
        <v>4</v>
      </c>
      <c r="L38" s="139" t="str">
        <f t="shared" si="1"/>
        <v>BAJO</v>
      </c>
    </row>
    <row r="39" spans="2:12" ht="15.5" x14ac:dyDescent="0.25">
      <c r="B39" s="76" t="s">
        <v>39</v>
      </c>
      <c r="C39" s="210" t="s">
        <v>226</v>
      </c>
      <c r="D39" s="210"/>
      <c r="E39" s="210"/>
      <c r="F39" s="210"/>
      <c r="G39" s="210"/>
      <c r="H39" s="77"/>
      <c r="I39" s="74">
        <v>3</v>
      </c>
      <c r="J39" s="75">
        <v>2</v>
      </c>
      <c r="K39" s="138">
        <f t="shared" si="0"/>
        <v>5</v>
      </c>
      <c r="L39" s="139" t="str">
        <f t="shared" si="1"/>
        <v>MEDIO</v>
      </c>
    </row>
    <row r="40" spans="2:12" ht="15.5" x14ac:dyDescent="0.25">
      <c r="B40" s="76" t="s">
        <v>39</v>
      </c>
      <c r="C40" s="210" t="s">
        <v>41</v>
      </c>
      <c r="D40" s="210"/>
      <c r="E40" s="210"/>
      <c r="F40" s="210"/>
      <c r="G40" s="210"/>
      <c r="H40" s="77"/>
      <c r="I40" s="74">
        <v>3</v>
      </c>
      <c r="J40" s="75">
        <v>3</v>
      </c>
      <c r="K40" s="138">
        <f t="shared" si="0"/>
        <v>6</v>
      </c>
      <c r="L40" s="139" t="str">
        <f t="shared" si="1"/>
        <v>ALTO</v>
      </c>
    </row>
    <row r="41" spans="2:12" ht="15.5" x14ac:dyDescent="0.25">
      <c r="B41" s="76" t="s">
        <v>39</v>
      </c>
      <c r="C41" s="210" t="s">
        <v>227</v>
      </c>
      <c r="D41" s="210"/>
      <c r="E41" s="210"/>
      <c r="F41" s="210"/>
      <c r="G41" s="210"/>
      <c r="H41" s="77"/>
      <c r="I41" s="74">
        <v>3</v>
      </c>
      <c r="J41" s="75">
        <v>4</v>
      </c>
      <c r="K41" s="138">
        <f t="shared" si="0"/>
        <v>7</v>
      </c>
      <c r="L41" s="139" t="str">
        <f t="shared" si="1"/>
        <v>ALTO</v>
      </c>
    </row>
    <row r="42" spans="2:12" ht="15.5" x14ac:dyDescent="0.25">
      <c r="B42" s="76" t="s">
        <v>39</v>
      </c>
      <c r="C42" s="210" t="s">
        <v>228</v>
      </c>
      <c r="D42" s="210"/>
      <c r="E42" s="210"/>
      <c r="F42" s="210"/>
      <c r="G42" s="210"/>
      <c r="H42" s="77"/>
      <c r="I42" s="74">
        <v>3</v>
      </c>
      <c r="J42" s="75">
        <v>3</v>
      </c>
      <c r="K42" s="138">
        <f t="shared" si="0"/>
        <v>6</v>
      </c>
      <c r="L42" s="139" t="str">
        <f t="shared" si="1"/>
        <v>ALTO</v>
      </c>
    </row>
    <row r="43" spans="2:12" ht="31" customHeight="1" x14ac:dyDescent="0.25">
      <c r="B43" s="76" t="s">
        <v>39</v>
      </c>
      <c r="C43" s="210" t="s">
        <v>43</v>
      </c>
      <c r="D43" s="210"/>
      <c r="E43" s="210"/>
      <c r="F43" s="210"/>
      <c r="G43" s="210"/>
      <c r="H43" s="77"/>
      <c r="I43" s="74">
        <v>3</v>
      </c>
      <c r="J43" s="75">
        <v>4</v>
      </c>
      <c r="K43" s="138">
        <f t="shared" si="0"/>
        <v>7</v>
      </c>
      <c r="L43" s="139" t="str">
        <f t="shared" si="1"/>
        <v>ALTO</v>
      </c>
    </row>
    <row r="44" spans="2:12" ht="15.5" x14ac:dyDescent="0.25">
      <c r="B44" s="76" t="s">
        <v>39</v>
      </c>
      <c r="C44" s="210" t="s">
        <v>44</v>
      </c>
      <c r="D44" s="210"/>
      <c r="E44" s="210"/>
      <c r="F44" s="210"/>
      <c r="G44" s="210"/>
      <c r="H44" s="77"/>
      <c r="I44" s="74">
        <v>2</v>
      </c>
      <c r="J44" s="75">
        <v>2</v>
      </c>
      <c r="K44" s="138">
        <f t="shared" si="0"/>
        <v>4</v>
      </c>
      <c r="L44" s="139" t="str">
        <f t="shared" si="1"/>
        <v>BAJO</v>
      </c>
    </row>
    <row r="45" spans="2:12" ht="15.5" x14ac:dyDescent="0.25">
      <c r="B45" s="76" t="s">
        <v>39</v>
      </c>
      <c r="C45" s="210" t="s">
        <v>48</v>
      </c>
      <c r="D45" s="210"/>
      <c r="E45" s="210"/>
      <c r="F45" s="210"/>
      <c r="G45" s="210"/>
      <c r="H45" s="77"/>
      <c r="I45" s="74">
        <v>2</v>
      </c>
      <c r="J45" s="75">
        <v>2</v>
      </c>
      <c r="K45" s="138">
        <f t="shared" si="0"/>
        <v>4</v>
      </c>
      <c r="L45" s="139" t="str">
        <f t="shared" si="1"/>
        <v>BAJO</v>
      </c>
    </row>
    <row r="46" spans="2:12" ht="15.5" x14ac:dyDescent="0.25">
      <c r="B46" s="76" t="s">
        <v>39</v>
      </c>
      <c r="C46" s="210" t="s">
        <v>231</v>
      </c>
      <c r="D46" s="210"/>
      <c r="E46" s="210"/>
      <c r="F46" s="210"/>
      <c r="G46" s="210"/>
      <c r="H46" s="77"/>
      <c r="I46" s="74">
        <v>2</v>
      </c>
      <c r="J46" s="75">
        <v>2</v>
      </c>
      <c r="K46" s="138">
        <f t="shared" si="0"/>
        <v>4</v>
      </c>
      <c r="L46" s="139" t="str">
        <f t="shared" si="1"/>
        <v>BAJO</v>
      </c>
    </row>
    <row r="47" spans="2:12" ht="15.5" x14ac:dyDescent="0.25">
      <c r="B47" s="76" t="s">
        <v>39</v>
      </c>
      <c r="C47" s="210" t="s">
        <v>47</v>
      </c>
      <c r="D47" s="210"/>
      <c r="E47" s="210"/>
      <c r="F47" s="210"/>
      <c r="G47" s="210"/>
      <c r="H47" s="77"/>
      <c r="I47" s="74">
        <v>3</v>
      </c>
      <c r="J47" s="75">
        <v>2</v>
      </c>
      <c r="K47" s="138">
        <f t="shared" si="0"/>
        <v>5</v>
      </c>
      <c r="L47" s="139" t="str">
        <f t="shared" si="1"/>
        <v>MEDIO</v>
      </c>
    </row>
    <row r="48" spans="2:12" ht="15.5" x14ac:dyDescent="0.25">
      <c r="B48" s="76" t="s">
        <v>39</v>
      </c>
      <c r="C48" s="210" t="s">
        <v>236</v>
      </c>
      <c r="D48" s="210"/>
      <c r="E48" s="210"/>
      <c r="F48" s="210"/>
      <c r="G48" s="210"/>
      <c r="H48" s="77"/>
      <c r="I48" s="74">
        <v>2</v>
      </c>
      <c r="J48" s="75">
        <v>2</v>
      </c>
      <c r="K48" s="138">
        <f t="shared" si="0"/>
        <v>4</v>
      </c>
      <c r="L48" s="139" t="str">
        <f t="shared" si="1"/>
        <v>BAJO</v>
      </c>
    </row>
    <row r="49" spans="2:12" ht="15.5" x14ac:dyDescent="0.25">
      <c r="B49" s="76" t="s">
        <v>39</v>
      </c>
      <c r="C49" s="210" t="s">
        <v>223</v>
      </c>
      <c r="D49" s="210"/>
      <c r="E49" s="210"/>
      <c r="F49" s="210"/>
      <c r="G49" s="210"/>
      <c r="H49" s="77"/>
      <c r="I49" s="74">
        <v>3</v>
      </c>
      <c r="J49" s="75">
        <v>2</v>
      </c>
      <c r="K49" s="138">
        <f t="shared" si="0"/>
        <v>5</v>
      </c>
      <c r="L49" s="139" t="str">
        <f t="shared" si="1"/>
        <v>MEDIO</v>
      </c>
    </row>
    <row r="50" spans="2:12" ht="15.5" x14ac:dyDescent="0.25">
      <c r="B50" s="76" t="s">
        <v>39</v>
      </c>
      <c r="C50" s="210" t="s">
        <v>234</v>
      </c>
      <c r="D50" s="210"/>
      <c r="E50" s="210"/>
      <c r="F50" s="210"/>
      <c r="G50" s="210"/>
      <c r="H50" s="77"/>
      <c r="I50" s="74">
        <v>2</v>
      </c>
      <c r="J50" s="75">
        <v>2</v>
      </c>
      <c r="K50" s="138">
        <f t="shared" si="0"/>
        <v>4</v>
      </c>
      <c r="L50" s="139" t="str">
        <f t="shared" si="1"/>
        <v>BAJO</v>
      </c>
    </row>
    <row r="51" spans="2:12" ht="15.5" x14ac:dyDescent="0.25">
      <c r="B51" s="76" t="s">
        <v>39</v>
      </c>
      <c r="C51" s="210" t="s">
        <v>219</v>
      </c>
      <c r="D51" s="210"/>
      <c r="E51" s="210"/>
      <c r="F51" s="210"/>
      <c r="G51" s="210"/>
      <c r="H51" s="77"/>
      <c r="I51" s="74">
        <v>3</v>
      </c>
      <c r="J51" s="75">
        <v>2</v>
      </c>
      <c r="K51" s="138">
        <f t="shared" si="0"/>
        <v>5</v>
      </c>
      <c r="L51" s="139" t="str">
        <f t="shared" si="1"/>
        <v>MEDIO</v>
      </c>
    </row>
    <row r="52" spans="2:12" ht="15.5" x14ac:dyDescent="0.25">
      <c r="B52" s="76" t="s">
        <v>39</v>
      </c>
      <c r="C52" s="210" t="s">
        <v>220</v>
      </c>
      <c r="D52" s="210"/>
      <c r="E52" s="210"/>
      <c r="F52" s="210"/>
      <c r="G52" s="210"/>
      <c r="H52" s="77"/>
      <c r="I52" s="74">
        <v>3</v>
      </c>
      <c r="J52" s="75">
        <v>3</v>
      </c>
      <c r="K52" s="138">
        <f t="shared" si="0"/>
        <v>6</v>
      </c>
      <c r="L52" s="139" t="str">
        <f t="shared" si="1"/>
        <v>ALTO</v>
      </c>
    </row>
    <row r="53" spans="2:12" ht="15.5" x14ac:dyDescent="0.25">
      <c r="B53" s="76" t="s">
        <v>39</v>
      </c>
      <c r="C53" s="210" t="s">
        <v>221</v>
      </c>
      <c r="D53" s="210"/>
      <c r="E53" s="210"/>
      <c r="F53" s="210"/>
      <c r="G53" s="210"/>
      <c r="H53" s="77"/>
      <c r="I53" s="74">
        <v>3</v>
      </c>
      <c r="J53" s="75">
        <v>2</v>
      </c>
      <c r="K53" s="138">
        <f t="shared" si="0"/>
        <v>5</v>
      </c>
      <c r="L53" s="139" t="str">
        <f t="shared" si="1"/>
        <v>MEDIO</v>
      </c>
    </row>
    <row r="54" spans="2:12" ht="15.5" x14ac:dyDescent="0.25">
      <c r="B54" s="76" t="s">
        <v>39</v>
      </c>
      <c r="C54" s="210" t="s">
        <v>235</v>
      </c>
      <c r="D54" s="210"/>
      <c r="E54" s="210"/>
      <c r="F54" s="210"/>
      <c r="G54" s="210"/>
      <c r="H54" s="77"/>
      <c r="I54" s="74">
        <v>2</v>
      </c>
      <c r="J54" s="75">
        <v>2</v>
      </c>
      <c r="K54" s="138">
        <f t="shared" si="0"/>
        <v>4</v>
      </c>
      <c r="L54" s="139" t="str">
        <f t="shared" si="1"/>
        <v>BAJO</v>
      </c>
    </row>
    <row r="55" spans="2:12" ht="15.5" x14ac:dyDescent="0.25">
      <c r="B55" s="76" t="s">
        <v>39</v>
      </c>
      <c r="C55" s="210" t="s">
        <v>212</v>
      </c>
      <c r="D55" s="210"/>
      <c r="E55" s="210"/>
      <c r="F55" s="210"/>
      <c r="G55" s="210"/>
      <c r="H55" s="77"/>
      <c r="I55" s="74">
        <v>2</v>
      </c>
      <c r="J55" s="75">
        <v>2</v>
      </c>
      <c r="K55" s="138">
        <f t="shared" si="0"/>
        <v>4</v>
      </c>
      <c r="L55" s="139" t="str">
        <f t="shared" si="1"/>
        <v>BAJO</v>
      </c>
    </row>
    <row r="56" spans="2:12" ht="15.5" x14ac:dyDescent="0.25">
      <c r="B56" s="76" t="s">
        <v>39</v>
      </c>
      <c r="C56" s="210" t="s">
        <v>225</v>
      </c>
      <c r="D56" s="210"/>
      <c r="E56" s="210"/>
      <c r="F56" s="210"/>
      <c r="G56" s="210"/>
      <c r="H56" s="77"/>
      <c r="I56" s="74">
        <v>2</v>
      </c>
      <c r="J56" s="75">
        <v>2</v>
      </c>
      <c r="K56" s="138">
        <f t="shared" si="0"/>
        <v>4</v>
      </c>
      <c r="L56" s="139" t="str">
        <f t="shared" si="1"/>
        <v>BAJO</v>
      </c>
    </row>
    <row r="57" spans="2:12" ht="15.5" x14ac:dyDescent="0.25">
      <c r="B57" s="76" t="s">
        <v>39</v>
      </c>
      <c r="C57" s="210" t="s">
        <v>222</v>
      </c>
      <c r="D57" s="210"/>
      <c r="E57" s="210"/>
      <c r="F57" s="210"/>
      <c r="G57" s="210"/>
      <c r="H57" s="77"/>
      <c r="I57" s="74">
        <v>2</v>
      </c>
      <c r="J57" s="75">
        <v>2</v>
      </c>
      <c r="K57" s="138">
        <f t="shared" si="0"/>
        <v>4</v>
      </c>
      <c r="L57" s="139" t="str">
        <f t="shared" si="1"/>
        <v>BAJO</v>
      </c>
    </row>
    <row r="58" spans="2:12" ht="15.5" x14ac:dyDescent="0.25">
      <c r="B58" s="76" t="s">
        <v>39</v>
      </c>
      <c r="C58" s="210" t="s">
        <v>200</v>
      </c>
      <c r="D58" s="210"/>
      <c r="E58" s="210"/>
      <c r="F58" s="210"/>
      <c r="G58" s="210"/>
      <c r="H58" s="77"/>
      <c r="I58" s="74">
        <v>2</v>
      </c>
      <c r="J58" s="75">
        <v>2</v>
      </c>
      <c r="K58" s="138">
        <f t="shared" si="0"/>
        <v>4</v>
      </c>
      <c r="L58" s="139" t="str">
        <f t="shared" si="1"/>
        <v>BAJO</v>
      </c>
    </row>
    <row r="59" spans="2:12" ht="15.5" x14ac:dyDescent="0.25">
      <c r="B59" s="76" t="s">
        <v>39</v>
      </c>
      <c r="C59" s="210" t="s">
        <v>210</v>
      </c>
      <c r="D59" s="210"/>
      <c r="E59" s="210"/>
      <c r="F59" s="210"/>
      <c r="G59" s="210"/>
      <c r="H59" s="77"/>
      <c r="I59" s="74">
        <v>3</v>
      </c>
      <c r="J59" s="75">
        <v>2</v>
      </c>
      <c r="K59" s="138">
        <f t="shared" si="0"/>
        <v>5</v>
      </c>
      <c r="L59" s="139" t="str">
        <f t="shared" si="1"/>
        <v>MEDIO</v>
      </c>
    </row>
    <row r="60" spans="2:12" ht="15.5" x14ac:dyDescent="0.25">
      <c r="B60" s="76" t="s">
        <v>39</v>
      </c>
      <c r="C60" s="210" t="s">
        <v>232</v>
      </c>
      <c r="D60" s="210"/>
      <c r="E60" s="210"/>
      <c r="F60" s="210"/>
      <c r="G60" s="210"/>
      <c r="H60" s="77"/>
      <c r="I60" s="74">
        <v>3</v>
      </c>
      <c r="J60" s="75">
        <v>2</v>
      </c>
      <c r="K60" s="138">
        <f t="shared" si="0"/>
        <v>5</v>
      </c>
      <c r="L60" s="139" t="str">
        <f t="shared" si="1"/>
        <v>MEDIO</v>
      </c>
    </row>
    <row r="61" spans="2:12" ht="16" thickBot="1" x14ac:dyDescent="0.3">
      <c r="B61" s="78"/>
      <c r="C61" s="253"/>
      <c r="D61" s="253"/>
      <c r="E61" s="253"/>
      <c r="F61" s="253"/>
      <c r="G61" s="253"/>
      <c r="H61" s="79"/>
      <c r="I61" s="80"/>
      <c r="J61" s="81"/>
      <c r="K61" s="138">
        <f t="shared" si="0"/>
        <v>0</v>
      </c>
      <c r="L61" s="139" t="str">
        <f t="shared" si="1"/>
        <v>BAJO</v>
      </c>
    </row>
    <row r="62" spans="2:12" ht="12.75" customHeight="1" x14ac:dyDescent="0.3">
      <c r="B62" s="82"/>
      <c r="C62" s="83"/>
      <c r="D62" s="83"/>
      <c r="E62" s="83"/>
      <c r="F62" s="83"/>
      <c r="G62" s="83"/>
      <c r="H62" s="83"/>
      <c r="I62" s="83"/>
      <c r="J62" s="83"/>
      <c r="K62" s="83"/>
      <c r="L62" s="84"/>
    </row>
    <row r="63" spans="2:12" x14ac:dyDescent="0.3">
      <c r="B63" s="65"/>
      <c r="C63" s="221"/>
      <c r="D63" s="221"/>
      <c r="E63" s="221"/>
      <c r="F63" s="66"/>
      <c r="G63" s="66"/>
      <c r="H63" s="214"/>
      <c r="I63" s="214"/>
      <c r="J63" s="66"/>
      <c r="K63" s="66"/>
      <c r="L63" s="67"/>
    </row>
    <row r="64" spans="2:12" ht="19.5" customHeight="1" x14ac:dyDescent="0.3">
      <c r="B64" s="228" t="s">
        <v>67</v>
      </c>
      <c r="C64" s="212" t="s">
        <v>70</v>
      </c>
      <c r="D64" s="212"/>
      <c r="E64" s="85" t="s">
        <v>69</v>
      </c>
      <c r="F64" s="66"/>
      <c r="G64" s="230" t="s">
        <v>64</v>
      </c>
      <c r="H64" s="86" t="s">
        <v>70</v>
      </c>
      <c r="I64" s="86" t="s">
        <v>69</v>
      </c>
      <c r="J64" s="66"/>
      <c r="K64" s="66"/>
      <c r="L64" s="67"/>
    </row>
    <row r="65" spans="2:14" ht="21" customHeight="1" x14ac:dyDescent="0.3">
      <c r="B65" s="228"/>
      <c r="C65" s="211" t="s">
        <v>71</v>
      </c>
      <c r="D65" s="211"/>
      <c r="E65" s="87">
        <v>1</v>
      </c>
      <c r="F65" s="66"/>
      <c r="G65" s="230"/>
      <c r="H65" s="87" t="s">
        <v>72</v>
      </c>
      <c r="I65" s="88">
        <v>1</v>
      </c>
      <c r="J65" s="66"/>
      <c r="K65" s="66"/>
      <c r="L65" s="67"/>
    </row>
    <row r="66" spans="2:14" ht="15.75" customHeight="1" x14ac:dyDescent="0.3">
      <c r="B66" s="228"/>
      <c r="C66" s="211" t="s">
        <v>73</v>
      </c>
      <c r="D66" s="211"/>
      <c r="E66" s="87">
        <v>2</v>
      </c>
      <c r="F66" s="66"/>
      <c r="G66" s="230"/>
      <c r="H66" s="87" t="s">
        <v>74</v>
      </c>
      <c r="I66" s="88">
        <v>2</v>
      </c>
      <c r="J66" s="66"/>
      <c r="K66" s="66"/>
      <c r="L66" s="67"/>
      <c r="N66" s="5"/>
    </row>
    <row r="67" spans="2:14" ht="24.75" customHeight="1" x14ac:dyDescent="0.3">
      <c r="B67" s="228"/>
      <c r="C67" s="211" t="s">
        <v>75</v>
      </c>
      <c r="D67" s="211"/>
      <c r="E67" s="87">
        <v>3</v>
      </c>
      <c r="F67" s="66"/>
      <c r="G67" s="230"/>
      <c r="H67" s="87" t="s">
        <v>76</v>
      </c>
      <c r="I67" s="88">
        <v>3</v>
      </c>
      <c r="J67" s="66"/>
      <c r="K67" s="66"/>
      <c r="L67" s="67"/>
    </row>
    <row r="68" spans="2:14" ht="18" customHeight="1" x14ac:dyDescent="0.3">
      <c r="B68" s="228"/>
      <c r="C68" s="211" t="s">
        <v>77</v>
      </c>
      <c r="D68" s="211"/>
      <c r="E68" s="87">
        <v>4</v>
      </c>
      <c r="F68" s="66"/>
      <c r="G68" s="230"/>
      <c r="H68" s="87" t="s">
        <v>78</v>
      </c>
      <c r="I68" s="88">
        <v>4</v>
      </c>
      <c r="J68" s="66"/>
      <c r="K68" s="66"/>
      <c r="L68" s="67"/>
    </row>
    <row r="69" spans="2:14" ht="29.25" customHeight="1" x14ac:dyDescent="0.3">
      <c r="B69" s="228"/>
      <c r="C69" s="211" t="s">
        <v>79</v>
      </c>
      <c r="D69" s="211"/>
      <c r="E69" s="87">
        <v>5</v>
      </c>
      <c r="F69" s="66"/>
      <c r="G69" s="230"/>
      <c r="H69" s="87" t="s">
        <v>80</v>
      </c>
      <c r="I69" s="88">
        <v>5</v>
      </c>
      <c r="J69" s="66"/>
      <c r="K69" s="66"/>
      <c r="L69" s="67"/>
    </row>
    <row r="70" spans="2:14" ht="16.5" customHeight="1" x14ac:dyDescent="0.3">
      <c r="B70" s="89"/>
      <c r="C70" s="90"/>
      <c r="D70" s="90"/>
      <c r="E70" s="90"/>
      <c r="F70" s="66"/>
      <c r="G70" s="90"/>
      <c r="H70" s="90"/>
      <c r="I70" s="90"/>
      <c r="J70" s="90"/>
      <c r="K70" s="90"/>
      <c r="L70" s="67"/>
    </row>
    <row r="71" spans="2:14" ht="16.5" customHeight="1" x14ac:dyDescent="0.3">
      <c r="B71" s="89"/>
      <c r="C71" s="214" t="s">
        <v>81</v>
      </c>
      <c r="D71" s="214"/>
      <c r="E71" s="214"/>
      <c r="F71" s="214"/>
      <c r="G71" s="214"/>
      <c r="H71" s="217"/>
      <c r="I71" s="217"/>
      <c r="J71" s="217"/>
      <c r="K71" s="217"/>
      <c r="L71" s="67"/>
    </row>
    <row r="72" spans="2:14" ht="69.75" customHeight="1" x14ac:dyDescent="0.25">
      <c r="B72" s="89"/>
      <c r="C72" s="211" t="s">
        <v>82</v>
      </c>
      <c r="D72" s="211"/>
      <c r="E72" s="211"/>
      <c r="F72" s="87" t="s">
        <v>83</v>
      </c>
      <c r="G72" s="87" t="s">
        <v>84</v>
      </c>
      <c r="H72" s="87" t="s">
        <v>85</v>
      </c>
      <c r="I72" s="211" t="s">
        <v>86</v>
      </c>
      <c r="J72" s="211"/>
      <c r="K72" s="211" t="s">
        <v>87</v>
      </c>
      <c r="L72" s="220"/>
    </row>
    <row r="73" spans="2:14" ht="69.75" customHeight="1" x14ac:dyDescent="0.25">
      <c r="B73" s="89"/>
      <c r="C73" s="211" t="s">
        <v>88</v>
      </c>
      <c r="D73" s="211"/>
      <c r="E73" s="211"/>
      <c r="F73" s="87" t="s">
        <v>89</v>
      </c>
      <c r="G73" s="87" t="s">
        <v>90</v>
      </c>
      <c r="H73" s="87" t="s">
        <v>91</v>
      </c>
      <c r="I73" s="211" t="s">
        <v>92</v>
      </c>
      <c r="J73" s="211"/>
      <c r="K73" s="211" t="s">
        <v>93</v>
      </c>
      <c r="L73" s="220"/>
    </row>
    <row r="74" spans="2:14" x14ac:dyDescent="0.3">
      <c r="B74" s="65"/>
      <c r="C74" s="212" t="s">
        <v>94</v>
      </c>
      <c r="D74" s="212"/>
      <c r="E74" s="212" t="s">
        <v>69</v>
      </c>
      <c r="F74" s="91" t="s">
        <v>72</v>
      </c>
      <c r="G74" s="91" t="s">
        <v>74</v>
      </c>
      <c r="H74" s="92" t="s">
        <v>76</v>
      </c>
      <c r="I74" s="223" t="s">
        <v>78</v>
      </c>
      <c r="J74" s="223"/>
      <c r="K74" s="212" t="s">
        <v>80</v>
      </c>
      <c r="L74" s="218"/>
    </row>
    <row r="75" spans="2:14" x14ac:dyDescent="0.3">
      <c r="B75" s="65"/>
      <c r="C75" s="212"/>
      <c r="D75" s="212"/>
      <c r="E75" s="212"/>
      <c r="F75" s="93">
        <v>1</v>
      </c>
      <c r="G75" s="93">
        <v>2</v>
      </c>
      <c r="H75" s="93">
        <v>3</v>
      </c>
      <c r="I75" s="213">
        <v>4</v>
      </c>
      <c r="J75" s="213"/>
      <c r="K75" s="213">
        <v>5</v>
      </c>
      <c r="L75" s="219"/>
    </row>
    <row r="76" spans="2:14" ht="19.5" customHeight="1" x14ac:dyDescent="0.3">
      <c r="B76" s="65"/>
      <c r="C76" s="211" t="s">
        <v>71</v>
      </c>
      <c r="D76" s="211"/>
      <c r="E76" s="94">
        <v>1</v>
      </c>
      <c r="F76" s="95">
        <v>2</v>
      </c>
      <c r="G76" s="95">
        <v>3</v>
      </c>
      <c r="H76" s="95">
        <v>4</v>
      </c>
      <c r="I76" s="215">
        <v>5</v>
      </c>
      <c r="J76" s="215"/>
      <c r="K76" s="216">
        <v>6</v>
      </c>
      <c r="L76" s="224"/>
    </row>
    <row r="77" spans="2:14" ht="21.75" customHeight="1" x14ac:dyDescent="0.3">
      <c r="B77" s="65"/>
      <c r="C77" s="211" t="s">
        <v>73</v>
      </c>
      <c r="D77" s="211"/>
      <c r="E77" s="94">
        <v>2</v>
      </c>
      <c r="F77" s="95">
        <v>3</v>
      </c>
      <c r="G77" s="95">
        <v>4</v>
      </c>
      <c r="H77" s="96">
        <v>5</v>
      </c>
      <c r="I77" s="216">
        <v>6</v>
      </c>
      <c r="J77" s="216"/>
      <c r="K77" s="225">
        <v>7</v>
      </c>
      <c r="L77" s="226"/>
    </row>
    <row r="78" spans="2:14" ht="26.25" customHeight="1" x14ac:dyDescent="0.3">
      <c r="B78" s="65"/>
      <c r="C78" s="211" t="s">
        <v>75</v>
      </c>
      <c r="D78" s="211"/>
      <c r="E78" s="94">
        <v>3</v>
      </c>
      <c r="F78" s="95">
        <v>4</v>
      </c>
      <c r="G78" s="96">
        <v>5</v>
      </c>
      <c r="H78" s="97">
        <v>6</v>
      </c>
      <c r="I78" s="216">
        <v>7</v>
      </c>
      <c r="J78" s="216"/>
      <c r="K78" s="222">
        <v>8</v>
      </c>
      <c r="L78" s="227"/>
    </row>
    <row r="79" spans="2:14" ht="21" customHeight="1" x14ac:dyDescent="0.3">
      <c r="B79" s="65"/>
      <c r="C79" s="211" t="s">
        <v>77</v>
      </c>
      <c r="D79" s="211"/>
      <c r="E79" s="94">
        <v>4</v>
      </c>
      <c r="F79" s="96">
        <v>5</v>
      </c>
      <c r="G79" s="97">
        <v>6</v>
      </c>
      <c r="H79" s="97">
        <v>7</v>
      </c>
      <c r="I79" s="222">
        <v>8</v>
      </c>
      <c r="J79" s="222"/>
      <c r="K79" s="222">
        <v>9</v>
      </c>
      <c r="L79" s="227"/>
    </row>
    <row r="80" spans="2:14" ht="27" customHeight="1" x14ac:dyDescent="0.3">
      <c r="B80" s="65"/>
      <c r="C80" s="211" t="s">
        <v>79</v>
      </c>
      <c r="D80" s="211"/>
      <c r="E80" s="94">
        <v>5</v>
      </c>
      <c r="F80" s="97">
        <v>6</v>
      </c>
      <c r="G80" s="97">
        <v>7</v>
      </c>
      <c r="H80" s="98">
        <v>8</v>
      </c>
      <c r="I80" s="222">
        <v>9</v>
      </c>
      <c r="J80" s="222"/>
      <c r="K80" s="222">
        <v>10</v>
      </c>
      <c r="L80" s="227"/>
    </row>
    <row r="81" spans="2:12" x14ac:dyDescent="0.3">
      <c r="B81" s="65"/>
      <c r="C81" s="66"/>
      <c r="D81" s="66"/>
      <c r="E81" s="66"/>
      <c r="F81" s="66"/>
      <c r="G81" s="66"/>
      <c r="H81" s="66"/>
      <c r="I81" s="66"/>
      <c r="J81" s="66"/>
      <c r="K81" s="66"/>
      <c r="L81" s="67"/>
    </row>
    <row r="82" spans="2:12" ht="19.5" customHeight="1" x14ac:dyDescent="0.3">
      <c r="B82" s="65"/>
      <c r="C82" s="66"/>
      <c r="D82" s="66"/>
      <c r="E82" s="66"/>
      <c r="F82" s="66"/>
      <c r="G82" s="214" t="s">
        <v>95</v>
      </c>
      <c r="H82" s="214"/>
      <c r="I82" s="66"/>
      <c r="J82" s="66"/>
      <c r="K82" s="66"/>
      <c r="L82" s="67"/>
    </row>
    <row r="83" spans="2:12" ht="18" customHeight="1" x14ac:dyDescent="0.3">
      <c r="B83" s="65"/>
      <c r="C83" s="66"/>
      <c r="D83" s="66"/>
      <c r="E83" s="66"/>
      <c r="F83" s="66"/>
      <c r="G83" s="91" t="s">
        <v>81</v>
      </c>
      <c r="H83" s="99" t="s">
        <v>94</v>
      </c>
      <c r="I83" s="66"/>
      <c r="J83" s="66"/>
      <c r="K83" s="66"/>
      <c r="L83" s="67"/>
    </row>
    <row r="84" spans="2:12" ht="18" customHeight="1" x14ac:dyDescent="0.3">
      <c r="B84" s="65"/>
      <c r="C84" s="66"/>
      <c r="D84" s="66"/>
      <c r="E84" s="66"/>
      <c r="F84" s="66"/>
      <c r="G84" s="98" t="s">
        <v>96</v>
      </c>
      <c r="H84" s="100" t="s">
        <v>97</v>
      </c>
      <c r="I84" s="66"/>
      <c r="J84" s="66"/>
      <c r="K84" s="66"/>
      <c r="L84" s="67"/>
    </row>
    <row r="85" spans="2:12" ht="18" customHeight="1" x14ac:dyDescent="0.3">
      <c r="B85" s="65"/>
      <c r="C85" s="66"/>
      <c r="D85" s="66"/>
      <c r="E85" s="66"/>
      <c r="F85" s="66"/>
      <c r="G85" s="97" t="s">
        <v>98</v>
      </c>
      <c r="H85" s="100" t="s">
        <v>99</v>
      </c>
      <c r="I85" s="66"/>
      <c r="J85" s="66"/>
      <c r="K85" s="66"/>
      <c r="L85" s="67"/>
    </row>
    <row r="86" spans="2:12" ht="18" customHeight="1" x14ac:dyDescent="0.3">
      <c r="B86" s="65"/>
      <c r="C86" s="66"/>
      <c r="D86" s="66"/>
      <c r="E86" s="66"/>
      <c r="F86" s="66"/>
      <c r="G86" s="96">
        <v>5</v>
      </c>
      <c r="H86" s="100" t="s">
        <v>100</v>
      </c>
      <c r="I86" s="66"/>
      <c r="J86" s="66"/>
      <c r="K86" s="66"/>
      <c r="L86" s="67"/>
    </row>
    <row r="87" spans="2:12" ht="18" customHeight="1" x14ac:dyDescent="0.3">
      <c r="B87" s="65"/>
      <c r="C87" s="66"/>
      <c r="D87" s="66"/>
      <c r="E87" s="66"/>
      <c r="F87" s="66"/>
      <c r="G87" s="95" t="s">
        <v>101</v>
      </c>
      <c r="H87" s="100" t="s">
        <v>102</v>
      </c>
      <c r="I87" s="66"/>
      <c r="J87" s="66"/>
      <c r="K87" s="66"/>
      <c r="L87" s="67"/>
    </row>
    <row r="88" spans="2:12" ht="13.5" thickBot="1" x14ac:dyDescent="0.35">
      <c r="B88" s="68"/>
      <c r="C88" s="69"/>
      <c r="D88" s="69"/>
      <c r="E88" s="69"/>
      <c r="F88" s="69"/>
      <c r="G88" s="69"/>
      <c r="H88" s="69"/>
      <c r="I88" s="69"/>
      <c r="J88" s="69"/>
      <c r="K88" s="69"/>
      <c r="L88" s="70"/>
    </row>
    <row r="92" spans="2:12" hidden="1" x14ac:dyDescent="0.3">
      <c r="B92" s="7" t="s">
        <v>59</v>
      </c>
    </row>
    <row r="93" spans="2:12" hidden="1" x14ac:dyDescent="0.3">
      <c r="B93" s="7" t="s">
        <v>103</v>
      </c>
    </row>
  </sheetData>
  <mergeCells count="93">
    <mergeCell ref="C61:G61"/>
    <mergeCell ref="C56:G56"/>
    <mergeCell ref="C41:G41"/>
    <mergeCell ref="C42:G42"/>
    <mergeCell ref="C43:G43"/>
    <mergeCell ref="C55:G55"/>
    <mergeCell ref="C45:G45"/>
    <mergeCell ref="C46:G46"/>
    <mergeCell ref="C47:G47"/>
    <mergeCell ref="C48:G48"/>
    <mergeCell ref="C49:G49"/>
    <mergeCell ref="C50:G50"/>
    <mergeCell ref="C58:G58"/>
    <mergeCell ref="C59:G59"/>
    <mergeCell ref="C16:G16"/>
    <mergeCell ref="C22:G22"/>
    <mergeCell ref="C30:G30"/>
    <mergeCell ref="C28:G28"/>
    <mergeCell ref="C34:G34"/>
    <mergeCell ref="C24:G24"/>
    <mergeCell ref="C17:G17"/>
    <mergeCell ref="C18:G18"/>
    <mergeCell ref="C20:G20"/>
    <mergeCell ref="C21:G21"/>
    <mergeCell ref="C23:G23"/>
    <mergeCell ref="C25:G25"/>
    <mergeCell ref="C26:G26"/>
    <mergeCell ref="C27:G27"/>
    <mergeCell ref="C29:G29"/>
    <mergeCell ref="C31:G31"/>
    <mergeCell ref="H15:L15"/>
    <mergeCell ref="B15:G15"/>
    <mergeCell ref="B6:L6"/>
    <mergeCell ref="B2:B4"/>
    <mergeCell ref="B12:L12"/>
    <mergeCell ref="B7:L7"/>
    <mergeCell ref="C2:J4"/>
    <mergeCell ref="K2:L4"/>
    <mergeCell ref="B64:B69"/>
    <mergeCell ref="C64:D64"/>
    <mergeCell ref="C65:D65"/>
    <mergeCell ref="C19:G19"/>
    <mergeCell ref="C66:D66"/>
    <mergeCell ref="C67:D67"/>
    <mergeCell ref="C68:D68"/>
    <mergeCell ref="G64:G69"/>
    <mergeCell ref="C44:G44"/>
    <mergeCell ref="C51:G51"/>
    <mergeCell ref="C52:G52"/>
    <mergeCell ref="C53:G53"/>
    <mergeCell ref="C32:G32"/>
    <mergeCell ref="C40:G40"/>
    <mergeCell ref="C57:G57"/>
    <mergeCell ref="C60:G60"/>
    <mergeCell ref="G82:H82"/>
    <mergeCell ref="C77:D77"/>
    <mergeCell ref="K72:L72"/>
    <mergeCell ref="C80:D80"/>
    <mergeCell ref="C79:D79"/>
    <mergeCell ref="I80:J80"/>
    <mergeCell ref="I74:J74"/>
    <mergeCell ref="I72:J72"/>
    <mergeCell ref="I73:J73"/>
    <mergeCell ref="K76:L76"/>
    <mergeCell ref="K77:L77"/>
    <mergeCell ref="K78:L78"/>
    <mergeCell ref="K79:L79"/>
    <mergeCell ref="K80:L80"/>
    <mergeCell ref="I79:J79"/>
    <mergeCell ref="I78:J78"/>
    <mergeCell ref="C78:D78"/>
    <mergeCell ref="C74:D75"/>
    <mergeCell ref="I75:J75"/>
    <mergeCell ref="H63:I63"/>
    <mergeCell ref="C73:E73"/>
    <mergeCell ref="C76:D76"/>
    <mergeCell ref="I76:J76"/>
    <mergeCell ref="C69:D69"/>
    <mergeCell ref="C72:E72"/>
    <mergeCell ref="I77:J77"/>
    <mergeCell ref="E74:E75"/>
    <mergeCell ref="C71:K71"/>
    <mergeCell ref="K74:L74"/>
    <mergeCell ref="K75:L75"/>
    <mergeCell ref="K73:L73"/>
    <mergeCell ref="C63:E63"/>
    <mergeCell ref="C33:G33"/>
    <mergeCell ref="C35:G35"/>
    <mergeCell ref="C36:G36"/>
    <mergeCell ref="C37:G37"/>
    <mergeCell ref="C54:G54"/>
    <mergeCell ref="C38:G38"/>
    <mergeCell ref="C39:G39"/>
  </mergeCells>
  <phoneticPr fontId="1" type="noConversion"/>
  <conditionalFormatting sqref="J17:K61">
    <cfRule type="expression" dxfId="27" priority="1" stopIfTrue="1">
      <formula>"""bajo"""</formula>
    </cfRule>
  </conditionalFormatting>
  <conditionalFormatting sqref="L17:L61">
    <cfRule type="cellIs" dxfId="26" priority="2" stopIfTrue="1" operator="equal">
      <formula>"EXTREMO"</formula>
    </cfRule>
    <cfRule type="cellIs" dxfId="25" priority="3" stopIfTrue="1" operator="equal">
      <formula>"ALTO"</formula>
    </cfRule>
    <cfRule type="cellIs" dxfId="24" priority="4" stopIfTrue="1" operator="equal">
      <formula>"MEDIO"</formula>
    </cfRule>
    <cfRule type="cellIs" dxfId="23" priority="5" stopIfTrue="1" operator="equal">
      <formula>"BAJO"</formula>
    </cfRule>
  </conditionalFormatting>
  <dataValidations count="23">
    <dataValidation type="list" allowBlank="1" showInputMessage="1" showErrorMessage="1" sqref="H15" xr:uid="{00000000-0002-0000-0200-000002000000}">
      <formula1>$B$92:$B$93</formula1>
    </dataValidation>
    <dataValidation type="list" allowBlank="1" showInputMessage="1" showErrorMessage="1" sqref="C19:G19" xr:uid="{00000000-0002-0000-0200-000003000000}">
      <formula1>INDIRECT($B$19)</formula1>
    </dataValidation>
    <dataValidation type="list" allowBlank="1" showInputMessage="1" showErrorMessage="1" sqref="C30:G30" xr:uid="{00000000-0002-0000-0200-000006000000}">
      <formula1>INDIRECT($B$30)</formula1>
    </dataValidation>
    <dataValidation type="list" allowBlank="1" showInputMessage="1" showErrorMessage="1" sqref="C26:G31" xr:uid="{00000000-0002-0000-0200-000007000000}">
      <formula1>INDIRECT($B$28)</formula1>
    </dataValidation>
    <dataValidation type="list" allowBlank="1" showInputMessage="1" showErrorMessage="1" sqref="C34:G37" xr:uid="{00000000-0002-0000-0200-000008000000}">
      <formula1>INDIRECT($B$34)</formula1>
    </dataValidation>
    <dataValidation type="list" allowBlank="1" showInputMessage="1" showErrorMessage="1" sqref="C40:G40" xr:uid="{00000000-0002-0000-0200-00000A000000}">
      <formula1>INDIRECT($B$40)</formula1>
    </dataValidation>
    <dataValidation type="list" allowBlank="1" showInputMessage="1" showErrorMessage="1" sqref="C41:G41" xr:uid="{00000000-0002-0000-0200-00000B000000}">
      <formula1>INDIRECT($B$41)</formula1>
    </dataValidation>
    <dataValidation type="list" allowBlank="1" showInputMessage="1" showErrorMessage="1" sqref="C42:G42" xr:uid="{00000000-0002-0000-0200-00000C000000}">
      <formula1>INDIRECT($B$42)</formula1>
    </dataValidation>
    <dataValidation type="list" allowBlank="1" showInputMessage="1" showErrorMessage="1" sqref="C43:G43" xr:uid="{00000000-0002-0000-0200-00000D000000}">
      <formula1>INDIRECT($B$43)</formula1>
    </dataValidation>
    <dataValidation type="list" allowBlank="1" showInputMessage="1" showErrorMessage="1" sqref="C51:G51" xr:uid="{00000000-0002-0000-0200-00000F000000}">
      <formula1>INDIRECT($B$51)</formula1>
    </dataValidation>
    <dataValidation type="list" allowBlank="1" showInputMessage="1" showErrorMessage="1" sqref="C52:G52" xr:uid="{00000000-0002-0000-0200-000010000000}">
      <formula1>INDIRECT($B$52)</formula1>
    </dataValidation>
    <dataValidation type="list" allowBlank="1" showInputMessage="1" showErrorMessage="1" sqref="C53:G54" xr:uid="{00000000-0002-0000-0200-000011000000}">
      <formula1>INDIRECT($B$53)</formula1>
    </dataValidation>
    <dataValidation type="list" allowBlank="1" showInputMessage="1" showErrorMessage="1" sqref="C55:G55" xr:uid="{00000000-0002-0000-0200-000012000000}">
      <formula1>INDIRECT($B$55)</formula1>
    </dataValidation>
    <dataValidation type="list" allowBlank="1" showInputMessage="1" showErrorMessage="1" sqref="C56:G56" xr:uid="{00000000-0002-0000-0200-000013000000}">
      <formula1>INDIRECT($B$56)</formula1>
    </dataValidation>
    <dataValidation type="list" allowBlank="1" showInputMessage="1" showErrorMessage="1" sqref="C57:G59" xr:uid="{00000000-0002-0000-0200-000014000000}">
      <formula1>INDIRECT($B$57)</formula1>
    </dataValidation>
    <dataValidation type="list" allowBlank="1" showInputMessage="1" showErrorMessage="1" sqref="C60:G60" xr:uid="{00000000-0002-0000-0200-000015000000}">
      <formula1>INDIRECT($B$60)</formula1>
    </dataValidation>
    <dataValidation type="list" allowBlank="1" showInputMessage="1" showErrorMessage="1" sqref="C54:G54" xr:uid="{00000000-0002-0000-0200-000016000000}">
      <formula1>INDIRECT($B$54)</formula1>
    </dataValidation>
    <dataValidation type="list" allowBlank="1" showInputMessage="1" showErrorMessage="1" sqref="C61:G61" xr:uid="{00000000-0002-0000-0200-000017000000}">
      <formula1>INDIRECT($B$61)</formula1>
    </dataValidation>
    <dataValidation type="list" allowBlank="1" showInputMessage="1" showErrorMessage="1" sqref="C17:G23" xr:uid="{00000000-0002-0000-0200-000005000000}">
      <formula1>INDIRECT($B$22)</formula1>
    </dataValidation>
    <dataValidation type="list" allowBlank="1" showInputMessage="1" showErrorMessage="1" sqref="C38:G39 C44:G50" xr:uid="{00000000-0002-0000-0200-00000E000000}">
      <formula1>INDIRECT($B$44)</formula1>
    </dataValidation>
    <dataValidation type="list" allowBlank="1" showInputMessage="1" showErrorMessage="1" sqref="B17:B61" xr:uid="{00000000-0002-0000-0200-000004000000}">
      <formula1>"PLANEACIÓN,SELECCIÓN,CONTRATACIÓN,EJECUCIÓN"</formula1>
    </dataValidation>
    <dataValidation type="list" allowBlank="1" showInputMessage="1" showErrorMessage="1" sqref="I17:I61" xr:uid="{00000000-0002-0000-0200-000000000000}">
      <formula1>$E$65:$E$69</formula1>
    </dataValidation>
    <dataValidation type="list" allowBlank="1" showInputMessage="1" showErrorMessage="1" sqref="J17:J61" xr:uid="{00000000-0002-0000-0200-000001000000}">
      <formula1>$I$65:$I$69</formula1>
    </dataValidation>
  </dataValidations>
  <printOptions horizontalCentered="1"/>
  <pageMargins left="0.7" right="0.7" top="0.75" bottom="0.75" header="0.3" footer="0.3"/>
  <pageSetup scale="32" orientation="portrait" verticalDpi="4294967295" r:id="rId1"/>
  <headerFooter alignWithMargins="0">
    <oddFooter xml:space="preserve">&amp;C
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4FC4CA4-849A-409F-A1CF-230FA582151C}">
          <x14:formula1>
            <xm:f>'IDENTIFICACION Y ANALISIS'!$B$29:$C$29</xm:f>
          </x14:formula1>
          <xm:sqref>C24:G24</xm:sqref>
        </x14:dataValidation>
        <x14:dataValidation type="list" allowBlank="1" showInputMessage="1" showErrorMessage="1" xr:uid="{25419936-7E1C-47C2-81B0-30DFE93F57D7}">
          <x14:formula1>
            <xm:f>'IDENTIFICACION Y ANALISIS'!$B$31:$C$31</xm:f>
          </x14:formula1>
          <xm:sqref>C25:G25</xm:sqref>
        </x14:dataValidation>
        <x14:dataValidation type="list" allowBlank="1" showInputMessage="1" showErrorMessage="1" xr:uid="{6FAF675A-002D-43D4-BB5C-08994AF19FF2}">
          <x14:formula1>
            <xm:f>'IDENTIFICACION Y ANALISIS'!$B$39:$C$39</xm:f>
          </x14:formula1>
          <xm:sqref>C32:G32</xm:sqref>
        </x14:dataValidation>
        <x14:dataValidation type="list" allowBlank="1" showInputMessage="1" showErrorMessage="1" xr:uid="{61E06936-0A02-4F88-82FF-6828EB604E68}">
          <x14:formula1>
            <xm:f>'IDENTIFICACION Y ANALISIS'!$B$40:$C$40</xm:f>
          </x14:formula1>
          <xm:sqref>C33:G34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56"/>
  <sheetViews>
    <sheetView showGridLines="0" topLeftCell="C15" zoomScale="70" zoomScaleNormal="70" zoomScalePageLayoutView="70" workbookViewId="0">
      <pane xSplit="4" ySplit="2" topLeftCell="G17" activePane="bottomRight" state="frozen"/>
      <selection pane="topRight" activeCell="G15" sqref="G15"/>
      <selection pane="bottomLeft" activeCell="C18" sqref="C18"/>
      <selection pane="bottomRight" activeCell="C35" sqref="C35:F35"/>
    </sheetView>
  </sheetViews>
  <sheetFormatPr baseColWidth="10" defaultColWidth="11.453125" defaultRowHeight="12.5" x14ac:dyDescent="0.25"/>
  <cols>
    <col min="1" max="1" width="2.81640625" customWidth="1"/>
    <col min="2" max="2" width="41.7265625" customWidth="1"/>
    <col min="3" max="3" width="15.81640625" customWidth="1"/>
    <col min="4" max="4" width="13.1796875" customWidth="1"/>
    <col min="5" max="5" width="16.453125" customWidth="1"/>
    <col min="6" max="6" width="14.81640625" customWidth="1"/>
    <col min="7" max="7" width="17.453125" customWidth="1"/>
    <col min="8" max="8" width="14.453125" customWidth="1"/>
    <col min="9" max="9" width="15.81640625" customWidth="1"/>
    <col min="10" max="10" width="9.453125" customWidth="1"/>
    <col min="11" max="12" width="14" customWidth="1"/>
    <col min="13" max="13" width="31.54296875" customWidth="1"/>
    <col min="14" max="14" width="15.54296875" customWidth="1"/>
    <col min="15" max="17" width="14" customWidth="1"/>
    <col min="18" max="18" width="20.81640625" style="4" customWidth="1"/>
  </cols>
  <sheetData>
    <row r="2" spans="2:26" x14ac:dyDescent="0.25">
      <c r="B2" s="147"/>
      <c r="C2" s="157" t="s">
        <v>8</v>
      </c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9"/>
      <c r="Q2" s="246" t="s">
        <v>1</v>
      </c>
      <c r="R2" s="247"/>
    </row>
    <row r="3" spans="2:26" x14ac:dyDescent="0.25">
      <c r="B3" s="147"/>
      <c r="C3" s="160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2"/>
      <c r="Q3" s="248"/>
      <c r="R3" s="249"/>
    </row>
    <row r="4" spans="2:26" x14ac:dyDescent="0.25">
      <c r="B4" s="147"/>
      <c r="C4" s="163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5"/>
      <c r="Q4" s="250"/>
      <c r="R4" s="251"/>
    </row>
    <row r="5" spans="2:26" ht="13" thickBot="1" x14ac:dyDescent="0.3"/>
    <row r="6" spans="2:26" ht="26.5" thickBot="1" x14ac:dyDescent="0.3">
      <c r="B6" s="291" t="str">
        <f>+EVALUACION!B6</f>
        <v>Objeto Contractual: “PRESTAR SERVICIOS PARA LA IMPLEMENTACIÓN DE PROCEDIMIENTOS DE EDUCACIÓN AMBIENTAL COMUNITARIA CON EL FIN DE PROMOVER LA CONSERVACIÓN DE LA BIODIVERSIDAD Y EL AGUA EN LA LOCALIDAD DE BOSA”</v>
      </c>
      <c r="C6" s="292"/>
      <c r="D6" s="292"/>
      <c r="E6" s="292"/>
      <c r="F6" s="292"/>
      <c r="G6" s="292"/>
      <c r="H6" s="292"/>
      <c r="I6" s="292"/>
      <c r="J6" s="292"/>
      <c r="K6" s="292"/>
      <c r="L6" s="292"/>
      <c r="M6" s="292"/>
      <c r="N6" s="292"/>
      <c r="O6" s="292"/>
      <c r="P6" s="292"/>
      <c r="Q6" s="292"/>
      <c r="R6" s="293"/>
      <c r="S6" s="1"/>
      <c r="T6" s="1"/>
      <c r="U6" s="1"/>
      <c r="V6" s="1"/>
      <c r="W6" s="1"/>
      <c r="X6" s="1"/>
      <c r="Y6" s="1"/>
      <c r="Z6" s="1"/>
    </row>
    <row r="7" spans="2:26" ht="13" x14ac:dyDescent="0.25">
      <c r="B7" s="294" t="s">
        <v>10</v>
      </c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5"/>
      <c r="P7" s="295"/>
      <c r="Q7" s="295"/>
      <c r="R7" s="296"/>
    </row>
    <row r="8" spans="2:26" ht="15.5" x14ac:dyDescent="0.35">
      <c r="B8" s="303" t="s">
        <v>104</v>
      </c>
      <c r="C8" s="304"/>
      <c r="D8" s="304"/>
      <c r="E8" s="304"/>
      <c r="F8" s="304"/>
      <c r="G8" s="304"/>
      <c r="H8" s="304"/>
      <c r="I8" s="304"/>
      <c r="J8" s="304"/>
      <c r="K8" s="304"/>
      <c r="L8" s="304"/>
      <c r="M8" s="304"/>
      <c r="N8" s="304"/>
      <c r="O8" s="304"/>
      <c r="P8" s="304"/>
      <c r="Q8" s="304"/>
      <c r="R8" s="304"/>
    </row>
    <row r="9" spans="2:26" ht="15.5" x14ac:dyDescent="0.25">
      <c r="B9" s="301" t="s">
        <v>105</v>
      </c>
      <c r="C9" s="302"/>
      <c r="D9" s="302"/>
      <c r="E9" s="302"/>
      <c r="F9" s="302"/>
      <c r="G9" s="302"/>
      <c r="H9" s="302"/>
      <c r="I9" s="302"/>
      <c r="J9" s="302"/>
      <c r="K9" s="302"/>
      <c r="L9" s="302"/>
      <c r="M9" s="302"/>
      <c r="N9" s="302"/>
      <c r="O9" s="302"/>
      <c r="P9" s="302"/>
      <c r="Q9" s="302"/>
      <c r="R9" s="302"/>
    </row>
    <row r="10" spans="2:26" ht="15.5" x14ac:dyDescent="0.35">
      <c r="B10" s="303" t="s">
        <v>106</v>
      </c>
      <c r="C10" s="304"/>
      <c r="D10" s="304"/>
      <c r="E10" s="304"/>
      <c r="F10" s="304"/>
      <c r="G10" s="304"/>
      <c r="H10" s="304"/>
      <c r="I10" s="304"/>
      <c r="J10" s="304"/>
      <c r="K10" s="304"/>
      <c r="L10" s="304"/>
      <c r="M10" s="304"/>
      <c r="N10" s="304"/>
      <c r="O10" s="304"/>
      <c r="P10" s="304"/>
      <c r="Q10" s="304"/>
      <c r="R10" s="304"/>
    </row>
    <row r="11" spans="2:26" ht="13" x14ac:dyDescent="0.3">
      <c r="B11" s="65"/>
      <c r="R11" s="3"/>
    </row>
    <row r="12" spans="2:26" x14ac:dyDescent="0.25">
      <c r="B12" s="8"/>
      <c r="R12" s="3"/>
    </row>
    <row r="13" spans="2:26" x14ac:dyDescent="0.25">
      <c r="B13" s="8"/>
      <c r="R13" s="3"/>
    </row>
    <row r="14" spans="2:26" ht="13" thickBot="1" x14ac:dyDescent="0.3">
      <c r="B14" s="2"/>
      <c r="R14" s="3"/>
    </row>
    <row r="15" spans="2:26" ht="52.5" thickBot="1" x14ac:dyDescent="0.3">
      <c r="B15" s="113" t="s">
        <v>60</v>
      </c>
      <c r="C15" s="300" t="s">
        <v>61</v>
      </c>
      <c r="D15" s="300"/>
      <c r="E15" s="300"/>
      <c r="F15" s="300"/>
      <c r="G15" s="298" t="s">
        <v>107</v>
      </c>
      <c r="H15" s="298"/>
      <c r="I15" s="114" t="s">
        <v>63</v>
      </c>
      <c r="J15" s="114" t="s">
        <v>64</v>
      </c>
      <c r="K15" s="114" t="s">
        <v>65</v>
      </c>
      <c r="L15" s="114" t="s">
        <v>66</v>
      </c>
      <c r="M15" s="114" t="s">
        <v>108</v>
      </c>
      <c r="N15" s="114" t="s">
        <v>109</v>
      </c>
      <c r="O15" s="114" t="s">
        <v>110</v>
      </c>
      <c r="P15" s="114" t="s">
        <v>111</v>
      </c>
      <c r="Q15" s="114" t="s">
        <v>112</v>
      </c>
      <c r="R15" s="115" t="s">
        <v>113</v>
      </c>
    </row>
    <row r="16" spans="2:26" s="25" customFormat="1" ht="62" x14ac:dyDescent="0.25">
      <c r="B16" s="101" t="str">
        <f>+EVALUACION!B19</f>
        <v>PLANEACIÓN</v>
      </c>
      <c r="C16" s="299" t="str">
        <f>+EVALUACION!C19</f>
        <v xml:space="preserve">Inadecuada descripción del bien o servicio requerido </v>
      </c>
      <c r="D16" s="299"/>
      <c r="E16" s="299"/>
      <c r="F16" s="299"/>
      <c r="G16" s="297" t="s">
        <v>114</v>
      </c>
      <c r="H16" s="297"/>
      <c r="I16" s="102">
        <f>+EVALUACION!I19</f>
        <v>2</v>
      </c>
      <c r="J16" s="102">
        <f>+EVALUACION!J19</f>
        <v>2</v>
      </c>
      <c r="K16" s="102">
        <f>+I16+J16</f>
        <v>4</v>
      </c>
      <c r="L16" s="102" t="str">
        <f>IF(K16&lt;=4,"BAJO",IF(K16=5,"MEDIO",IF(K16=6,"ALTO",IF(K16=7,"ALTO","EXTREMO"))))</f>
        <v>BAJO</v>
      </c>
      <c r="M16" s="74" t="s">
        <v>115</v>
      </c>
      <c r="N16" s="104" t="s">
        <v>116</v>
      </c>
      <c r="O16" s="104" t="s">
        <v>117</v>
      </c>
      <c r="P16" s="104" t="s">
        <v>118</v>
      </c>
      <c r="Q16" s="104" t="s">
        <v>119</v>
      </c>
      <c r="R16" s="36" t="s">
        <v>120</v>
      </c>
    </row>
    <row r="17" spans="2:18" s="25" customFormat="1" ht="62" x14ac:dyDescent="0.25">
      <c r="B17" s="103" t="str">
        <f>+EVALUACION!B30</f>
        <v>SELECCIÓN</v>
      </c>
      <c r="C17" s="254" t="str">
        <f>+EVALUACION!C30</f>
        <v>Inadecuada evaluación de las ofertas y/o verificación de requisitos habilitantes</v>
      </c>
      <c r="D17" s="254"/>
      <c r="E17" s="254"/>
      <c r="F17" s="254"/>
      <c r="G17" s="211" t="s">
        <v>121</v>
      </c>
      <c r="H17" s="211"/>
      <c r="I17" s="74">
        <f>+EVALUACION!I30</f>
        <v>2</v>
      </c>
      <c r="J17" s="74">
        <f>+EVALUACION!J30</f>
        <v>2</v>
      </c>
      <c r="K17" s="74">
        <f t="shared" ref="K17:K28" si="0">+I17+J17</f>
        <v>4</v>
      </c>
      <c r="L17" s="74" t="str">
        <f t="shared" ref="L17:L36" si="1">IF(K17&lt;=4,"BAJO",IF(K17=5,"MEDIO",IF(K17=6,"ALTO",IF(K17=7,"ALTO","EXTREMO"))))</f>
        <v>BAJO</v>
      </c>
      <c r="M17" s="74" t="s">
        <v>115</v>
      </c>
      <c r="N17" s="104" t="s">
        <v>116</v>
      </c>
      <c r="O17" s="104" t="s">
        <v>122</v>
      </c>
      <c r="P17" s="104" t="s">
        <v>118</v>
      </c>
      <c r="Q17" s="104" t="s">
        <v>119</v>
      </c>
      <c r="R17" s="36" t="s">
        <v>120</v>
      </c>
    </row>
    <row r="18" spans="2:18" s="25" customFormat="1" ht="62" x14ac:dyDescent="0.25">
      <c r="B18" s="103" t="str">
        <f>+EVALUACION!B28</f>
        <v>SELECCIÓN</v>
      </c>
      <c r="C18" s="254" t="str">
        <f>+EVALUACION!C28</f>
        <v>Contestación inoportuna a todas las observaciones formuladas a los documentos de la contratación</v>
      </c>
      <c r="D18" s="254"/>
      <c r="E18" s="254"/>
      <c r="F18" s="254"/>
      <c r="G18" s="211" t="s">
        <v>121</v>
      </c>
      <c r="H18" s="211"/>
      <c r="I18" s="74">
        <f>+EVALUACION!I28</f>
        <v>2</v>
      </c>
      <c r="J18" s="74">
        <f>+EVALUACION!J28</f>
        <v>2</v>
      </c>
      <c r="K18" s="74">
        <f t="shared" si="0"/>
        <v>4</v>
      </c>
      <c r="L18" s="74" t="str">
        <f t="shared" si="1"/>
        <v>BAJO</v>
      </c>
      <c r="M18" s="74" t="s">
        <v>115</v>
      </c>
      <c r="N18" s="104" t="s">
        <v>116</v>
      </c>
      <c r="O18" s="104" t="s">
        <v>122</v>
      </c>
      <c r="P18" s="104" t="s">
        <v>118</v>
      </c>
      <c r="Q18" s="104" t="s">
        <v>119</v>
      </c>
      <c r="R18" s="36" t="s">
        <v>120</v>
      </c>
    </row>
    <row r="19" spans="2:18" s="25" customFormat="1" ht="36" x14ac:dyDescent="0.25">
      <c r="B19" s="103" t="str">
        <f>+EVALUACION!B34</f>
        <v>CONTRATACIÓN</v>
      </c>
      <c r="C19" s="254" t="str">
        <f>+EVALUACION!C34</f>
        <v>Riesgo de que no se firme el contrato (por fallo en sistemas o demora o no entrega de documentación por parte del contratista)</v>
      </c>
      <c r="D19" s="254"/>
      <c r="E19" s="254"/>
      <c r="F19" s="254"/>
      <c r="G19" s="211" t="s">
        <v>123</v>
      </c>
      <c r="H19" s="211"/>
      <c r="I19" s="74">
        <f>+EVALUACION!I34</f>
        <v>2</v>
      </c>
      <c r="J19" s="74">
        <f>+EVALUACION!J34</f>
        <v>2</v>
      </c>
      <c r="K19" s="74">
        <f t="shared" si="0"/>
        <v>4</v>
      </c>
      <c r="L19" s="74" t="str">
        <f t="shared" si="1"/>
        <v>BAJO</v>
      </c>
      <c r="M19" s="74" t="s">
        <v>124</v>
      </c>
      <c r="N19" s="104" t="s">
        <v>116</v>
      </c>
      <c r="O19" s="104" t="s">
        <v>122</v>
      </c>
      <c r="P19" s="104" t="s">
        <v>118</v>
      </c>
      <c r="Q19" s="104" t="s">
        <v>119</v>
      </c>
      <c r="R19" s="36" t="s">
        <v>120</v>
      </c>
    </row>
    <row r="20" spans="2:18" s="25" customFormat="1" ht="62" x14ac:dyDescent="0.25">
      <c r="B20" s="103" t="str">
        <f>+EVALUACION!B32</f>
        <v>CONTRATACIÓN</v>
      </c>
      <c r="C20" s="254" t="str">
        <f>+EVALUACION!C32</f>
        <v>Falta de constitución o constitución tardía de la garantía única</v>
      </c>
      <c r="D20" s="254"/>
      <c r="E20" s="254"/>
      <c r="F20" s="254"/>
      <c r="G20" s="211" t="s">
        <v>125</v>
      </c>
      <c r="H20" s="211"/>
      <c r="I20" s="74">
        <f>+EVALUACION!I32</f>
        <v>2</v>
      </c>
      <c r="J20" s="74">
        <f>+EVALUACION!J32</f>
        <v>2</v>
      </c>
      <c r="K20" s="74">
        <f t="shared" si="0"/>
        <v>4</v>
      </c>
      <c r="L20" s="74" t="str">
        <f t="shared" si="1"/>
        <v>BAJO</v>
      </c>
      <c r="M20" s="74" t="s">
        <v>126</v>
      </c>
      <c r="N20" s="104" t="s">
        <v>127</v>
      </c>
      <c r="O20" s="104" t="s">
        <v>122</v>
      </c>
      <c r="P20" s="104" t="s">
        <v>128</v>
      </c>
      <c r="Q20" s="104" t="s">
        <v>119</v>
      </c>
      <c r="R20" s="36" t="s">
        <v>120</v>
      </c>
    </row>
    <row r="21" spans="2:18" s="25" customFormat="1" ht="36" x14ac:dyDescent="0.25">
      <c r="B21" s="103" t="str">
        <f>+EVALUACION!B40</f>
        <v>EJECUCIÓN</v>
      </c>
      <c r="C21" s="254" t="str">
        <f>+EVALUACION!C40</f>
        <v>Variación de los precios del mercado</v>
      </c>
      <c r="D21" s="254"/>
      <c r="E21" s="254"/>
      <c r="F21" s="254"/>
      <c r="G21" s="211" t="s">
        <v>129</v>
      </c>
      <c r="H21" s="211"/>
      <c r="I21" s="74">
        <f>+EVALUACION!I40</f>
        <v>3</v>
      </c>
      <c r="J21" s="74">
        <f>+EVALUACION!J40</f>
        <v>3</v>
      </c>
      <c r="K21" s="74">
        <f t="shared" si="0"/>
        <v>6</v>
      </c>
      <c r="L21" s="74" t="str">
        <f t="shared" si="1"/>
        <v>ALTO</v>
      </c>
      <c r="M21" s="74" t="s">
        <v>130</v>
      </c>
      <c r="N21" s="104" t="s">
        <v>127</v>
      </c>
      <c r="O21" s="104" t="s">
        <v>131</v>
      </c>
      <c r="P21" s="104" t="s">
        <v>128</v>
      </c>
      <c r="Q21" s="104" t="s">
        <v>119</v>
      </c>
      <c r="R21" s="36" t="s">
        <v>120</v>
      </c>
    </row>
    <row r="22" spans="2:18" s="25" customFormat="1" ht="36" x14ac:dyDescent="0.25">
      <c r="B22" s="103" t="str">
        <f>+EVALUACION!B41</f>
        <v>EJECUCIÓN</v>
      </c>
      <c r="C22" s="254" t="str">
        <f>+EVALUACION!C41</f>
        <v>Cancelación de pedidos</v>
      </c>
      <c r="D22" s="254"/>
      <c r="E22" s="254"/>
      <c r="F22" s="254"/>
      <c r="G22" s="211" t="s">
        <v>132</v>
      </c>
      <c r="H22" s="211"/>
      <c r="I22" s="74">
        <f>+EVALUACION!I41</f>
        <v>3</v>
      </c>
      <c r="J22" s="74">
        <f>+EVALUACION!J41</f>
        <v>4</v>
      </c>
      <c r="K22" s="74">
        <f t="shared" si="0"/>
        <v>7</v>
      </c>
      <c r="L22" s="74" t="str">
        <f t="shared" si="1"/>
        <v>ALTO</v>
      </c>
      <c r="M22" s="74" t="s">
        <v>130</v>
      </c>
      <c r="N22" s="104" t="s">
        <v>133</v>
      </c>
      <c r="O22" s="104" t="s">
        <v>134</v>
      </c>
      <c r="P22" s="104" t="s">
        <v>128</v>
      </c>
      <c r="Q22" s="104" t="s">
        <v>119</v>
      </c>
      <c r="R22" s="36" t="s">
        <v>120</v>
      </c>
    </row>
    <row r="23" spans="2:18" s="25" customFormat="1" ht="62" x14ac:dyDescent="0.25">
      <c r="B23" s="103" t="str">
        <f>+EVALUACION!B42</f>
        <v>EJECUCIÓN</v>
      </c>
      <c r="C23" s="254" t="str">
        <f>+EVALUACION!C42</f>
        <v>Variación en la disponibilidad de los insumos necesarios para prestar los servicios</v>
      </c>
      <c r="D23" s="254"/>
      <c r="E23" s="254"/>
      <c r="F23" s="254"/>
      <c r="G23" s="211" t="s">
        <v>129</v>
      </c>
      <c r="H23" s="211"/>
      <c r="I23" s="74">
        <f>+EVALUACION!I42</f>
        <v>3</v>
      </c>
      <c r="J23" s="74">
        <f>+EVALUACION!J42</f>
        <v>3</v>
      </c>
      <c r="K23" s="74">
        <f t="shared" si="0"/>
        <v>6</v>
      </c>
      <c r="L23" s="74" t="str">
        <f t="shared" si="1"/>
        <v>ALTO</v>
      </c>
      <c r="M23" s="74" t="s">
        <v>135</v>
      </c>
      <c r="N23" s="104" t="s">
        <v>127</v>
      </c>
      <c r="O23" s="104" t="s">
        <v>131</v>
      </c>
      <c r="P23" s="104" t="s">
        <v>128</v>
      </c>
      <c r="Q23" s="104" t="s">
        <v>119</v>
      </c>
      <c r="R23" s="36" t="s">
        <v>120</v>
      </c>
    </row>
    <row r="24" spans="2:18" s="25" customFormat="1" ht="36" x14ac:dyDescent="0.25">
      <c r="B24" s="103" t="str">
        <f>+EVALUACION!B43</f>
        <v>EJECUCIÓN</v>
      </c>
      <c r="C24" s="254" t="str">
        <f>+EVALUACION!C43</f>
        <v>Incumplimiento de compromisos adquiridos por el contratista seleccionado con sus subcontratistas, suministradores de bienes y servicios.</v>
      </c>
      <c r="D24" s="254"/>
      <c r="E24" s="254"/>
      <c r="F24" s="254"/>
      <c r="G24" s="211" t="s">
        <v>136</v>
      </c>
      <c r="H24" s="211"/>
      <c r="I24" s="74">
        <f>+EVALUACION!I43</f>
        <v>3</v>
      </c>
      <c r="J24" s="74">
        <f>+EVALUACION!J43</f>
        <v>4</v>
      </c>
      <c r="K24" s="74">
        <f t="shared" si="0"/>
        <v>7</v>
      </c>
      <c r="L24" s="74" t="str">
        <f t="shared" si="1"/>
        <v>ALTO</v>
      </c>
      <c r="M24" s="74" t="s">
        <v>130</v>
      </c>
      <c r="N24" s="104" t="s">
        <v>127</v>
      </c>
      <c r="O24" s="104" t="s">
        <v>131</v>
      </c>
      <c r="P24" s="104" t="s">
        <v>128</v>
      </c>
      <c r="Q24" s="104" t="s">
        <v>119</v>
      </c>
      <c r="R24" s="36" t="s">
        <v>120</v>
      </c>
    </row>
    <row r="25" spans="2:18" s="25" customFormat="1" ht="36" x14ac:dyDescent="0.25">
      <c r="B25" s="103" t="str">
        <f>+EVALUACION!B44</f>
        <v>EJECUCIÓN</v>
      </c>
      <c r="C25" s="254" t="str">
        <f>+EVALUACION!C44</f>
        <v>Incumplimiento de la administración en los pagos.</v>
      </c>
      <c r="D25" s="254"/>
      <c r="E25" s="254"/>
      <c r="F25" s="254"/>
      <c r="G25" s="290" t="s">
        <v>137</v>
      </c>
      <c r="H25" s="290"/>
      <c r="I25" s="74">
        <f>+EVALUACION!I44</f>
        <v>2</v>
      </c>
      <c r="J25" s="74">
        <f>+EVALUACION!J44</f>
        <v>2</v>
      </c>
      <c r="K25" s="74">
        <f t="shared" si="0"/>
        <v>4</v>
      </c>
      <c r="L25" s="74" t="str">
        <f t="shared" si="1"/>
        <v>BAJO</v>
      </c>
      <c r="M25" s="74" t="s">
        <v>130</v>
      </c>
      <c r="N25" s="104" t="s">
        <v>116</v>
      </c>
      <c r="O25" s="104" t="s">
        <v>134</v>
      </c>
      <c r="P25" s="104" t="s">
        <v>128</v>
      </c>
      <c r="Q25" s="104" t="s">
        <v>119</v>
      </c>
      <c r="R25" s="36" t="s">
        <v>120</v>
      </c>
    </row>
    <row r="26" spans="2:18" s="25" customFormat="1" ht="46.5" x14ac:dyDescent="0.25">
      <c r="B26" s="103" t="str">
        <f>+EVALUACION!B51</f>
        <v>EJECUCIÓN</v>
      </c>
      <c r="C26" s="254" t="s">
        <v>138</v>
      </c>
      <c r="D26" s="254"/>
      <c r="E26" s="254"/>
      <c r="F26" s="254"/>
      <c r="G26" s="211" t="s">
        <v>137</v>
      </c>
      <c r="H26" s="211"/>
      <c r="I26" s="74">
        <v>2</v>
      </c>
      <c r="J26" s="74">
        <v>3</v>
      </c>
      <c r="K26" s="74">
        <f t="shared" si="0"/>
        <v>5</v>
      </c>
      <c r="L26" s="74" t="str">
        <f t="shared" si="1"/>
        <v>MEDIO</v>
      </c>
      <c r="M26" s="74" t="s">
        <v>139</v>
      </c>
      <c r="N26" s="104" t="s">
        <v>133</v>
      </c>
      <c r="O26" s="104" t="s">
        <v>134</v>
      </c>
      <c r="P26" s="104" t="s">
        <v>128</v>
      </c>
      <c r="Q26" s="104" t="s">
        <v>119</v>
      </c>
      <c r="R26" s="36" t="s">
        <v>120</v>
      </c>
    </row>
    <row r="27" spans="2:18" s="25" customFormat="1" ht="62" x14ac:dyDescent="0.25">
      <c r="B27" s="103" t="s">
        <v>39</v>
      </c>
      <c r="C27" s="254" t="s">
        <v>140</v>
      </c>
      <c r="D27" s="254"/>
      <c r="E27" s="254"/>
      <c r="F27" s="254"/>
      <c r="G27" s="211" t="s">
        <v>141</v>
      </c>
      <c r="H27" s="211"/>
      <c r="I27" s="74">
        <v>1</v>
      </c>
      <c r="J27" s="74">
        <v>5</v>
      </c>
      <c r="K27" s="74">
        <f t="shared" si="0"/>
        <v>6</v>
      </c>
      <c r="L27" s="74" t="str">
        <f t="shared" si="1"/>
        <v>ALTO</v>
      </c>
      <c r="M27" s="74" t="s">
        <v>135</v>
      </c>
      <c r="N27" s="104" t="s">
        <v>127</v>
      </c>
      <c r="O27" s="104" t="s">
        <v>134</v>
      </c>
      <c r="P27" s="104" t="s">
        <v>128</v>
      </c>
      <c r="Q27" s="104" t="s">
        <v>119</v>
      </c>
      <c r="R27" s="36" t="s">
        <v>120</v>
      </c>
    </row>
    <row r="28" spans="2:18" s="25" customFormat="1" ht="62" x14ac:dyDescent="0.25">
      <c r="B28" s="103" t="s">
        <v>39</v>
      </c>
      <c r="C28" s="254" t="s">
        <v>142</v>
      </c>
      <c r="D28" s="254"/>
      <c r="E28" s="254"/>
      <c r="F28" s="254"/>
      <c r="G28" s="211" t="s">
        <v>143</v>
      </c>
      <c r="H28" s="211"/>
      <c r="I28" s="74">
        <v>1</v>
      </c>
      <c r="J28" s="74">
        <v>4</v>
      </c>
      <c r="K28" s="74">
        <f t="shared" si="0"/>
        <v>5</v>
      </c>
      <c r="L28" s="74" t="str">
        <f t="shared" si="1"/>
        <v>MEDIO</v>
      </c>
      <c r="M28" s="74" t="s">
        <v>135</v>
      </c>
      <c r="N28" s="104" t="s">
        <v>127</v>
      </c>
      <c r="O28" s="104" t="s">
        <v>134</v>
      </c>
      <c r="P28" s="104" t="s">
        <v>128</v>
      </c>
      <c r="Q28" s="104" t="s">
        <v>119</v>
      </c>
      <c r="R28" s="36" t="s">
        <v>120</v>
      </c>
    </row>
    <row r="29" spans="2:18" s="25" customFormat="1" ht="62" x14ac:dyDescent="0.25">
      <c r="B29" s="103" t="s">
        <v>39</v>
      </c>
      <c r="C29" s="254" t="s">
        <v>144</v>
      </c>
      <c r="D29" s="254"/>
      <c r="E29" s="254"/>
      <c r="F29" s="254"/>
      <c r="G29" s="211" t="s">
        <v>145</v>
      </c>
      <c r="H29" s="211"/>
      <c r="I29" s="74">
        <v>4</v>
      </c>
      <c r="J29" s="74">
        <v>4</v>
      </c>
      <c r="K29" s="74">
        <f t="shared" ref="K29:K36" si="2">+I29+J29</f>
        <v>8</v>
      </c>
      <c r="L29" s="74" t="str">
        <f t="shared" si="1"/>
        <v>EXTREMO</v>
      </c>
      <c r="M29" s="74" t="s">
        <v>135</v>
      </c>
      <c r="N29" s="104" t="s">
        <v>127</v>
      </c>
      <c r="O29" s="104" t="s">
        <v>134</v>
      </c>
      <c r="P29" s="104" t="s">
        <v>128</v>
      </c>
      <c r="Q29" s="104" t="s">
        <v>119</v>
      </c>
      <c r="R29" s="36" t="s">
        <v>120</v>
      </c>
    </row>
    <row r="30" spans="2:18" s="25" customFormat="1" ht="62" x14ac:dyDescent="0.25">
      <c r="B30" s="103" t="s">
        <v>39</v>
      </c>
      <c r="C30" s="254" t="s">
        <v>197</v>
      </c>
      <c r="D30" s="254"/>
      <c r="E30" s="254"/>
      <c r="F30" s="254"/>
      <c r="G30" s="211" t="s">
        <v>198</v>
      </c>
      <c r="H30" s="211"/>
      <c r="I30" s="74">
        <v>4</v>
      </c>
      <c r="J30" s="74">
        <v>4</v>
      </c>
      <c r="K30" s="74">
        <f t="shared" si="2"/>
        <v>8</v>
      </c>
      <c r="L30" s="74" t="str">
        <f t="shared" si="1"/>
        <v>EXTREMO</v>
      </c>
      <c r="M30" s="74" t="s">
        <v>135</v>
      </c>
      <c r="N30" s="104" t="s">
        <v>133</v>
      </c>
      <c r="O30" s="104" t="s">
        <v>134</v>
      </c>
      <c r="P30" s="104" t="s">
        <v>128</v>
      </c>
      <c r="Q30" s="104" t="s">
        <v>119</v>
      </c>
      <c r="R30" s="36" t="s">
        <v>120</v>
      </c>
    </row>
    <row r="31" spans="2:18" s="25" customFormat="1" ht="62" x14ac:dyDescent="0.25">
      <c r="B31" s="103" t="s">
        <v>39</v>
      </c>
      <c r="C31" s="254" t="s">
        <v>146</v>
      </c>
      <c r="D31" s="254"/>
      <c r="E31" s="254"/>
      <c r="F31" s="254"/>
      <c r="G31" s="211" t="s">
        <v>147</v>
      </c>
      <c r="H31" s="211"/>
      <c r="I31" s="74">
        <v>3</v>
      </c>
      <c r="J31" s="74">
        <v>3</v>
      </c>
      <c r="K31" s="74">
        <f t="shared" si="2"/>
        <v>6</v>
      </c>
      <c r="L31" s="74" t="str">
        <f t="shared" si="1"/>
        <v>ALTO</v>
      </c>
      <c r="M31" s="74" t="s">
        <v>135</v>
      </c>
      <c r="N31" s="104" t="s">
        <v>148</v>
      </c>
      <c r="O31" s="104" t="s">
        <v>134</v>
      </c>
      <c r="P31" s="104" t="s">
        <v>128</v>
      </c>
      <c r="Q31" s="104" t="s">
        <v>119</v>
      </c>
      <c r="R31" s="36" t="s">
        <v>120</v>
      </c>
    </row>
    <row r="32" spans="2:18" s="25" customFormat="1" ht="36" x14ac:dyDescent="0.25">
      <c r="B32" s="103" t="s">
        <v>39</v>
      </c>
      <c r="C32" s="254" t="s">
        <v>149</v>
      </c>
      <c r="D32" s="254"/>
      <c r="E32" s="254"/>
      <c r="F32" s="254"/>
      <c r="G32" s="211" t="s">
        <v>150</v>
      </c>
      <c r="H32" s="211"/>
      <c r="I32" s="74">
        <v>4</v>
      </c>
      <c r="J32" s="74">
        <v>4</v>
      </c>
      <c r="K32" s="74">
        <f t="shared" si="2"/>
        <v>8</v>
      </c>
      <c r="L32" s="74" t="str">
        <f t="shared" si="1"/>
        <v>EXTREMO</v>
      </c>
      <c r="M32" s="74" t="s">
        <v>130</v>
      </c>
      <c r="N32" s="104" t="s">
        <v>148</v>
      </c>
      <c r="O32" s="104" t="s">
        <v>134</v>
      </c>
      <c r="P32" s="104" t="s">
        <v>128</v>
      </c>
      <c r="Q32" s="104" t="s">
        <v>119</v>
      </c>
      <c r="R32" s="36" t="s">
        <v>120</v>
      </c>
    </row>
    <row r="33" spans="2:23" s="25" customFormat="1" ht="62" x14ac:dyDescent="0.25">
      <c r="B33" s="103" t="s">
        <v>39</v>
      </c>
      <c r="C33" s="254" t="s">
        <v>151</v>
      </c>
      <c r="D33" s="254"/>
      <c r="E33" s="254"/>
      <c r="F33" s="254"/>
      <c r="G33" s="211" t="s">
        <v>152</v>
      </c>
      <c r="H33" s="211"/>
      <c r="I33" s="74">
        <v>2</v>
      </c>
      <c r="J33" s="74">
        <v>2</v>
      </c>
      <c r="K33" s="74">
        <f t="shared" si="2"/>
        <v>4</v>
      </c>
      <c r="L33" s="74" t="str">
        <f t="shared" si="1"/>
        <v>BAJO</v>
      </c>
      <c r="M33" s="74" t="s">
        <v>135</v>
      </c>
      <c r="N33" s="104" t="s">
        <v>148</v>
      </c>
      <c r="O33" s="104" t="s">
        <v>134</v>
      </c>
      <c r="P33" s="104" t="s">
        <v>128</v>
      </c>
      <c r="Q33" s="104" t="s">
        <v>119</v>
      </c>
      <c r="R33" s="36" t="s">
        <v>120</v>
      </c>
    </row>
    <row r="34" spans="2:23" s="25" customFormat="1" ht="48" x14ac:dyDescent="0.25">
      <c r="B34" s="103" t="s">
        <v>39</v>
      </c>
      <c r="C34" s="254" t="s">
        <v>153</v>
      </c>
      <c r="D34" s="254"/>
      <c r="E34" s="254"/>
      <c r="F34" s="254"/>
      <c r="G34" s="211" t="s">
        <v>154</v>
      </c>
      <c r="H34" s="211"/>
      <c r="I34" s="74">
        <v>3</v>
      </c>
      <c r="J34" s="74">
        <v>5</v>
      </c>
      <c r="K34" s="74">
        <f t="shared" si="2"/>
        <v>8</v>
      </c>
      <c r="L34" s="74" t="str">
        <f t="shared" si="1"/>
        <v>EXTREMO</v>
      </c>
      <c r="M34" s="74" t="s">
        <v>130</v>
      </c>
      <c r="N34" s="104" t="s">
        <v>148</v>
      </c>
      <c r="O34" s="104" t="s">
        <v>134</v>
      </c>
      <c r="P34" s="104" t="s">
        <v>128</v>
      </c>
      <c r="Q34" s="104" t="s">
        <v>155</v>
      </c>
      <c r="R34" s="36" t="s">
        <v>156</v>
      </c>
    </row>
    <row r="35" spans="2:23" s="25" customFormat="1" ht="48" x14ac:dyDescent="0.25">
      <c r="B35" s="103" t="s">
        <v>39</v>
      </c>
      <c r="C35" s="254" t="s">
        <v>157</v>
      </c>
      <c r="D35" s="254"/>
      <c r="E35" s="254"/>
      <c r="F35" s="254"/>
      <c r="G35" s="211" t="s">
        <v>158</v>
      </c>
      <c r="H35" s="211"/>
      <c r="I35" s="74">
        <v>2</v>
      </c>
      <c r="J35" s="74">
        <v>3</v>
      </c>
      <c r="K35" s="74">
        <f t="shared" ref="K35" si="3">+I35+J35</f>
        <v>5</v>
      </c>
      <c r="L35" s="74" t="str">
        <f t="shared" ref="L35" si="4">IF(K35&lt;=4,"BAJO",IF(K35=5,"MEDIO",IF(K35=6,"ALTO",IF(K35=7,"ALTO","EXTREMO"))))</f>
        <v>MEDIO</v>
      </c>
      <c r="M35" s="74" t="s">
        <v>130</v>
      </c>
      <c r="N35" s="104" t="s">
        <v>148</v>
      </c>
      <c r="O35" s="104" t="s">
        <v>134</v>
      </c>
      <c r="P35" s="104" t="s">
        <v>128</v>
      </c>
      <c r="Q35" s="104" t="s">
        <v>155</v>
      </c>
      <c r="R35" s="36" t="s">
        <v>156</v>
      </c>
    </row>
    <row r="36" spans="2:23" s="25" customFormat="1" ht="48.5" thickBot="1" x14ac:dyDescent="0.3">
      <c r="B36" s="103" t="s">
        <v>39</v>
      </c>
      <c r="C36" s="255" t="s">
        <v>159</v>
      </c>
      <c r="D36" s="255"/>
      <c r="E36" s="255"/>
      <c r="F36" s="255"/>
      <c r="G36" s="264" t="s">
        <v>160</v>
      </c>
      <c r="H36" s="264"/>
      <c r="I36" s="80">
        <v>3</v>
      </c>
      <c r="J36" s="80">
        <v>4</v>
      </c>
      <c r="K36" s="80">
        <f t="shared" si="2"/>
        <v>7</v>
      </c>
      <c r="L36" s="80" t="str">
        <f t="shared" si="1"/>
        <v>ALTO</v>
      </c>
      <c r="M36" s="74" t="s">
        <v>130</v>
      </c>
      <c r="N36" s="104" t="s">
        <v>148</v>
      </c>
      <c r="O36" s="104" t="s">
        <v>134</v>
      </c>
      <c r="P36" s="104" t="s">
        <v>128</v>
      </c>
      <c r="Q36" s="104" t="s">
        <v>155</v>
      </c>
      <c r="R36" s="36" t="s">
        <v>156</v>
      </c>
    </row>
    <row r="37" spans="2:23" ht="13" x14ac:dyDescent="0.3">
      <c r="B37" s="65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3"/>
    </row>
    <row r="38" spans="2:23" ht="13" x14ac:dyDescent="0.3">
      <c r="B38" s="65"/>
      <c r="C38" s="289" t="s">
        <v>95</v>
      </c>
      <c r="D38" s="289"/>
      <c r="E38" s="289"/>
      <c r="F38" s="289"/>
      <c r="G38" s="66"/>
      <c r="H38" s="214" t="s">
        <v>161</v>
      </c>
      <c r="I38" s="214"/>
      <c r="J38" s="214"/>
      <c r="K38" s="214"/>
      <c r="L38" s="105"/>
      <c r="M38" s="105"/>
      <c r="N38" s="105"/>
      <c r="O38" s="105"/>
      <c r="P38" s="105"/>
      <c r="Q38" s="105"/>
      <c r="R38" s="3"/>
    </row>
    <row r="39" spans="2:23" ht="13" x14ac:dyDescent="0.3">
      <c r="B39" s="228" t="s">
        <v>67</v>
      </c>
      <c r="C39" s="266" t="s">
        <v>68</v>
      </c>
      <c r="D39" s="274"/>
      <c r="E39" s="267"/>
      <c r="F39" s="85" t="s">
        <v>69</v>
      </c>
      <c r="G39" s="66"/>
      <c r="H39" s="266" t="s">
        <v>70</v>
      </c>
      <c r="I39" s="267"/>
      <c r="J39" s="266" t="s">
        <v>69</v>
      </c>
      <c r="K39" s="267"/>
      <c r="L39" s="90"/>
      <c r="M39" s="90"/>
      <c r="N39" s="214" t="s">
        <v>95</v>
      </c>
      <c r="O39" s="214"/>
      <c r="P39" s="214"/>
      <c r="Q39" s="90"/>
      <c r="R39" s="3"/>
    </row>
    <row r="40" spans="2:23" ht="13" x14ac:dyDescent="0.3">
      <c r="B40" s="228"/>
      <c r="C40" s="275" t="s">
        <v>71</v>
      </c>
      <c r="D40" s="276"/>
      <c r="E40" s="277"/>
      <c r="F40" s="87">
        <v>1</v>
      </c>
      <c r="G40" s="66"/>
      <c r="H40" s="275" t="s">
        <v>72</v>
      </c>
      <c r="I40" s="277"/>
      <c r="J40" s="275">
        <v>1</v>
      </c>
      <c r="K40" s="277"/>
      <c r="L40" s="90"/>
      <c r="M40" s="90"/>
      <c r="N40" s="258" t="s">
        <v>81</v>
      </c>
      <c r="O40" s="259"/>
      <c r="P40" s="99" t="s">
        <v>94</v>
      </c>
      <c r="Q40" s="90"/>
      <c r="R40" s="3"/>
    </row>
    <row r="41" spans="2:23" ht="13" x14ac:dyDescent="0.3">
      <c r="B41" s="228"/>
      <c r="C41" s="275" t="s">
        <v>73</v>
      </c>
      <c r="D41" s="276"/>
      <c r="E41" s="277"/>
      <c r="F41" s="87">
        <v>2</v>
      </c>
      <c r="G41" s="66"/>
      <c r="H41" s="275" t="s">
        <v>74</v>
      </c>
      <c r="I41" s="277"/>
      <c r="J41" s="275">
        <v>2</v>
      </c>
      <c r="K41" s="277"/>
      <c r="L41" s="90"/>
      <c r="M41" s="90"/>
      <c r="N41" s="268" t="s">
        <v>96</v>
      </c>
      <c r="O41" s="269"/>
      <c r="P41" s="100" t="s">
        <v>97</v>
      </c>
      <c r="Q41" s="90"/>
      <c r="R41" s="3"/>
      <c r="T41" s="5"/>
      <c r="U41" s="5"/>
      <c r="V41" s="5"/>
      <c r="W41" s="5"/>
    </row>
    <row r="42" spans="2:23" ht="13" x14ac:dyDescent="0.3">
      <c r="B42" s="228"/>
      <c r="C42" s="275" t="s">
        <v>75</v>
      </c>
      <c r="D42" s="276"/>
      <c r="E42" s="277"/>
      <c r="F42" s="87">
        <v>3</v>
      </c>
      <c r="G42" s="66"/>
      <c r="H42" s="275" t="s">
        <v>76</v>
      </c>
      <c r="I42" s="277"/>
      <c r="J42" s="275">
        <v>3</v>
      </c>
      <c r="K42" s="277"/>
      <c r="L42" s="90"/>
      <c r="M42" s="90"/>
      <c r="N42" s="225" t="s">
        <v>98</v>
      </c>
      <c r="O42" s="257"/>
      <c r="P42" s="100" t="s">
        <v>99</v>
      </c>
      <c r="Q42" s="90"/>
      <c r="R42" s="3"/>
    </row>
    <row r="43" spans="2:23" ht="13" x14ac:dyDescent="0.3">
      <c r="B43" s="228"/>
      <c r="C43" s="275" t="s">
        <v>77</v>
      </c>
      <c r="D43" s="276"/>
      <c r="E43" s="277"/>
      <c r="F43" s="87">
        <v>4</v>
      </c>
      <c r="G43" s="66"/>
      <c r="H43" s="275" t="s">
        <v>78</v>
      </c>
      <c r="I43" s="277"/>
      <c r="J43" s="275">
        <v>4</v>
      </c>
      <c r="K43" s="277"/>
      <c r="L43" s="90"/>
      <c r="M43" s="90"/>
      <c r="N43" s="271">
        <v>5</v>
      </c>
      <c r="O43" s="272"/>
      <c r="P43" s="100" t="s">
        <v>100</v>
      </c>
      <c r="Q43" s="90"/>
      <c r="R43" s="3"/>
    </row>
    <row r="44" spans="2:23" ht="13.5" thickBot="1" x14ac:dyDescent="0.35">
      <c r="B44" s="228"/>
      <c r="C44" s="275" t="s">
        <v>79</v>
      </c>
      <c r="D44" s="276"/>
      <c r="E44" s="277"/>
      <c r="F44" s="87">
        <v>5</v>
      </c>
      <c r="G44" s="66"/>
      <c r="H44" s="275" t="s">
        <v>80</v>
      </c>
      <c r="I44" s="277"/>
      <c r="J44" s="275">
        <v>5</v>
      </c>
      <c r="K44" s="277"/>
      <c r="L44" s="90"/>
      <c r="M44" s="90"/>
      <c r="N44" s="287" t="s">
        <v>101</v>
      </c>
      <c r="O44" s="288"/>
      <c r="P44" s="106" t="s">
        <v>102</v>
      </c>
      <c r="Q44" s="90"/>
      <c r="R44" s="3"/>
    </row>
    <row r="45" spans="2:23" ht="13" x14ac:dyDescent="0.3">
      <c r="B45" s="65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3"/>
    </row>
    <row r="46" spans="2:23" ht="13" x14ac:dyDescent="0.3">
      <c r="B46" s="65"/>
      <c r="C46" s="214" t="s">
        <v>81</v>
      </c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3"/>
    </row>
    <row r="47" spans="2:23" ht="13" x14ac:dyDescent="0.3">
      <c r="B47" s="65"/>
      <c r="C47" s="275" t="s">
        <v>82</v>
      </c>
      <c r="D47" s="276"/>
      <c r="E47" s="276"/>
      <c r="F47" s="277"/>
      <c r="G47" s="275" t="s">
        <v>83</v>
      </c>
      <c r="H47" s="277"/>
      <c r="I47" s="275" t="s">
        <v>84</v>
      </c>
      <c r="J47" s="276"/>
      <c r="K47" s="277"/>
      <c r="L47" s="275" t="s">
        <v>85</v>
      </c>
      <c r="M47" s="277"/>
      <c r="N47" s="275" t="s">
        <v>86</v>
      </c>
      <c r="O47" s="277"/>
      <c r="P47" s="275" t="s">
        <v>87</v>
      </c>
      <c r="Q47" s="277"/>
      <c r="R47" s="3"/>
    </row>
    <row r="48" spans="2:23" ht="13" x14ac:dyDescent="0.3">
      <c r="B48" s="65"/>
      <c r="C48" s="275" t="s">
        <v>88</v>
      </c>
      <c r="D48" s="276"/>
      <c r="E48" s="276"/>
      <c r="F48" s="277"/>
      <c r="G48" s="275" t="s">
        <v>89</v>
      </c>
      <c r="H48" s="277"/>
      <c r="I48" s="275" t="s">
        <v>90</v>
      </c>
      <c r="J48" s="276"/>
      <c r="K48" s="277"/>
      <c r="L48" s="275" t="s">
        <v>91</v>
      </c>
      <c r="M48" s="277"/>
      <c r="N48" s="275" t="s">
        <v>92</v>
      </c>
      <c r="O48" s="277"/>
      <c r="P48" s="275" t="s">
        <v>93</v>
      </c>
      <c r="Q48" s="277"/>
      <c r="R48" s="3"/>
    </row>
    <row r="49" spans="2:18" ht="13" x14ac:dyDescent="0.3">
      <c r="B49" s="65"/>
      <c r="C49" s="279" t="s">
        <v>68</v>
      </c>
      <c r="D49" s="280"/>
      <c r="E49" s="281"/>
      <c r="F49" s="285" t="s">
        <v>69</v>
      </c>
      <c r="G49" s="258" t="s">
        <v>72</v>
      </c>
      <c r="H49" s="259"/>
      <c r="I49" s="258" t="s">
        <v>74</v>
      </c>
      <c r="J49" s="265"/>
      <c r="K49" s="259"/>
      <c r="L49" s="258" t="s">
        <v>76</v>
      </c>
      <c r="M49" s="259"/>
      <c r="N49" s="258" t="s">
        <v>78</v>
      </c>
      <c r="O49" s="259"/>
      <c r="P49" s="266" t="s">
        <v>80</v>
      </c>
      <c r="Q49" s="267"/>
      <c r="R49" s="3"/>
    </row>
    <row r="50" spans="2:18" ht="13" x14ac:dyDescent="0.3">
      <c r="B50" s="65"/>
      <c r="C50" s="282"/>
      <c r="D50" s="283"/>
      <c r="E50" s="284"/>
      <c r="F50" s="286"/>
      <c r="G50" s="260">
        <v>1</v>
      </c>
      <c r="H50" s="261"/>
      <c r="I50" s="260">
        <v>2</v>
      </c>
      <c r="J50" s="273"/>
      <c r="K50" s="261"/>
      <c r="L50" s="260">
        <v>3</v>
      </c>
      <c r="M50" s="261"/>
      <c r="N50" s="260">
        <v>4</v>
      </c>
      <c r="O50" s="261"/>
      <c r="P50" s="260">
        <v>5</v>
      </c>
      <c r="Q50" s="261"/>
      <c r="R50" s="3"/>
    </row>
    <row r="51" spans="2:18" ht="13" x14ac:dyDescent="0.3">
      <c r="B51" s="65"/>
      <c r="C51" s="275" t="s">
        <v>71</v>
      </c>
      <c r="D51" s="276"/>
      <c r="E51" s="277"/>
      <c r="F51" s="94">
        <v>1</v>
      </c>
      <c r="G51" s="262">
        <v>2</v>
      </c>
      <c r="H51" s="263"/>
      <c r="I51" s="262">
        <v>3</v>
      </c>
      <c r="J51" s="270"/>
      <c r="K51" s="263"/>
      <c r="L51" s="262">
        <v>4</v>
      </c>
      <c r="M51" s="263"/>
      <c r="N51" s="271">
        <v>5</v>
      </c>
      <c r="O51" s="272"/>
      <c r="P51" s="225">
        <v>6</v>
      </c>
      <c r="Q51" s="257"/>
      <c r="R51" s="3"/>
    </row>
    <row r="52" spans="2:18" ht="13" x14ac:dyDescent="0.3">
      <c r="B52" s="65"/>
      <c r="C52" s="275" t="s">
        <v>73</v>
      </c>
      <c r="D52" s="276"/>
      <c r="E52" s="277"/>
      <c r="F52" s="94">
        <v>2</v>
      </c>
      <c r="G52" s="262">
        <v>3</v>
      </c>
      <c r="H52" s="263"/>
      <c r="I52" s="262">
        <v>4</v>
      </c>
      <c r="J52" s="270"/>
      <c r="K52" s="263"/>
      <c r="L52" s="271">
        <v>5</v>
      </c>
      <c r="M52" s="272"/>
      <c r="N52" s="225">
        <v>6</v>
      </c>
      <c r="O52" s="257"/>
      <c r="P52" s="225">
        <v>7</v>
      </c>
      <c r="Q52" s="257"/>
      <c r="R52" s="3"/>
    </row>
    <row r="53" spans="2:18" ht="13" x14ac:dyDescent="0.3">
      <c r="B53" s="65"/>
      <c r="C53" s="275" t="s">
        <v>75</v>
      </c>
      <c r="D53" s="276"/>
      <c r="E53" s="277"/>
      <c r="F53" s="94">
        <v>3</v>
      </c>
      <c r="G53" s="262">
        <v>4</v>
      </c>
      <c r="H53" s="263"/>
      <c r="I53" s="271">
        <v>5</v>
      </c>
      <c r="J53" s="278"/>
      <c r="K53" s="272"/>
      <c r="L53" s="225">
        <v>6</v>
      </c>
      <c r="M53" s="257"/>
      <c r="N53" s="225">
        <v>7</v>
      </c>
      <c r="O53" s="257"/>
      <c r="P53" s="268">
        <v>8</v>
      </c>
      <c r="Q53" s="269"/>
      <c r="R53" s="3"/>
    </row>
    <row r="54" spans="2:18" ht="13" x14ac:dyDescent="0.3">
      <c r="B54" s="65"/>
      <c r="C54" s="275" t="s">
        <v>77</v>
      </c>
      <c r="D54" s="276"/>
      <c r="E54" s="277"/>
      <c r="F54" s="94">
        <v>4</v>
      </c>
      <c r="G54" s="271">
        <v>5</v>
      </c>
      <c r="H54" s="272"/>
      <c r="I54" s="225">
        <v>6</v>
      </c>
      <c r="J54" s="256"/>
      <c r="K54" s="257"/>
      <c r="L54" s="225">
        <v>7</v>
      </c>
      <c r="M54" s="257"/>
      <c r="N54" s="268">
        <v>8</v>
      </c>
      <c r="O54" s="269"/>
      <c r="P54" s="268">
        <v>9</v>
      </c>
      <c r="Q54" s="269"/>
      <c r="R54" s="3"/>
    </row>
    <row r="55" spans="2:18" ht="13" x14ac:dyDescent="0.3">
      <c r="B55" s="65"/>
      <c r="C55" s="275" t="s">
        <v>79</v>
      </c>
      <c r="D55" s="276"/>
      <c r="E55" s="277"/>
      <c r="F55" s="94">
        <v>5</v>
      </c>
      <c r="G55" s="225">
        <v>6</v>
      </c>
      <c r="H55" s="257"/>
      <c r="I55" s="225">
        <v>7</v>
      </c>
      <c r="J55" s="256"/>
      <c r="K55" s="257"/>
      <c r="L55" s="268">
        <v>8</v>
      </c>
      <c r="M55" s="269"/>
      <c r="N55" s="268">
        <v>9</v>
      </c>
      <c r="O55" s="269"/>
      <c r="P55" s="268">
        <v>10</v>
      </c>
      <c r="Q55" s="269"/>
      <c r="R55" s="3"/>
    </row>
    <row r="56" spans="2:18" ht="13.5" thickBot="1" x14ac:dyDescent="0.35">
      <c r="B56" s="68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9"/>
    </row>
  </sheetData>
  <mergeCells count="134">
    <mergeCell ref="C21:F21"/>
    <mergeCell ref="G21:H21"/>
    <mergeCell ref="C17:F17"/>
    <mergeCell ref="G17:H17"/>
    <mergeCell ref="C18:F18"/>
    <mergeCell ref="G18:H18"/>
    <mergeCell ref="C22:F22"/>
    <mergeCell ref="G22:H22"/>
    <mergeCell ref="C23:F23"/>
    <mergeCell ref="G23:H23"/>
    <mergeCell ref="B6:R6"/>
    <mergeCell ref="B7:R7"/>
    <mergeCell ref="G16:H16"/>
    <mergeCell ref="G15:H15"/>
    <mergeCell ref="C20:F20"/>
    <mergeCell ref="G20:H20"/>
    <mergeCell ref="B2:B4"/>
    <mergeCell ref="C16:F16"/>
    <mergeCell ref="C19:F19"/>
    <mergeCell ref="G19:H19"/>
    <mergeCell ref="C15:F15"/>
    <mergeCell ref="C2:P4"/>
    <mergeCell ref="Q2:R4"/>
    <mergeCell ref="B9:R9"/>
    <mergeCell ref="B8:R8"/>
    <mergeCell ref="B10:R10"/>
    <mergeCell ref="C24:F24"/>
    <mergeCell ref="G24:H24"/>
    <mergeCell ref="G30:H30"/>
    <mergeCell ref="C31:F31"/>
    <mergeCell ref="G31:H31"/>
    <mergeCell ref="C32:F32"/>
    <mergeCell ref="G32:H32"/>
    <mergeCell ref="C54:E54"/>
    <mergeCell ref="G53:H53"/>
    <mergeCell ref="G54:H54"/>
    <mergeCell ref="G29:H29"/>
    <mergeCell ref="C30:F30"/>
    <mergeCell ref="H40:I40"/>
    <mergeCell ref="C38:F38"/>
    <mergeCell ref="H38:K38"/>
    <mergeCell ref="C29:F29"/>
    <mergeCell ref="C26:F26"/>
    <mergeCell ref="G26:H26"/>
    <mergeCell ref="C27:F27"/>
    <mergeCell ref="G27:H27"/>
    <mergeCell ref="C28:F28"/>
    <mergeCell ref="G28:H28"/>
    <mergeCell ref="C25:F25"/>
    <mergeCell ref="G25:H25"/>
    <mergeCell ref="C55:E55"/>
    <mergeCell ref="N39:P39"/>
    <mergeCell ref="N40:O40"/>
    <mergeCell ref="N41:O41"/>
    <mergeCell ref="C42:E42"/>
    <mergeCell ref="H42:I42"/>
    <mergeCell ref="J42:K42"/>
    <mergeCell ref="J39:K39"/>
    <mergeCell ref="C40:E40"/>
    <mergeCell ref="J41:K41"/>
    <mergeCell ref="N42:O42"/>
    <mergeCell ref="N47:O47"/>
    <mergeCell ref="N48:O48"/>
    <mergeCell ref="L47:M47"/>
    <mergeCell ref="L48:M48"/>
    <mergeCell ref="N43:O43"/>
    <mergeCell ref="N44:O44"/>
    <mergeCell ref="P47:Q47"/>
    <mergeCell ref="P48:Q48"/>
    <mergeCell ref="L49:M49"/>
    <mergeCell ref="I55:K55"/>
    <mergeCell ref="P55:Q55"/>
    <mergeCell ref="N55:O55"/>
    <mergeCell ref="G52:H52"/>
    <mergeCell ref="B39:B44"/>
    <mergeCell ref="C39:E39"/>
    <mergeCell ref="H39:I39"/>
    <mergeCell ref="C51:E51"/>
    <mergeCell ref="C52:E52"/>
    <mergeCell ref="C53:E53"/>
    <mergeCell ref="C47:F47"/>
    <mergeCell ref="C48:F48"/>
    <mergeCell ref="I53:K53"/>
    <mergeCell ref="C43:E43"/>
    <mergeCell ref="C44:E44"/>
    <mergeCell ref="H44:I44"/>
    <mergeCell ref="J44:K44"/>
    <mergeCell ref="C49:E50"/>
    <mergeCell ref="J43:K43"/>
    <mergeCell ref="F49:F50"/>
    <mergeCell ref="H43:I43"/>
    <mergeCell ref="G47:H47"/>
    <mergeCell ref="G48:H48"/>
    <mergeCell ref="I47:K47"/>
    <mergeCell ref="I48:K48"/>
    <mergeCell ref="J40:K40"/>
    <mergeCell ref="C41:E41"/>
    <mergeCell ref="H41:I41"/>
    <mergeCell ref="L55:M55"/>
    <mergeCell ref="L53:M53"/>
    <mergeCell ref="L50:M50"/>
    <mergeCell ref="G55:H55"/>
    <mergeCell ref="I52:K52"/>
    <mergeCell ref="N50:O50"/>
    <mergeCell ref="N51:O51"/>
    <mergeCell ref="N52:O52"/>
    <mergeCell ref="N53:O53"/>
    <mergeCell ref="N54:O54"/>
    <mergeCell ref="L54:M54"/>
    <mergeCell ref="L51:M51"/>
    <mergeCell ref="L52:M52"/>
    <mergeCell ref="I50:K50"/>
    <mergeCell ref="I51:K51"/>
    <mergeCell ref="C33:F33"/>
    <mergeCell ref="G33:H33"/>
    <mergeCell ref="C36:F36"/>
    <mergeCell ref="I54:K54"/>
    <mergeCell ref="C46:Q46"/>
    <mergeCell ref="G49:H49"/>
    <mergeCell ref="G50:H50"/>
    <mergeCell ref="G51:H51"/>
    <mergeCell ref="G36:H36"/>
    <mergeCell ref="P51:Q51"/>
    <mergeCell ref="P52:Q52"/>
    <mergeCell ref="I49:K49"/>
    <mergeCell ref="P50:Q50"/>
    <mergeCell ref="N49:O49"/>
    <mergeCell ref="P49:Q49"/>
    <mergeCell ref="P53:Q53"/>
    <mergeCell ref="P54:Q54"/>
    <mergeCell ref="C35:F35"/>
    <mergeCell ref="G35:H35"/>
    <mergeCell ref="C34:F34"/>
    <mergeCell ref="G34:H34"/>
  </mergeCells>
  <conditionalFormatting sqref="J16:K36">
    <cfRule type="expression" dxfId="22" priority="44" stopIfTrue="1">
      <formula>"""bajo"""</formula>
    </cfRule>
  </conditionalFormatting>
  <conditionalFormatting sqref="L16:L36">
    <cfRule type="cellIs" dxfId="21" priority="40" stopIfTrue="1" operator="equal">
      <formula>"EXTREMO"</formula>
    </cfRule>
    <cfRule type="cellIs" dxfId="20" priority="41" stopIfTrue="1" operator="equal">
      <formula>"ALTO"</formula>
    </cfRule>
    <cfRule type="cellIs" dxfId="19" priority="42" stopIfTrue="1" operator="equal">
      <formula>"MEDIO"</formula>
    </cfRule>
    <cfRule type="cellIs" dxfId="18" priority="43" stopIfTrue="1" operator="equal">
      <formula>"BAJO"</formula>
    </cfRule>
  </conditionalFormatting>
  <conditionalFormatting sqref="M24:M25">
    <cfRule type="expression" dxfId="17" priority="19" stopIfTrue="1">
      <formula>"""bajo"""</formula>
    </cfRule>
  </conditionalFormatting>
  <conditionalFormatting sqref="M28:M36">
    <cfRule type="expression" dxfId="16" priority="26" stopIfTrue="1">
      <formula>"""bajo"""</formula>
    </cfRule>
  </conditionalFormatting>
  <conditionalFormatting sqref="M16:N19">
    <cfRule type="expression" dxfId="15" priority="78" stopIfTrue="1">
      <formula>"""bajo"""</formula>
    </cfRule>
  </conditionalFormatting>
  <conditionalFormatting sqref="M20:Q27">
    <cfRule type="expression" dxfId="14" priority="9" stopIfTrue="1">
      <formula>"""bajo"""</formula>
    </cfRule>
  </conditionalFormatting>
  <conditionalFormatting sqref="N31:P33">
    <cfRule type="expression" dxfId="13" priority="27" stopIfTrue="1">
      <formula>"""bajo"""</formula>
    </cfRule>
  </conditionalFormatting>
  <conditionalFormatting sqref="N28:Q30">
    <cfRule type="expression" dxfId="12" priority="35" stopIfTrue="1">
      <formula>"""bajo"""</formula>
    </cfRule>
  </conditionalFormatting>
  <conditionalFormatting sqref="N34:Q36">
    <cfRule type="expression" dxfId="11" priority="21" stopIfTrue="1">
      <formula>"""bajo"""</formula>
    </cfRule>
  </conditionalFormatting>
  <conditionalFormatting sqref="O17:P19">
    <cfRule type="expression" dxfId="10" priority="1" stopIfTrue="1">
      <formula>"""bajo"""</formula>
    </cfRule>
  </conditionalFormatting>
  <conditionalFormatting sqref="O16:Q16">
    <cfRule type="expression" dxfId="9" priority="5" stopIfTrue="1">
      <formula>"""bajo"""</formula>
    </cfRule>
  </conditionalFormatting>
  <conditionalFormatting sqref="Q16:Q33">
    <cfRule type="expression" dxfId="8" priority="6" stopIfTrue="1">
      <formula>"""bajo"""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X59"/>
  <sheetViews>
    <sheetView showGridLines="0" topLeftCell="A5" zoomScale="50" zoomScaleNormal="50" zoomScaleSheetLayoutView="25" zoomScalePageLayoutView="70" workbookViewId="0">
      <pane xSplit="1" ySplit="6" topLeftCell="B11" activePane="bottomRight" state="frozen"/>
      <selection activeCell="A5" sqref="A5"/>
      <selection pane="topRight" activeCell="B5" sqref="B5"/>
      <selection pane="bottomLeft" activeCell="A11" sqref="A11"/>
      <selection pane="bottomRight" activeCell="B6" sqref="B6:X6"/>
    </sheetView>
  </sheetViews>
  <sheetFormatPr baseColWidth="10" defaultColWidth="11.453125" defaultRowHeight="14" x14ac:dyDescent="0.25"/>
  <cols>
    <col min="1" max="1" width="4.26953125" style="15" hidden="1" customWidth="1"/>
    <col min="2" max="2" width="48.81640625" style="15" customWidth="1"/>
    <col min="3" max="3" width="42" style="15" customWidth="1"/>
    <col min="4" max="4" width="17.7265625" style="15" customWidth="1"/>
    <col min="5" max="5" width="22.54296875" style="15" customWidth="1"/>
    <col min="6" max="6" width="15.1796875" style="15" customWidth="1"/>
    <col min="7" max="7" width="19.7265625" style="15" customWidth="1"/>
    <col min="8" max="8" width="5.1796875" style="15" customWidth="1"/>
    <col min="9" max="9" width="4.26953125" style="15" customWidth="1"/>
    <col min="10" max="10" width="5.81640625" style="15" customWidth="1"/>
    <col min="11" max="11" width="5.26953125" style="15" customWidth="1"/>
    <col min="12" max="12" width="17.7265625" style="15" customWidth="1"/>
    <col min="13" max="13" width="5.26953125" style="15" customWidth="1"/>
    <col min="14" max="14" width="18" style="15" customWidth="1"/>
    <col min="15" max="15" width="5.7265625" style="15" customWidth="1"/>
    <col min="16" max="16" width="6.453125" style="15" customWidth="1"/>
    <col min="17" max="17" width="8.453125" style="15" customWidth="1"/>
    <col min="18" max="18" width="6" style="15" customWidth="1"/>
    <col min="19" max="19" width="23.7265625" style="15" customWidth="1"/>
    <col min="20" max="20" width="12.81640625" style="15" customWidth="1"/>
    <col min="21" max="21" width="11.453125" style="15"/>
    <col min="22" max="22" width="10.81640625" style="15" customWidth="1"/>
    <col min="23" max="23" width="15.7265625" style="15" customWidth="1"/>
    <col min="24" max="24" width="13.81640625" style="15" customWidth="1"/>
    <col min="25" max="16384" width="11.453125" style="15"/>
  </cols>
  <sheetData>
    <row r="1" spans="2:24" s="13" customFormat="1" x14ac:dyDescent="0.3">
      <c r="S1" s="14"/>
    </row>
    <row r="2" spans="2:24" s="13" customFormat="1" ht="54" customHeight="1" x14ac:dyDescent="0.3">
      <c r="B2" s="326"/>
      <c r="C2" s="327" t="s">
        <v>8</v>
      </c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246" t="s">
        <v>1</v>
      </c>
      <c r="X2" s="305"/>
    </row>
    <row r="3" spans="2:24" s="13" customFormat="1" ht="31.5" customHeight="1" x14ac:dyDescent="0.3">
      <c r="B3" s="326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06"/>
      <c r="X3" s="307"/>
    </row>
    <row r="4" spans="2:24" s="13" customFormat="1" ht="47.25" customHeight="1" thickBot="1" x14ac:dyDescent="0.35">
      <c r="B4" s="326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7"/>
      <c r="T4" s="327"/>
      <c r="U4" s="327"/>
      <c r="V4" s="327"/>
      <c r="W4" s="308"/>
      <c r="X4" s="309"/>
    </row>
    <row r="5" spans="2:24" s="13" customFormat="1" ht="32.25" hidden="1" customHeight="1" thickBot="1" x14ac:dyDescent="0.35"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8"/>
      <c r="T5" s="37"/>
      <c r="U5" s="37"/>
      <c r="V5" s="37"/>
      <c r="W5" s="37"/>
      <c r="X5" s="37"/>
    </row>
    <row r="6" spans="2:24" ht="57.65" customHeight="1" thickBot="1" x14ac:dyDescent="0.3">
      <c r="B6" s="339" t="str">
        <f>+EVALUACION!B6</f>
        <v>Objeto Contractual: “PRESTAR SERVICIOS PARA LA IMPLEMENTACIÓN DE PROCEDIMIENTOS DE EDUCACIÓN AMBIENTAL COMUNITARIA CON EL FIN DE PROMOVER LA CONSERVACIÓN DE LA BIODIVERSIDAD Y EL AGUA EN LA LOCALIDAD DE BOSA”</v>
      </c>
      <c r="C6" s="340"/>
      <c r="D6" s="340"/>
      <c r="E6" s="340"/>
      <c r="F6" s="340"/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1"/>
    </row>
    <row r="7" spans="2:24" ht="26.25" hidden="1" customHeight="1" x14ac:dyDescent="0.25">
      <c r="B7" s="310" t="s">
        <v>162</v>
      </c>
      <c r="C7" s="311"/>
      <c r="D7" s="311"/>
      <c r="E7" s="311"/>
      <c r="F7" s="311"/>
      <c r="G7" s="311"/>
      <c r="H7" s="311"/>
      <c r="I7" s="311"/>
      <c r="J7" s="311"/>
      <c r="K7" s="311"/>
      <c r="L7" s="311"/>
      <c r="M7" s="311"/>
      <c r="N7" s="311"/>
      <c r="O7" s="311"/>
      <c r="P7" s="311"/>
      <c r="Q7" s="311"/>
      <c r="R7" s="311"/>
      <c r="S7" s="311"/>
      <c r="T7" s="311"/>
      <c r="U7" s="311"/>
      <c r="V7" s="311"/>
      <c r="W7" s="311"/>
      <c r="X7" s="312"/>
    </row>
    <row r="8" spans="2:24" ht="20.25" hidden="1" customHeight="1" x14ac:dyDescent="0.25">
      <c r="B8" s="310"/>
      <c r="C8" s="311"/>
      <c r="D8" s="311"/>
      <c r="E8" s="311"/>
      <c r="F8" s="311"/>
      <c r="G8" s="311"/>
      <c r="H8" s="311"/>
      <c r="I8" s="311"/>
      <c r="J8" s="311"/>
      <c r="K8" s="311"/>
      <c r="L8" s="311"/>
      <c r="M8" s="311"/>
      <c r="N8" s="311"/>
      <c r="O8" s="311"/>
      <c r="P8" s="311"/>
      <c r="Q8" s="311"/>
      <c r="R8" s="311"/>
      <c r="S8" s="311"/>
      <c r="T8" s="311"/>
      <c r="U8" s="311"/>
      <c r="V8" s="311"/>
      <c r="W8" s="311"/>
      <c r="X8" s="312"/>
    </row>
    <row r="9" spans="2:24" ht="24.75" hidden="1" customHeight="1" thickBot="1" x14ac:dyDescent="0.3">
      <c r="B9" s="337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8"/>
      <c r="P9" s="338"/>
      <c r="Q9" s="338"/>
      <c r="R9" s="338"/>
      <c r="X9" s="47"/>
    </row>
    <row r="10" spans="2:24" ht="106.5" customHeight="1" thickBot="1" x14ac:dyDescent="0.3">
      <c r="B10" s="26" t="s">
        <v>163</v>
      </c>
      <c r="C10" s="27" t="s">
        <v>61</v>
      </c>
      <c r="D10" s="28" t="s">
        <v>164</v>
      </c>
      <c r="E10" s="28" t="s">
        <v>165</v>
      </c>
      <c r="F10" s="28" t="s">
        <v>166</v>
      </c>
      <c r="G10" s="27" t="s">
        <v>62</v>
      </c>
      <c r="H10" s="28" t="s">
        <v>67</v>
      </c>
      <c r="I10" s="28" t="s">
        <v>64</v>
      </c>
      <c r="J10" s="28" t="s">
        <v>167</v>
      </c>
      <c r="K10" s="28" t="s">
        <v>66</v>
      </c>
      <c r="L10" s="28" t="s">
        <v>168</v>
      </c>
      <c r="M10" s="27" t="s">
        <v>169</v>
      </c>
      <c r="N10" s="27" t="s">
        <v>107</v>
      </c>
      <c r="O10" s="28" t="s">
        <v>67</v>
      </c>
      <c r="P10" s="28" t="s">
        <v>64</v>
      </c>
      <c r="Q10" s="28" t="s">
        <v>167</v>
      </c>
      <c r="R10" s="28" t="s">
        <v>66</v>
      </c>
      <c r="S10" s="27" t="s">
        <v>108</v>
      </c>
      <c r="T10" s="27" t="s">
        <v>109</v>
      </c>
      <c r="U10" s="27" t="s">
        <v>110</v>
      </c>
      <c r="V10" s="27" t="s">
        <v>111</v>
      </c>
      <c r="W10" s="27" t="s">
        <v>170</v>
      </c>
      <c r="X10" s="29" t="s">
        <v>113</v>
      </c>
    </row>
    <row r="11" spans="2:24" ht="106.5" customHeight="1" thickBot="1" x14ac:dyDescent="0.3">
      <c r="B11" s="30">
        <v>1</v>
      </c>
      <c r="C11" s="31" t="str">
        <f>+'EVALUACION CON CONTROLES'!C16:F16</f>
        <v xml:space="preserve">Inadecuada descripción del bien o servicio requerido </v>
      </c>
      <c r="D11" s="32" t="str">
        <f>+'EVALUACION CON CONTROLES'!B16</f>
        <v>PLANEACIÓN</v>
      </c>
      <c r="E11" s="32" t="str">
        <f>VLOOKUP(C11,'IDENTIFICACION Y ANALISIS'!$B$19:$F$71,3,FALSE)</f>
        <v>Especifico</v>
      </c>
      <c r="F11" s="32" t="str">
        <f>VLOOKUP(C11,'IDENTIFICACION Y ANALISIS'!$B$19:$F$71,4,FALSE)</f>
        <v>Interno</v>
      </c>
      <c r="G11" s="31" t="s">
        <v>171</v>
      </c>
      <c r="H11" s="31">
        <f>+EVALUACION!I19</f>
        <v>2</v>
      </c>
      <c r="I11" s="31">
        <f>+EVALUACION!J19</f>
        <v>2</v>
      </c>
      <c r="J11" s="31">
        <f>+EVALUACION!K19</f>
        <v>4</v>
      </c>
      <c r="K11" s="32" t="str">
        <f>+EVALUACION!L19</f>
        <v>BAJO</v>
      </c>
      <c r="L11" s="31" t="s">
        <v>172</v>
      </c>
      <c r="M11" s="32"/>
      <c r="N11" s="31" t="str">
        <f>+'EVALUACION CON CONTROLES'!G16</f>
        <v>Revisión de los items necesarios desde la formulación</v>
      </c>
      <c r="O11" s="31">
        <f>+'EVALUACION CON CONTROLES'!I16</f>
        <v>2</v>
      </c>
      <c r="P11" s="31">
        <f>+'EVALUACION CON CONTROLES'!J16</f>
        <v>2</v>
      </c>
      <c r="Q11" s="31">
        <f>+'EVALUACION CON CONTROLES'!K16</f>
        <v>4</v>
      </c>
      <c r="R11" s="32" t="str">
        <f>+'EVALUACION CON CONTROLES'!L16</f>
        <v>BAJO</v>
      </c>
      <c r="S11" s="31" t="str">
        <f>+'EVALUACION CON CONTROLES'!M16</f>
        <v>Se puede presentar en el proceso de adjudicación del contrato sin que altere la ejecución del mismo de manera definitiva</v>
      </c>
      <c r="T11" s="31" t="str">
        <f>+'EVALUACION CON CONTROLES'!N16</f>
        <v>Alcaldía Local AN</v>
      </c>
      <c r="U11" s="31" t="str">
        <f>+'EVALUACION CON CONTROLES'!O16</f>
        <v>Desde la formulación del proceso</v>
      </c>
      <c r="V11" s="31" t="str">
        <f>+'EVALUACION CON CONTROLES'!P16</f>
        <v>En el proceso de adjudicación del proceso</v>
      </c>
      <c r="W11" s="31" t="str">
        <f>+'EVALUACION CON CONTROLES'!Q16</f>
        <v>Seguimiento continuo</v>
      </c>
      <c r="X11" s="33" t="str">
        <f>+'EVALUACION CON CONTROLES'!R16</f>
        <v>Cada vez que se requiera</v>
      </c>
    </row>
    <row r="12" spans="2:24" ht="106.5" customHeight="1" thickBot="1" x14ac:dyDescent="0.3">
      <c r="B12" s="16">
        <v>2</v>
      </c>
      <c r="C12" s="31" t="str">
        <f>+'EVALUACION CON CONTROLES'!C17:F17</f>
        <v>Inadecuada evaluación de las ofertas y/o verificación de requisitos habilitantes</v>
      </c>
      <c r="D12" s="32" t="str">
        <f>+'EVALUACION CON CONTROLES'!B17</f>
        <v>SELECCIÓN</v>
      </c>
      <c r="E12" s="32" t="str">
        <f>VLOOKUP(C12,'IDENTIFICACION Y ANALISIS'!$B$19:$F$71,3,FALSE)</f>
        <v>Especifico</v>
      </c>
      <c r="F12" s="32" t="str">
        <f>VLOOKUP(C12,'IDENTIFICACION Y ANALISIS'!$B$19:$F$71,4,FALSE)</f>
        <v>Interno</v>
      </c>
      <c r="G12" s="31" t="s">
        <v>173</v>
      </c>
      <c r="H12" s="31">
        <f>+EVALUACION!I22</f>
        <v>2</v>
      </c>
      <c r="I12" s="31">
        <f>+EVALUACION!J22</f>
        <v>2</v>
      </c>
      <c r="J12" s="31">
        <f>+EVALUACION!K22</f>
        <v>4</v>
      </c>
      <c r="K12" s="17" t="str">
        <f>+EVALUACION!L22</f>
        <v>BAJO</v>
      </c>
      <c r="L12" s="18" t="s">
        <v>172</v>
      </c>
      <c r="M12" s="17"/>
      <c r="N12" s="31" t="str">
        <f>+'EVALUACION CON CONTROLES'!G17</f>
        <v>Capacitación a los evaluadores, en los 3 aspectos Técnico-jurídico y financiero</v>
      </c>
      <c r="O12" s="31">
        <f>+'EVALUACION CON CONTROLES'!I17</f>
        <v>2</v>
      </c>
      <c r="P12" s="31">
        <f>+'EVALUACION CON CONTROLES'!J17</f>
        <v>2</v>
      </c>
      <c r="Q12" s="31">
        <f>+'EVALUACION CON CONTROLES'!K17</f>
        <v>4</v>
      </c>
      <c r="R12" s="32" t="str">
        <f>+'EVALUACION CON CONTROLES'!L17</f>
        <v>BAJO</v>
      </c>
      <c r="S12" s="31" t="str">
        <f>+'EVALUACION CON CONTROLES'!M17</f>
        <v>Se puede presentar en el proceso de adjudicación del contrato sin que altere la ejecución del mismo de manera definitiva</v>
      </c>
      <c r="T12" s="31" t="str">
        <f>+'EVALUACION CON CONTROLES'!N17</f>
        <v>Alcaldía Local AN</v>
      </c>
      <c r="U12" s="31" t="str">
        <f>+'EVALUACION CON CONTROLES'!O17</f>
        <v>Apartir de la publicación del proceso</v>
      </c>
      <c r="V12" s="31" t="str">
        <f>+'EVALUACION CON CONTROLES'!P17</f>
        <v>En el proceso de adjudicación del proceso</v>
      </c>
      <c r="W12" s="31" t="str">
        <f>+'EVALUACION CON CONTROLES'!Q17</f>
        <v>Seguimiento continuo</v>
      </c>
      <c r="X12" s="33" t="str">
        <f>+'EVALUACION CON CONTROLES'!R17</f>
        <v>Cada vez que se requiera</v>
      </c>
    </row>
    <row r="13" spans="2:24" ht="106.5" customHeight="1" thickBot="1" x14ac:dyDescent="0.3">
      <c r="B13" s="16">
        <v>3</v>
      </c>
      <c r="C13" s="31" t="str">
        <f>+'EVALUACION CON CONTROLES'!C18:F18</f>
        <v>Contestación inoportuna a todas las observaciones formuladas a los documentos de la contratación</v>
      </c>
      <c r="D13" s="32" t="str">
        <f>+'EVALUACION CON CONTROLES'!B18</f>
        <v>SELECCIÓN</v>
      </c>
      <c r="E13" s="32" t="str">
        <f>VLOOKUP(C13,'IDENTIFICACION Y ANALISIS'!$B$19:$F$71,3,FALSE)</f>
        <v>Especifico</v>
      </c>
      <c r="F13" s="32" t="str">
        <f>VLOOKUP(C13,'IDENTIFICACION Y ANALISIS'!$B$19:$F$71,4,FALSE)</f>
        <v>Interno</v>
      </c>
      <c r="G13" s="31" t="s">
        <v>174</v>
      </c>
      <c r="H13" s="31">
        <f>+EVALUACION!I30</f>
        <v>2</v>
      </c>
      <c r="I13" s="31">
        <f>+EVALUACION!J30</f>
        <v>2</v>
      </c>
      <c r="J13" s="31">
        <f>+EVALUACION!K30</f>
        <v>4</v>
      </c>
      <c r="K13" s="17" t="str">
        <f>+EVALUACION!L30</f>
        <v>BAJO</v>
      </c>
      <c r="L13" s="18" t="s">
        <v>172</v>
      </c>
      <c r="M13" s="17"/>
      <c r="N13" s="31" t="str">
        <f>+'EVALUACION CON CONTROLES'!G18</f>
        <v>Capacitación a los evaluadores, en los 3 aspectos Técnico-jurídico y financiero</v>
      </c>
      <c r="O13" s="31">
        <f>+'EVALUACION CON CONTROLES'!I18</f>
        <v>2</v>
      </c>
      <c r="P13" s="31">
        <f>+'EVALUACION CON CONTROLES'!J18</f>
        <v>2</v>
      </c>
      <c r="Q13" s="31">
        <f>+'EVALUACION CON CONTROLES'!K18</f>
        <v>4</v>
      </c>
      <c r="R13" s="32" t="str">
        <f>+'EVALUACION CON CONTROLES'!L18</f>
        <v>BAJO</v>
      </c>
      <c r="S13" s="31" t="str">
        <f>+'EVALUACION CON CONTROLES'!M18</f>
        <v>Se puede presentar en el proceso de adjudicación del contrato sin que altere la ejecución del mismo de manera definitiva</v>
      </c>
      <c r="T13" s="31" t="str">
        <f>+'EVALUACION CON CONTROLES'!N18</f>
        <v>Alcaldía Local AN</v>
      </c>
      <c r="U13" s="31" t="str">
        <f>+'EVALUACION CON CONTROLES'!O18</f>
        <v>Apartir de la publicación del proceso</v>
      </c>
      <c r="V13" s="31" t="str">
        <f>+'EVALUACION CON CONTROLES'!P18</f>
        <v>En el proceso de adjudicación del proceso</v>
      </c>
      <c r="W13" s="31" t="str">
        <f>+'EVALUACION CON CONTROLES'!Q18</f>
        <v>Seguimiento continuo</v>
      </c>
      <c r="X13" s="33" t="str">
        <f>+'EVALUACION CON CONTROLES'!R18</f>
        <v>Cada vez que se requiera</v>
      </c>
    </row>
    <row r="14" spans="2:24" ht="106.5" customHeight="1" thickBot="1" x14ac:dyDescent="0.3">
      <c r="B14" s="16">
        <v>4</v>
      </c>
      <c r="C14" s="31" t="str">
        <f>+'EVALUACION CON CONTROLES'!C19:F19</f>
        <v>Riesgo de que no se firme el contrato (por fallo en sistemas o demora o no entrega de documentación por parte del contratista)</v>
      </c>
      <c r="D14" s="32" t="str">
        <f>+'EVALUACION CON CONTROLES'!B19</f>
        <v>CONTRATACIÓN</v>
      </c>
      <c r="E14" s="32" t="str">
        <f>VLOOKUP(C14,'IDENTIFICACION Y ANALISIS'!$B$19:$F$71,3,FALSE)</f>
        <v>General</v>
      </c>
      <c r="F14" s="32" t="str">
        <f>VLOOKUP(C14,'IDENTIFICACION Y ANALISIS'!$B$19:$F$71,4,FALSE)</f>
        <v>Interno</v>
      </c>
      <c r="G14" s="31" t="s">
        <v>175</v>
      </c>
      <c r="H14" s="31">
        <f>+EVALUACION!I28</f>
        <v>2</v>
      </c>
      <c r="I14" s="31">
        <f>+EVALUACION!J28</f>
        <v>2</v>
      </c>
      <c r="J14" s="31">
        <f>+EVALUACION!K28</f>
        <v>4</v>
      </c>
      <c r="K14" s="17" t="str">
        <f>+EVALUACION!L28</f>
        <v>BAJO</v>
      </c>
      <c r="L14" s="18" t="s">
        <v>172</v>
      </c>
      <c r="M14" s="17"/>
      <c r="N14" s="31" t="str">
        <f>+'EVALUACION CON CONTROLES'!G19</f>
        <v>Al ser tan amplio el proceso puede presentarse riesgo de no presentación de proveedores, sin embargo se realiza convocatora abierta con invitación a proveedores</v>
      </c>
      <c r="O14" s="31">
        <f>+'EVALUACION CON CONTROLES'!I19</f>
        <v>2</v>
      </c>
      <c r="P14" s="31">
        <f>+'EVALUACION CON CONTROLES'!J19</f>
        <v>2</v>
      </c>
      <c r="Q14" s="31">
        <f>+'EVALUACION CON CONTROLES'!K19</f>
        <v>4</v>
      </c>
      <c r="R14" s="32" t="str">
        <f>+'EVALUACION CON CONTROLES'!L19</f>
        <v>BAJO</v>
      </c>
      <c r="S14" s="31" t="str">
        <f>+'EVALUACION CON CONTROLES'!M19</f>
        <v>Se puede presentar en el proceso de adjudicación del contrato</v>
      </c>
      <c r="T14" s="31" t="str">
        <f>+'EVALUACION CON CONTROLES'!N19</f>
        <v>Alcaldía Local AN</v>
      </c>
      <c r="U14" s="31" t="str">
        <f>+'EVALUACION CON CONTROLES'!O19</f>
        <v>Apartir de la publicación del proceso</v>
      </c>
      <c r="V14" s="31" t="str">
        <f>+'EVALUACION CON CONTROLES'!P19</f>
        <v>En el proceso de adjudicación del proceso</v>
      </c>
      <c r="W14" s="31" t="str">
        <f>+'EVALUACION CON CONTROLES'!Q19</f>
        <v>Seguimiento continuo</v>
      </c>
      <c r="X14" s="33" t="str">
        <f>+'EVALUACION CON CONTROLES'!R19</f>
        <v>Cada vez que se requiera</v>
      </c>
    </row>
    <row r="15" spans="2:24" ht="106.5" customHeight="1" thickBot="1" x14ac:dyDescent="0.3">
      <c r="B15" s="16">
        <v>5</v>
      </c>
      <c r="C15" s="31" t="str">
        <f>+'EVALUACION CON CONTROLES'!C20:F20</f>
        <v>Falta de constitución o constitución tardía de la garantía única</v>
      </c>
      <c r="D15" s="32" t="str">
        <f>+'EVALUACION CON CONTROLES'!B20</f>
        <v>CONTRATACIÓN</v>
      </c>
      <c r="E15" s="32" t="str">
        <f>VLOOKUP(C15,'IDENTIFICACION Y ANALISIS'!$B$19:$F$71,3,FALSE)</f>
        <v>General</v>
      </c>
      <c r="F15" s="32" t="str">
        <f>VLOOKUP(C15,'IDENTIFICACION Y ANALISIS'!$B$19:$F$71,4,FALSE)</f>
        <v>Externo</v>
      </c>
      <c r="G15" s="31" t="s">
        <v>176</v>
      </c>
      <c r="H15" s="31">
        <f>+EVALUACION!I34</f>
        <v>2</v>
      </c>
      <c r="I15" s="31">
        <f>+EVALUACION!J34</f>
        <v>2</v>
      </c>
      <c r="J15" s="31">
        <f>+EVALUACION!K34</f>
        <v>4</v>
      </c>
      <c r="K15" s="17" t="str">
        <f>+EVALUACION!L34</f>
        <v>BAJO</v>
      </c>
      <c r="L15" s="18" t="s">
        <v>177</v>
      </c>
      <c r="M15" s="17"/>
      <c r="N15" s="31" t="str">
        <f>+'EVALUACION CON CONTROLES'!G20</f>
        <v>En el pliego de condiciones se aclaran las garantías necesarias para la correcta ejecución del contrato.</v>
      </c>
      <c r="O15" s="31">
        <f>+'EVALUACION CON CONTROLES'!I20</f>
        <v>2</v>
      </c>
      <c r="P15" s="31">
        <f>+'EVALUACION CON CONTROLES'!J20</f>
        <v>2</v>
      </c>
      <c r="Q15" s="31">
        <f>+'EVALUACION CON CONTROLES'!K20</f>
        <v>4</v>
      </c>
      <c r="R15" s="32" t="str">
        <f>+'EVALUACION CON CONTROLES'!L20</f>
        <v>BAJO</v>
      </c>
      <c r="S15" s="31" t="str">
        <f>+'EVALUACION CON CONTROLES'!M20</f>
        <v>Se puede presentar en el proceso de firma del contrato sin que altere la ejecución del mismo de manera definitiva</v>
      </c>
      <c r="T15" s="31" t="str">
        <f>+'EVALUACION CON CONTROLES'!N20</f>
        <v>1. Alcaldía local 2. Ejecutor</v>
      </c>
      <c r="U15" s="31" t="str">
        <f>+'EVALUACION CON CONTROLES'!O20</f>
        <v>Apartir de la publicación del proceso</v>
      </c>
      <c r="V15" s="31" t="str">
        <f>+'EVALUACION CON CONTROLES'!P20</f>
        <v>1. Fecha de recibo final 2.Fecha de Liquidación</v>
      </c>
      <c r="W15" s="31" t="str">
        <f>+'EVALUACION CON CONTROLES'!Q20</f>
        <v>Seguimiento continuo</v>
      </c>
      <c r="X15" s="33" t="str">
        <f>+'EVALUACION CON CONTROLES'!R20</f>
        <v>Cada vez que se requiera</v>
      </c>
    </row>
    <row r="16" spans="2:24" ht="106.5" customHeight="1" thickBot="1" x14ac:dyDescent="0.3">
      <c r="B16" s="16">
        <v>6</v>
      </c>
      <c r="C16" s="31" t="str">
        <f>+'EVALUACION CON CONTROLES'!C21:F21</f>
        <v>Variación de los precios del mercado</v>
      </c>
      <c r="D16" s="32" t="str">
        <f>+'EVALUACION CON CONTROLES'!B21</f>
        <v>EJECUCIÓN</v>
      </c>
      <c r="E16" s="32" t="str">
        <f>VLOOKUP(C16,'IDENTIFICACION Y ANALISIS'!$B$19:$F$71,3,FALSE)</f>
        <v>General</v>
      </c>
      <c r="F16" s="32" t="str">
        <f>VLOOKUP(C16,'IDENTIFICACION Y ANALISIS'!$B$19:$F$71,4,FALSE)</f>
        <v>Externo</v>
      </c>
      <c r="G16" s="31" t="s">
        <v>178</v>
      </c>
      <c r="H16" s="31">
        <f>+EVALUACION!I32</f>
        <v>2</v>
      </c>
      <c r="I16" s="31">
        <f>+EVALUACION!J32</f>
        <v>2</v>
      </c>
      <c r="J16" s="31">
        <f>+EVALUACION!K32</f>
        <v>4</v>
      </c>
      <c r="K16" s="17" t="str">
        <f>+EVALUACION!L32</f>
        <v>BAJO</v>
      </c>
      <c r="L16" s="18" t="s">
        <v>179</v>
      </c>
      <c r="M16" s="17"/>
      <c r="N16" s="31" t="str">
        <f>+'EVALUACION CON CONTROLES'!G21</f>
        <v>Desde la formulación se debe proyectar la posibilidad de aumento de valores de los insumos</v>
      </c>
      <c r="O16" s="31">
        <f>+'EVALUACION CON CONTROLES'!I21</f>
        <v>3</v>
      </c>
      <c r="P16" s="31">
        <f>+'EVALUACION CON CONTROLES'!J21</f>
        <v>3</v>
      </c>
      <c r="Q16" s="31">
        <f>+'EVALUACION CON CONTROLES'!K21</f>
        <v>6</v>
      </c>
      <c r="R16" s="32" t="str">
        <f>+'EVALUACION CON CONTROLES'!L21</f>
        <v>ALTO</v>
      </c>
      <c r="S16" s="31" t="str">
        <f>+'EVALUACION CON CONTROLES'!M21</f>
        <v>Afecta directamente la prestación del servicio de manera temporal</v>
      </c>
      <c r="T16" s="31" t="str">
        <f>+'EVALUACION CON CONTROLES'!N21</f>
        <v>1. Alcaldía local 2. Ejecutor</v>
      </c>
      <c r="U16" s="31" t="str">
        <f>+'EVALUACION CON CONTROLES'!O21</f>
        <v>Apartir de la suscripción del contrato</v>
      </c>
      <c r="V16" s="31" t="str">
        <f>+'EVALUACION CON CONTROLES'!P21</f>
        <v>1. Fecha de recibo final 2.Fecha de Liquidación</v>
      </c>
      <c r="W16" s="31" t="str">
        <f>+'EVALUACION CON CONTROLES'!Q21</f>
        <v>Seguimiento continuo</v>
      </c>
      <c r="X16" s="33" t="str">
        <f>+'EVALUACION CON CONTROLES'!R21</f>
        <v>Cada vez que se requiera</v>
      </c>
    </row>
    <row r="17" spans="2:24" ht="106.5" customHeight="1" thickBot="1" x14ac:dyDescent="0.3">
      <c r="B17" s="16">
        <v>7</v>
      </c>
      <c r="C17" s="31" t="str">
        <f>+'EVALUACION CON CONTROLES'!C22:F22</f>
        <v>Cancelación de pedidos</v>
      </c>
      <c r="D17" s="32" t="str">
        <f>+'EVALUACION CON CONTROLES'!B22</f>
        <v>EJECUCIÓN</v>
      </c>
      <c r="E17" s="32" t="str">
        <f>VLOOKUP(C17,'IDENTIFICACION Y ANALISIS'!$B$19:$F$71,3,FALSE)</f>
        <v>Especifico</v>
      </c>
      <c r="F17" s="32" t="str">
        <f>VLOOKUP(C17,'IDENTIFICACION Y ANALISIS'!$B$19:$F$71,4,FALSE)</f>
        <v>Externo</v>
      </c>
      <c r="G17" s="31" t="s">
        <v>180</v>
      </c>
      <c r="H17" s="31">
        <f>+EVALUACION!I40</f>
        <v>3</v>
      </c>
      <c r="I17" s="31">
        <f>+EVALUACION!J40</f>
        <v>3</v>
      </c>
      <c r="J17" s="31">
        <f>+EVALUACION!K40</f>
        <v>6</v>
      </c>
      <c r="K17" s="17" t="str">
        <f>+EVALUACION!L40</f>
        <v>ALTO</v>
      </c>
      <c r="L17" s="18" t="s">
        <v>179</v>
      </c>
      <c r="M17" s="17"/>
      <c r="N17" s="31" t="str">
        <f>+'EVALUACION CON CONTROLES'!G22</f>
        <v>El contratista debe garantizar el cumplimiento de entrega de sus proveedores, solicitando a tiempo los insumos.</v>
      </c>
      <c r="O17" s="31">
        <f>+'EVALUACION CON CONTROLES'!I22</f>
        <v>3</v>
      </c>
      <c r="P17" s="31">
        <f>+'EVALUACION CON CONTROLES'!J22</f>
        <v>4</v>
      </c>
      <c r="Q17" s="31">
        <f>+'EVALUACION CON CONTROLES'!K22</f>
        <v>7</v>
      </c>
      <c r="R17" s="32" t="str">
        <f>+'EVALUACION CON CONTROLES'!L22</f>
        <v>ALTO</v>
      </c>
      <c r="S17" s="31" t="str">
        <f>+'EVALUACION CON CONTROLES'!M22</f>
        <v>Afecta directamente la prestación del servicio de manera temporal</v>
      </c>
      <c r="T17" s="31" t="str">
        <f>+'EVALUACION CON CONTROLES'!N22</f>
        <v xml:space="preserve">1. Ejecutor </v>
      </c>
      <c r="U17" s="31" t="str">
        <f>+'EVALUACION CON CONTROLES'!O22</f>
        <v>Apartir del acta de inicio</v>
      </c>
      <c r="V17" s="31" t="str">
        <f>+'EVALUACION CON CONTROLES'!P22</f>
        <v>1. Fecha de recibo final 2.Fecha de Liquidación</v>
      </c>
      <c r="W17" s="31" t="str">
        <f>+'EVALUACION CON CONTROLES'!Q22</f>
        <v>Seguimiento continuo</v>
      </c>
      <c r="X17" s="33" t="str">
        <f>+'EVALUACION CON CONTROLES'!R22</f>
        <v>Cada vez que se requiera</v>
      </c>
    </row>
    <row r="18" spans="2:24" ht="106.5" customHeight="1" thickBot="1" x14ac:dyDescent="0.3">
      <c r="B18" s="16">
        <v>8</v>
      </c>
      <c r="C18" s="31" t="str">
        <f>+'EVALUACION CON CONTROLES'!C23:F23</f>
        <v>Variación en la disponibilidad de los insumos necesarios para prestar los servicios</v>
      </c>
      <c r="D18" s="32" t="str">
        <f>+'EVALUACION CON CONTROLES'!B23</f>
        <v>EJECUCIÓN</v>
      </c>
      <c r="E18" s="32" t="str">
        <f>VLOOKUP(C18,'IDENTIFICACION Y ANALISIS'!$B$19:$F$71,3,FALSE)</f>
        <v>Especifico</v>
      </c>
      <c r="F18" s="32" t="str">
        <f>VLOOKUP(C18,'IDENTIFICACION Y ANALISIS'!$B$19:$F$71,4,FALSE)</f>
        <v>Externo</v>
      </c>
      <c r="G18" s="31" t="s">
        <v>178</v>
      </c>
      <c r="H18" s="31">
        <f>+EVALUACION!I41</f>
        <v>3</v>
      </c>
      <c r="I18" s="31">
        <f>+EVALUACION!J41</f>
        <v>4</v>
      </c>
      <c r="J18" s="31">
        <f>+EVALUACION!K41</f>
        <v>7</v>
      </c>
      <c r="K18" s="17" t="str">
        <f>+EVALUACION!L41</f>
        <v>ALTO</v>
      </c>
      <c r="L18" s="18" t="s">
        <v>177</v>
      </c>
      <c r="M18" s="17"/>
      <c r="N18" s="31" t="str">
        <f>+'EVALUACION CON CONTROLES'!G23</f>
        <v>Desde la formulación se debe proyectar la posibilidad de aumento de valores de los insumos</v>
      </c>
      <c r="O18" s="31">
        <f>+'EVALUACION CON CONTROLES'!I23</f>
        <v>3</v>
      </c>
      <c r="P18" s="31">
        <f>+'EVALUACION CON CONTROLES'!J23</f>
        <v>3</v>
      </c>
      <c r="Q18" s="31">
        <f>+'EVALUACION CON CONTROLES'!K23</f>
        <v>6</v>
      </c>
      <c r="R18" s="32" t="str">
        <f>+'EVALUACION CON CONTROLES'!L23</f>
        <v>ALTO</v>
      </c>
      <c r="S18" s="31" t="str">
        <f>+'EVALUACION CON CONTROLES'!M23</f>
        <v>Se puede presentar en la ejecucion del contrato sin que altere la ejecución del mismo de manera definitiva</v>
      </c>
      <c r="T18" s="31" t="str">
        <f>+'EVALUACION CON CONTROLES'!N23</f>
        <v>1. Alcaldía local 2. Ejecutor</v>
      </c>
      <c r="U18" s="31" t="str">
        <f>+'EVALUACION CON CONTROLES'!O23</f>
        <v>Apartir de la suscripción del contrato</v>
      </c>
      <c r="V18" s="31" t="str">
        <f>+'EVALUACION CON CONTROLES'!P23</f>
        <v>1. Fecha de recibo final 2.Fecha de Liquidación</v>
      </c>
      <c r="W18" s="31" t="str">
        <f>+'EVALUACION CON CONTROLES'!Q23</f>
        <v>Seguimiento continuo</v>
      </c>
      <c r="X18" s="33" t="str">
        <f>+'EVALUACION CON CONTROLES'!R23</f>
        <v>Cada vez que se requiera</v>
      </c>
    </row>
    <row r="19" spans="2:24" ht="106.5" customHeight="1" thickBot="1" x14ac:dyDescent="0.3">
      <c r="B19" s="16">
        <v>9</v>
      </c>
      <c r="C19" s="31" t="str">
        <f>+'EVALUACION CON CONTROLES'!C24:F24</f>
        <v>Incumplimiento de compromisos adquiridos por el contratista seleccionado con sus subcontratistas, suministradores de bienes y servicios.</v>
      </c>
      <c r="D19" s="32" t="str">
        <f>+'EVALUACION CON CONTROLES'!B24</f>
        <v>EJECUCIÓN</v>
      </c>
      <c r="E19" s="32" t="e">
        <f>VLOOKUP(C19,'IDENTIFICACION Y ANALISIS'!$B$19:$F$71,3,FALSE)</f>
        <v>#N/A</v>
      </c>
      <c r="F19" s="32" t="e">
        <f>VLOOKUP(C19,'IDENTIFICACION Y ANALISIS'!$B$19:$F$71,4,FALSE)</f>
        <v>#N/A</v>
      </c>
      <c r="G19" s="31" t="s">
        <v>181</v>
      </c>
      <c r="H19" s="31">
        <f>+EVALUACION!I42</f>
        <v>3</v>
      </c>
      <c r="I19" s="31">
        <f>+EVALUACION!J42</f>
        <v>3</v>
      </c>
      <c r="J19" s="31">
        <f>+EVALUACION!K42</f>
        <v>6</v>
      </c>
      <c r="K19" s="17" t="str">
        <f>+EVALUACION!L42</f>
        <v>ALTO</v>
      </c>
      <c r="L19" s="18" t="s">
        <v>177</v>
      </c>
      <c r="M19" s="17"/>
      <c r="N19" s="31" t="str">
        <f>+'EVALUACION CON CONTROLES'!G24</f>
        <v>Transferir el riesgo. Exigir al contratista la suscripción de una póliza que tenga cobertura durante la ejecución del contrato (Póliza RCE)</v>
      </c>
      <c r="O19" s="31">
        <f>+'EVALUACION CON CONTROLES'!I24</f>
        <v>3</v>
      </c>
      <c r="P19" s="31">
        <f>+'EVALUACION CON CONTROLES'!J24</f>
        <v>4</v>
      </c>
      <c r="Q19" s="31">
        <f>+'EVALUACION CON CONTROLES'!K24</f>
        <v>7</v>
      </c>
      <c r="R19" s="32" t="str">
        <f>+'EVALUACION CON CONTROLES'!L24</f>
        <v>ALTO</v>
      </c>
      <c r="S19" s="31" t="str">
        <f>+'EVALUACION CON CONTROLES'!M24</f>
        <v>Afecta directamente la prestación del servicio de manera temporal</v>
      </c>
      <c r="T19" s="31" t="str">
        <f>+'EVALUACION CON CONTROLES'!N24</f>
        <v>1. Alcaldía local 2. Ejecutor</v>
      </c>
      <c r="U19" s="31" t="str">
        <f>+'EVALUACION CON CONTROLES'!O24</f>
        <v>Apartir de la suscripción del contrato</v>
      </c>
      <c r="V19" s="31" t="str">
        <f>+'EVALUACION CON CONTROLES'!P24</f>
        <v>1. Fecha de recibo final 2.Fecha de Liquidación</v>
      </c>
      <c r="W19" s="31" t="str">
        <f>+'EVALUACION CON CONTROLES'!Q24</f>
        <v>Seguimiento continuo</v>
      </c>
      <c r="X19" s="33" t="str">
        <f>+'EVALUACION CON CONTROLES'!R24</f>
        <v>Cada vez que se requiera</v>
      </c>
    </row>
    <row r="20" spans="2:24" ht="106.5" customHeight="1" thickBot="1" x14ac:dyDescent="0.3">
      <c r="B20" s="16">
        <v>10</v>
      </c>
      <c r="C20" s="31" t="str">
        <f>+'EVALUACION CON CONTROLES'!C25:F25</f>
        <v>Incumplimiento de la administración en los pagos.</v>
      </c>
      <c r="D20" s="32" t="str">
        <f>+'EVALUACION CON CONTROLES'!B25</f>
        <v>EJECUCIÓN</v>
      </c>
      <c r="E20" s="32" t="e">
        <f>VLOOKUP(C20,'IDENTIFICACION Y ANALISIS'!$B$19:$F$71,3,FALSE)</f>
        <v>#N/A</v>
      </c>
      <c r="F20" s="32" t="e">
        <f>VLOOKUP(C20,'IDENTIFICACION Y ANALISIS'!$B$19:$F$71,4,FALSE)</f>
        <v>#N/A</v>
      </c>
      <c r="G20" s="31" t="s">
        <v>182</v>
      </c>
      <c r="H20" s="31">
        <f>+EVALUACION!I43</f>
        <v>3</v>
      </c>
      <c r="I20" s="31">
        <f>+EVALUACION!J43</f>
        <v>4</v>
      </c>
      <c r="J20" s="31">
        <f>+EVALUACION!K43</f>
        <v>7</v>
      </c>
      <c r="K20" s="17" t="str">
        <f>+EVALUACION!L43</f>
        <v>ALTO</v>
      </c>
      <c r="L20" s="18" t="s">
        <v>172</v>
      </c>
      <c r="M20" s="17"/>
      <c r="N20" s="31" t="str">
        <f>+'EVALUACION CON CONTROLES'!G25</f>
        <v>Establecer garantias de incumplimiento y clausulas contractuales que eviten el suceso</v>
      </c>
      <c r="O20" s="31">
        <f>+'EVALUACION CON CONTROLES'!I25</f>
        <v>2</v>
      </c>
      <c r="P20" s="31">
        <f>+'EVALUACION CON CONTROLES'!J25</f>
        <v>2</v>
      </c>
      <c r="Q20" s="31">
        <f>+'EVALUACION CON CONTROLES'!K25</f>
        <v>4</v>
      </c>
      <c r="R20" s="32" t="str">
        <f>+'EVALUACION CON CONTROLES'!L25</f>
        <v>BAJO</v>
      </c>
      <c r="S20" s="31" t="str">
        <f>+'EVALUACION CON CONTROLES'!M25</f>
        <v>Afecta directamente la prestación del servicio de manera temporal</v>
      </c>
      <c r="T20" s="31" t="str">
        <f>+'EVALUACION CON CONTROLES'!N25</f>
        <v>Alcaldía Local AN</v>
      </c>
      <c r="U20" s="31" t="str">
        <f>+'EVALUACION CON CONTROLES'!O25</f>
        <v>Apartir del acta de inicio</v>
      </c>
      <c r="V20" s="31" t="str">
        <f>+'EVALUACION CON CONTROLES'!P25</f>
        <v>1. Fecha de recibo final 2.Fecha de Liquidación</v>
      </c>
      <c r="W20" s="31" t="str">
        <f>+'EVALUACION CON CONTROLES'!Q25</f>
        <v>Seguimiento continuo</v>
      </c>
      <c r="X20" s="33" t="str">
        <f>+'EVALUACION CON CONTROLES'!R25</f>
        <v>Cada vez que se requiera</v>
      </c>
    </row>
    <row r="21" spans="2:24" ht="106.5" customHeight="1" thickBot="1" x14ac:dyDescent="0.3">
      <c r="B21" s="16">
        <v>11</v>
      </c>
      <c r="C21" s="31" t="str">
        <f>+'EVALUACION CON CONTROLES'!C26:F26</f>
        <v xml:space="preserve">Inasistencia de los Participantes a las actividades desarrolladas en los diferentes proyectos </v>
      </c>
      <c r="D21" s="32" t="str">
        <f>+'EVALUACION CON CONTROLES'!B26</f>
        <v>EJECUCIÓN</v>
      </c>
      <c r="E21" s="32" t="s">
        <v>18</v>
      </c>
      <c r="F21" s="32" t="s">
        <v>31</v>
      </c>
      <c r="G21" s="31" t="s">
        <v>183</v>
      </c>
      <c r="H21" s="31">
        <f>+EVALUACION!I44</f>
        <v>2</v>
      </c>
      <c r="I21" s="31">
        <f>+EVALUACION!J44</f>
        <v>2</v>
      </c>
      <c r="J21" s="31">
        <f>+EVALUACION!K44</f>
        <v>4</v>
      </c>
      <c r="K21" s="17" t="str">
        <f>+EVALUACION!L44</f>
        <v>BAJO</v>
      </c>
      <c r="L21" s="18" t="s">
        <v>179</v>
      </c>
      <c r="M21" s="17"/>
      <c r="N21" s="31" t="str">
        <f>+'EVALUACION CON CONTROLES'!G26</f>
        <v>Establecer garantias de incumplimiento y clausulas contractuales que eviten el suceso</v>
      </c>
      <c r="O21" s="31">
        <f>+'EVALUACION CON CONTROLES'!I26</f>
        <v>2</v>
      </c>
      <c r="P21" s="31">
        <f>+'EVALUACION CON CONTROLES'!J26</f>
        <v>3</v>
      </c>
      <c r="Q21" s="31">
        <f>+'EVALUACION CON CONTROLES'!K26</f>
        <v>5</v>
      </c>
      <c r="R21" s="32" t="str">
        <f>+'EVALUACION CON CONTROLES'!L26</f>
        <v>MEDIO</v>
      </c>
      <c r="S21" s="31" t="str">
        <f>+'EVALUACION CON CONTROLES'!M26</f>
        <v>Se presenta en la ejecucion del contrato sin que altere la ejecución del mismo de manera definitiva</v>
      </c>
      <c r="T21" s="31" t="str">
        <f>+'EVALUACION CON CONTROLES'!N26</f>
        <v xml:space="preserve">1. Ejecutor </v>
      </c>
      <c r="U21" s="31" t="str">
        <f>+'EVALUACION CON CONTROLES'!O26</f>
        <v>Apartir del acta de inicio</v>
      </c>
      <c r="V21" s="31" t="str">
        <f>+'EVALUACION CON CONTROLES'!P26</f>
        <v>1. Fecha de recibo final 2.Fecha de Liquidación</v>
      </c>
      <c r="W21" s="31" t="str">
        <f>+'EVALUACION CON CONTROLES'!Q26</f>
        <v>Seguimiento continuo</v>
      </c>
      <c r="X21" s="33" t="str">
        <f>+'EVALUACION CON CONTROLES'!R26</f>
        <v>Cada vez que se requiera</v>
      </c>
    </row>
    <row r="22" spans="2:24" ht="106.5" customHeight="1" thickBot="1" x14ac:dyDescent="0.3">
      <c r="B22" s="16">
        <v>12</v>
      </c>
      <c r="C22" s="31" t="str">
        <f>+'EVALUACION CON CONTROLES'!C27:F27</f>
        <v>Son los eventos naturales en los cuales no hay intervención humana y que pueden llegar a impactar la ejecución del contrato, como temblores, lluvias u otros</v>
      </c>
      <c r="D22" s="32" t="str">
        <f>+'EVALUACION CON CONTROLES'!B27</f>
        <v>EJECUCIÓN</v>
      </c>
      <c r="E22" s="32" t="s">
        <v>18</v>
      </c>
      <c r="F22" s="32" t="s">
        <v>31</v>
      </c>
      <c r="G22" s="31" t="s">
        <v>184</v>
      </c>
      <c r="H22" s="31">
        <f>+EVALUACION!I51</f>
        <v>3</v>
      </c>
      <c r="I22" s="31">
        <f>+EVALUACION!J51</f>
        <v>2</v>
      </c>
      <c r="J22" s="31">
        <f>+EVALUACION!K51</f>
        <v>5</v>
      </c>
      <c r="K22" s="17" t="str">
        <f>+EVALUACION!L51</f>
        <v>MEDIO</v>
      </c>
      <c r="L22" s="18" t="s">
        <v>177</v>
      </c>
      <c r="M22" s="17"/>
      <c r="N22" s="31" t="str">
        <f>+'EVALUACION CON CONTROLES'!G27</f>
        <v>Establecer un plan de contingencia que permita hacer frente ante posibles eventos  y calamidades que se presenten durante la ejecuión del contrato.</v>
      </c>
      <c r="O22" s="31">
        <f>+'EVALUACION CON CONTROLES'!I27</f>
        <v>1</v>
      </c>
      <c r="P22" s="31">
        <f>+'EVALUACION CON CONTROLES'!J27</f>
        <v>5</v>
      </c>
      <c r="Q22" s="31">
        <f>+'EVALUACION CON CONTROLES'!K27</f>
        <v>6</v>
      </c>
      <c r="R22" s="32" t="str">
        <f>+'EVALUACION CON CONTROLES'!L27</f>
        <v>ALTO</v>
      </c>
      <c r="S22" s="31" t="str">
        <f>+'EVALUACION CON CONTROLES'!M27</f>
        <v>Se puede presentar en la ejecucion del contrato sin que altere la ejecución del mismo de manera definitiva</v>
      </c>
      <c r="T22" s="31" t="str">
        <f>+'EVALUACION CON CONTROLES'!N27</f>
        <v>1. Alcaldía local 2. Ejecutor</v>
      </c>
      <c r="U22" s="31" t="str">
        <f>+'EVALUACION CON CONTROLES'!O27</f>
        <v>Apartir del acta de inicio</v>
      </c>
      <c r="V22" s="31" t="str">
        <f>+'EVALUACION CON CONTROLES'!P27</f>
        <v>1. Fecha de recibo final 2.Fecha de Liquidación</v>
      </c>
      <c r="W22" s="31" t="str">
        <f>+'EVALUACION CON CONTROLES'!Q27</f>
        <v>Seguimiento continuo</v>
      </c>
      <c r="X22" s="33" t="str">
        <f>+'EVALUACION CON CONTROLES'!R27</f>
        <v>Cada vez que se requiera</v>
      </c>
    </row>
    <row r="23" spans="2:24" ht="106.5" customHeight="1" thickBot="1" x14ac:dyDescent="0.3">
      <c r="B23" s="16">
        <v>13</v>
      </c>
      <c r="C23" s="31" t="str">
        <f>+'EVALUACION CON CONTROLES'!C28:F28</f>
        <v xml:space="preserve">No contar con los suficientes recursos o liquidez para garantizar el cumplimiento del objeto contractual. </v>
      </c>
      <c r="D23" s="32" t="str">
        <f>+'EVALUACION CON CONTROLES'!B28</f>
        <v>EJECUCIÓN</v>
      </c>
      <c r="E23" s="32" t="s">
        <v>22</v>
      </c>
      <c r="F23" s="32" t="s">
        <v>31</v>
      </c>
      <c r="G23" s="31" t="s">
        <v>182</v>
      </c>
      <c r="H23" s="31">
        <f>+EVALUACION!I52</f>
        <v>3</v>
      </c>
      <c r="I23" s="31">
        <f>+EVALUACION!J52</f>
        <v>3</v>
      </c>
      <c r="J23" s="31">
        <f>+EVALUACION!K52</f>
        <v>6</v>
      </c>
      <c r="K23" s="17" t="str">
        <f>+EVALUACION!L52</f>
        <v>ALTO</v>
      </c>
      <c r="L23" s="18" t="s">
        <v>177</v>
      </c>
      <c r="M23" s="17"/>
      <c r="N23" s="31" t="str">
        <f>+'EVALUACION CON CONTROLES'!G28</f>
        <v>Evaluar la experiencia del proponente en donde se evidencia finalización y entrega de procesos similares a satisfacción.</v>
      </c>
      <c r="O23" s="31">
        <f>+'EVALUACION CON CONTROLES'!I28</f>
        <v>1</v>
      </c>
      <c r="P23" s="31">
        <f>+'EVALUACION CON CONTROLES'!J28</f>
        <v>4</v>
      </c>
      <c r="Q23" s="31">
        <f>+'EVALUACION CON CONTROLES'!K28</f>
        <v>5</v>
      </c>
      <c r="R23" s="32" t="str">
        <f>+'EVALUACION CON CONTROLES'!L28</f>
        <v>MEDIO</v>
      </c>
      <c r="S23" s="31" t="str">
        <f>+'EVALUACION CON CONTROLES'!M28</f>
        <v>Se puede presentar en la ejecucion del contrato sin que altere la ejecución del mismo de manera definitiva</v>
      </c>
      <c r="T23" s="31" t="str">
        <f>+'EVALUACION CON CONTROLES'!N28</f>
        <v>1. Alcaldía local 2. Ejecutor</v>
      </c>
      <c r="U23" s="31" t="str">
        <f>+'EVALUACION CON CONTROLES'!O28</f>
        <v>Apartir del acta de inicio</v>
      </c>
      <c r="V23" s="31" t="str">
        <f>+'EVALUACION CON CONTROLES'!P28</f>
        <v>1. Fecha de recibo final 2.Fecha de Liquidación</v>
      </c>
      <c r="W23" s="31" t="str">
        <f>+'EVALUACION CON CONTROLES'!Q28</f>
        <v>Seguimiento continuo</v>
      </c>
      <c r="X23" s="33" t="str">
        <f>+'EVALUACION CON CONTROLES'!R28</f>
        <v>Cada vez que se requiera</v>
      </c>
    </row>
    <row r="24" spans="2:24" ht="106.5" customHeight="1" thickBot="1" x14ac:dyDescent="0.3">
      <c r="B24" s="16">
        <v>14</v>
      </c>
      <c r="C24" s="31" t="str">
        <f>+'EVALUACION CON CONTROLES'!C29:F29</f>
        <v>Cambios en el personal sin reemplazo oportuno</v>
      </c>
      <c r="D24" s="32" t="str">
        <f>+'EVALUACION CON CONTROLES'!B29</f>
        <v>EJECUCIÓN</v>
      </c>
      <c r="E24" s="32" t="s">
        <v>22</v>
      </c>
      <c r="F24" s="32" t="s">
        <v>19</v>
      </c>
      <c r="G24" s="31" t="s">
        <v>185</v>
      </c>
      <c r="H24" s="31">
        <f>+EVALUACION!I53</f>
        <v>3</v>
      </c>
      <c r="I24" s="31">
        <f>+EVALUACION!J53</f>
        <v>2</v>
      </c>
      <c r="J24" s="31">
        <f>+EVALUACION!K53</f>
        <v>5</v>
      </c>
      <c r="K24" s="17" t="str">
        <f>+EVALUACION!L53</f>
        <v>MEDIO</v>
      </c>
      <c r="L24" s="18" t="s">
        <v>177</v>
      </c>
      <c r="M24" s="17"/>
      <c r="N24" s="31" t="str">
        <f>+'EVALUACION CON CONTROLES'!G29</f>
        <v>Establecer garantías y obligaciones especificas al ejecutor</v>
      </c>
      <c r="O24" s="31">
        <f>+'EVALUACION CON CONTROLES'!I29</f>
        <v>4</v>
      </c>
      <c r="P24" s="31">
        <f>+'EVALUACION CON CONTROLES'!J29</f>
        <v>4</v>
      </c>
      <c r="Q24" s="31">
        <f>+'EVALUACION CON CONTROLES'!K29</f>
        <v>8</v>
      </c>
      <c r="R24" s="32" t="str">
        <f>+'EVALUACION CON CONTROLES'!L29</f>
        <v>EXTREMO</v>
      </c>
      <c r="S24" s="31" t="str">
        <f>+'EVALUACION CON CONTROLES'!M29</f>
        <v>Se puede presentar en la ejecucion del contrato sin que altere la ejecución del mismo de manera definitiva</v>
      </c>
      <c r="T24" s="31" t="str">
        <f>+'EVALUACION CON CONTROLES'!N29</f>
        <v>1. Alcaldía local 2. Ejecutor</v>
      </c>
      <c r="U24" s="31" t="str">
        <f>+'EVALUACION CON CONTROLES'!O29</f>
        <v>Apartir del acta de inicio</v>
      </c>
      <c r="V24" s="31" t="str">
        <f>+'EVALUACION CON CONTROLES'!P29</f>
        <v>1. Fecha de recibo final 2.Fecha de Liquidación</v>
      </c>
      <c r="W24" s="31" t="str">
        <f>+'EVALUACION CON CONTROLES'!Q29</f>
        <v>Seguimiento continuo</v>
      </c>
      <c r="X24" s="33" t="str">
        <f>+'EVALUACION CON CONTROLES'!R29</f>
        <v>Cada vez que se requiera</v>
      </c>
    </row>
    <row r="25" spans="2:24" ht="106.5" customHeight="1" thickBot="1" x14ac:dyDescent="0.3">
      <c r="B25" s="16">
        <v>15</v>
      </c>
      <c r="C25" s="31" t="str">
        <f>+'EVALUACION CON CONTROLES'!C30:F30</f>
        <v>Deserción de los participantes</v>
      </c>
      <c r="D25" s="32" t="str">
        <f>+'EVALUACION CON CONTROLES'!B30</f>
        <v>EJECUCIÓN</v>
      </c>
      <c r="E25" s="32" t="s">
        <v>18</v>
      </c>
      <c r="F25" s="32" t="s">
        <v>31</v>
      </c>
      <c r="G25" s="31" t="s">
        <v>185</v>
      </c>
      <c r="H25" s="31">
        <f>+EVALUACION!I55</f>
        <v>2</v>
      </c>
      <c r="I25" s="31">
        <f>+EVALUACION!J55</f>
        <v>2</v>
      </c>
      <c r="J25" s="31">
        <f>+EVALUACION!K55</f>
        <v>4</v>
      </c>
      <c r="K25" s="17" t="str">
        <f>+EVALUACION!L55</f>
        <v>BAJO</v>
      </c>
      <c r="L25" s="18" t="s">
        <v>179</v>
      </c>
      <c r="M25" s="17"/>
      <c r="N25" s="31" t="str">
        <f>+'EVALUACION CON CONTROLES'!G30</f>
        <v>Garantizar por parte del ejecutor el acompañanmiento continuo a los participantes</v>
      </c>
      <c r="O25" s="31">
        <f>+'EVALUACION CON CONTROLES'!I30</f>
        <v>4</v>
      </c>
      <c r="P25" s="31">
        <f>+'EVALUACION CON CONTROLES'!J30</f>
        <v>4</v>
      </c>
      <c r="Q25" s="31">
        <f>+'EVALUACION CON CONTROLES'!K30</f>
        <v>8</v>
      </c>
      <c r="R25" s="32" t="str">
        <f>+'EVALUACION CON CONTROLES'!L30</f>
        <v>EXTREMO</v>
      </c>
      <c r="S25" s="31" t="str">
        <f>+'EVALUACION CON CONTROLES'!M30</f>
        <v>Se puede presentar en la ejecucion del contrato sin que altere la ejecución del mismo de manera definitiva</v>
      </c>
      <c r="T25" s="31" t="str">
        <f>+'EVALUACION CON CONTROLES'!N30</f>
        <v xml:space="preserve">1. Ejecutor </v>
      </c>
      <c r="U25" s="31" t="str">
        <f>+'EVALUACION CON CONTROLES'!O30</f>
        <v>Apartir del acta de inicio</v>
      </c>
      <c r="V25" s="31" t="str">
        <f>+'EVALUACION CON CONTROLES'!P30</f>
        <v>1. Fecha de recibo final 2.Fecha de Liquidación</v>
      </c>
      <c r="W25" s="31" t="str">
        <f>+'EVALUACION CON CONTROLES'!Q30</f>
        <v>Seguimiento continuo</v>
      </c>
      <c r="X25" s="33" t="str">
        <f>+'EVALUACION CON CONTROLES'!R30</f>
        <v>Cada vez que se requiera</v>
      </c>
    </row>
    <row r="26" spans="2:24" ht="106.5" customHeight="1" thickBot="1" x14ac:dyDescent="0.3">
      <c r="B26" s="16">
        <v>16</v>
      </c>
      <c r="C26" s="31" t="str">
        <f>+'EVALUACION CON CONTROLES'!C31:F31</f>
        <v>Cambios en la tarifa que afecte el equilibrio económico</v>
      </c>
      <c r="D26" s="32" t="str">
        <f>+'EVALUACION CON CONTROLES'!B31</f>
        <v>EJECUCIÓN</v>
      </c>
      <c r="E26" s="32" t="s">
        <v>22</v>
      </c>
      <c r="F26" s="32" t="s">
        <v>31</v>
      </c>
      <c r="G26" s="31" t="s">
        <v>182</v>
      </c>
      <c r="H26" s="31">
        <f>+EVALUACION!I56</f>
        <v>2</v>
      </c>
      <c r="I26" s="31">
        <f>+EVALUACION!J56</f>
        <v>2</v>
      </c>
      <c r="J26" s="31">
        <f>+EVALUACION!K56</f>
        <v>4</v>
      </c>
      <c r="K26" s="17" t="str">
        <f>+EVALUACION!L56</f>
        <v>BAJO</v>
      </c>
      <c r="L26" s="18" t="s">
        <v>177</v>
      </c>
      <c r="M26" s="17"/>
      <c r="N26" s="31" t="str">
        <f>+'EVALUACION CON CONTROLES'!G31</f>
        <v>Generar alertas a tiempo para reducir la probabilidad de ocurrencia</v>
      </c>
      <c r="O26" s="31">
        <f>+'EVALUACION CON CONTROLES'!I31</f>
        <v>3</v>
      </c>
      <c r="P26" s="31">
        <f>+'EVALUACION CON CONTROLES'!J31</f>
        <v>3</v>
      </c>
      <c r="Q26" s="31">
        <f>+'EVALUACION CON CONTROLES'!K31</f>
        <v>6</v>
      </c>
      <c r="R26" s="32" t="str">
        <f>+'EVALUACION CON CONTROLES'!L31</f>
        <v>ALTO</v>
      </c>
      <c r="S26" s="31" t="str">
        <f>+'EVALUACION CON CONTROLES'!M31</f>
        <v>Se puede presentar en la ejecucion del contrato sin que altere la ejecución del mismo de manera definitiva</v>
      </c>
      <c r="T26" s="31" t="str">
        <f>+'EVALUACION CON CONTROLES'!N31</f>
        <v>1. Ejecutor 2. Alcaldía Local</v>
      </c>
      <c r="U26" s="31" t="str">
        <f>+'EVALUACION CON CONTROLES'!O31</f>
        <v>Apartir del acta de inicio</v>
      </c>
      <c r="V26" s="31" t="str">
        <f>+'EVALUACION CON CONTROLES'!P31</f>
        <v>1. Fecha de recibo final 2.Fecha de Liquidación</v>
      </c>
      <c r="W26" s="31" t="str">
        <f>+'EVALUACION CON CONTROLES'!Q31</f>
        <v>Seguimiento continuo</v>
      </c>
      <c r="X26" s="33" t="str">
        <f>+'EVALUACION CON CONTROLES'!R31</f>
        <v>Cada vez que se requiera</v>
      </c>
    </row>
    <row r="27" spans="2:24" ht="106.5" customHeight="1" thickBot="1" x14ac:dyDescent="0.3">
      <c r="B27" s="16">
        <v>17</v>
      </c>
      <c r="C27" s="31" t="str">
        <f>+'EVALUACION CON CONTROLES'!C32:F32</f>
        <v xml:space="preserve">El no prestamo de los escenarios para la realización de las actividades </v>
      </c>
      <c r="D27" s="32" t="str">
        <f>+'EVALUACION CON CONTROLES'!B32</f>
        <v>EJECUCIÓN</v>
      </c>
      <c r="E27" s="32" t="s">
        <v>18</v>
      </c>
      <c r="F27" s="32" t="s">
        <v>31</v>
      </c>
      <c r="G27" s="31" t="s">
        <v>185</v>
      </c>
      <c r="H27" s="31">
        <f>+EVALUACION!I57</f>
        <v>2</v>
      </c>
      <c r="I27" s="31">
        <f>+EVALUACION!J57</f>
        <v>2</v>
      </c>
      <c r="J27" s="31">
        <f>+EVALUACION!K57</f>
        <v>4</v>
      </c>
      <c r="K27" s="17" t="str">
        <f>+EVALUACION!L57</f>
        <v>BAJO</v>
      </c>
      <c r="L27" s="18" t="s">
        <v>177</v>
      </c>
      <c r="M27" s="17"/>
      <c r="N27" s="31" t="str">
        <f>+'EVALUACION CON CONTROLES'!G32</f>
        <v>Solicitar con tiempo los espacos una vez se firme acta de inicio</v>
      </c>
      <c r="O27" s="31">
        <f>+'EVALUACION CON CONTROLES'!I32</f>
        <v>4</v>
      </c>
      <c r="P27" s="31">
        <f>+'EVALUACION CON CONTROLES'!J32</f>
        <v>4</v>
      </c>
      <c r="Q27" s="31">
        <f>+'EVALUACION CON CONTROLES'!K32</f>
        <v>8</v>
      </c>
      <c r="R27" s="32" t="str">
        <f>+'EVALUACION CON CONTROLES'!L32</f>
        <v>EXTREMO</v>
      </c>
      <c r="S27" s="31" t="str">
        <f>+'EVALUACION CON CONTROLES'!M32</f>
        <v>Afecta directamente la prestación del servicio de manera temporal</v>
      </c>
      <c r="T27" s="31" t="str">
        <f>+'EVALUACION CON CONTROLES'!N32</f>
        <v>1. Ejecutor 2. Alcaldía Local</v>
      </c>
      <c r="U27" s="31" t="str">
        <f>+'EVALUACION CON CONTROLES'!O32</f>
        <v>Apartir del acta de inicio</v>
      </c>
      <c r="V27" s="31" t="str">
        <f>+'EVALUACION CON CONTROLES'!P32</f>
        <v>1. Fecha de recibo final 2.Fecha de Liquidación</v>
      </c>
      <c r="W27" s="31" t="str">
        <f>+'EVALUACION CON CONTROLES'!Q32</f>
        <v>Seguimiento continuo</v>
      </c>
      <c r="X27" s="33" t="str">
        <f>+'EVALUACION CON CONTROLES'!R32</f>
        <v>Cada vez que se requiera</v>
      </c>
    </row>
    <row r="28" spans="2:24" ht="106.5" customHeight="1" thickBot="1" x14ac:dyDescent="0.3">
      <c r="B28" s="16">
        <v>18</v>
      </c>
      <c r="C28" s="31" t="str">
        <f>+'EVALUACION CON CONTROLES'!C33:F33</f>
        <v>Existencia de inadecuados procesos, procedimientos, parámetros, sistemas de información y tecnológicos, equipos humanos o técnicos sin que los mismos sean imputables a las partes.</v>
      </c>
      <c r="D28" s="32" t="str">
        <f>+'EVALUACION CON CONTROLES'!B33</f>
        <v>EJECUCIÓN</v>
      </c>
      <c r="E28" s="32" t="s">
        <v>18</v>
      </c>
      <c r="F28" s="32" t="s">
        <v>31</v>
      </c>
      <c r="G28" s="31" t="s">
        <v>185</v>
      </c>
      <c r="H28" s="31">
        <f>+EVALUACION!I60</f>
        <v>3</v>
      </c>
      <c r="I28" s="31">
        <f>+EVALUACION!J60</f>
        <v>2</v>
      </c>
      <c r="J28" s="31">
        <f>+EVALUACION!K60</f>
        <v>5</v>
      </c>
      <c r="K28" s="17" t="str">
        <f>+EVALUACION!L60</f>
        <v>MEDIO</v>
      </c>
      <c r="L28" s="18" t="s">
        <v>177</v>
      </c>
      <c r="M28" s="17"/>
      <c r="N28" s="31" t="str">
        <f>+'EVALUACION CON CONTROLES'!G33</f>
        <v>Sensibilización, capacitación y formación  en los procesos y procedimientos en los que participa de la entidad.</v>
      </c>
      <c r="O28" s="31">
        <f>+'EVALUACION CON CONTROLES'!I33</f>
        <v>2</v>
      </c>
      <c r="P28" s="31">
        <f>+'EVALUACION CON CONTROLES'!J33</f>
        <v>2</v>
      </c>
      <c r="Q28" s="31">
        <f>+'EVALUACION CON CONTROLES'!K33</f>
        <v>4</v>
      </c>
      <c r="R28" s="32" t="str">
        <f>+'EVALUACION CON CONTROLES'!L33</f>
        <v>BAJO</v>
      </c>
      <c r="S28" s="31" t="str">
        <f>+'EVALUACION CON CONTROLES'!M33</f>
        <v>Se puede presentar en la ejecucion del contrato sin que altere la ejecución del mismo de manera definitiva</v>
      </c>
      <c r="T28" s="31" t="str">
        <f>+'EVALUACION CON CONTROLES'!N33</f>
        <v>1. Ejecutor 2. Alcaldía Local</v>
      </c>
      <c r="U28" s="31" t="str">
        <f>+'EVALUACION CON CONTROLES'!O33</f>
        <v>Apartir del acta de inicio</v>
      </c>
      <c r="V28" s="31" t="str">
        <f>+'EVALUACION CON CONTROLES'!P33</f>
        <v>1. Fecha de recibo final 2.Fecha de Liquidación</v>
      </c>
      <c r="W28" s="31" t="str">
        <f>+'EVALUACION CON CONTROLES'!Q33</f>
        <v>Seguimiento continuo</v>
      </c>
      <c r="X28" s="33" t="str">
        <f>+'EVALUACION CON CONTROLES'!R33</f>
        <v>Cada vez que se requiera</v>
      </c>
    </row>
    <row r="29" spans="2:24" ht="106.5" customHeight="1" thickBot="1" x14ac:dyDescent="0.3">
      <c r="B29" s="16">
        <v>19</v>
      </c>
      <c r="C29" s="31" t="str">
        <f>+'EVALUACION CON CONTROLES'!C34:F34</f>
        <v>Ejecución en tiempos distintos a los inicialmente programados por circunstancias no imputables a las partes.</v>
      </c>
      <c r="D29" s="32" t="str">
        <f>+'EVALUACION CON CONTROLES'!B34</f>
        <v>EJECUCIÓN</v>
      </c>
      <c r="E29" s="32" t="s">
        <v>22</v>
      </c>
      <c r="F29" s="32" t="s">
        <v>19</v>
      </c>
      <c r="G29" s="31" t="s">
        <v>185</v>
      </c>
      <c r="H29" s="31">
        <f>+EVALUACION!I54</f>
        <v>2</v>
      </c>
      <c r="I29" s="31">
        <f>+EVALUACION!J54</f>
        <v>2</v>
      </c>
      <c r="J29" s="31">
        <f>+EVALUACION!K54</f>
        <v>4</v>
      </c>
      <c r="K29" s="17" t="str">
        <f>+EVALUACION!L54</f>
        <v>BAJO</v>
      </c>
      <c r="L29" s="18" t="s">
        <v>177</v>
      </c>
      <c r="M29" s="17"/>
      <c r="N29" s="31" t="str">
        <f>+'EVALUACION CON CONTROLES'!G34</f>
        <v>Hacer seguimiento a la planeación técnica del cronograma de actividades</v>
      </c>
      <c r="O29" s="31">
        <f>+'EVALUACION CON CONTROLES'!I34</f>
        <v>3</v>
      </c>
      <c r="P29" s="31">
        <f>+'EVALUACION CON CONTROLES'!J34</f>
        <v>5</v>
      </c>
      <c r="Q29" s="31">
        <f>+'EVALUACION CON CONTROLES'!K34</f>
        <v>8</v>
      </c>
      <c r="R29" s="32" t="str">
        <f>+'EVALUACION CON CONTROLES'!L34</f>
        <v>EXTREMO</v>
      </c>
      <c r="S29" s="31" t="str">
        <f>+'EVALUACION CON CONTROLES'!M34</f>
        <v>Afecta directamente la prestación del servicio de manera temporal</v>
      </c>
      <c r="T29" s="31" t="str">
        <f>+'EVALUACION CON CONTROLES'!N34</f>
        <v>1. Ejecutor 2. Alcaldía Local</v>
      </c>
      <c r="U29" s="31" t="str">
        <f>+'EVALUACION CON CONTROLES'!O34</f>
        <v>Apartir del acta de inicio</v>
      </c>
      <c r="V29" s="31" t="str">
        <f>+'EVALUACION CON CONTROLES'!P34</f>
        <v>1. Fecha de recibo final 2.Fecha de Liquidación</v>
      </c>
      <c r="W29" s="31" t="str">
        <f>+'EVALUACION CON CONTROLES'!Q34</f>
        <v>Seguimiento permanente a la ejecución del contrato.</v>
      </c>
      <c r="X29" s="33" t="str">
        <f>+'EVALUACION CON CONTROLES'!R34</f>
        <v>Cada vez que se requiera.</v>
      </c>
    </row>
    <row r="30" spans="2:24" ht="106.5" customHeight="1" thickBot="1" x14ac:dyDescent="0.3">
      <c r="B30" s="34">
        <v>20</v>
      </c>
      <c r="C30" s="31" t="str">
        <f>+'EVALUACION CON CONTROLES'!C35:F35</f>
        <v>El no contar con los espacios abiertos adecuados para realizar las actividades de capacitación y/o actividades ludicas.</v>
      </c>
      <c r="D30" s="32" t="str">
        <f>+'EVALUACION CON CONTROLES'!B35</f>
        <v>EJECUCIÓN</v>
      </c>
      <c r="E30" s="32" t="s">
        <v>18</v>
      </c>
      <c r="F30" s="32" t="s">
        <v>31</v>
      </c>
      <c r="G30" s="31" t="s">
        <v>185</v>
      </c>
      <c r="H30" s="31">
        <f>+EVALUACION!I61</f>
        <v>0</v>
      </c>
      <c r="I30" s="31">
        <f>+EVALUACION!J61</f>
        <v>0</v>
      </c>
      <c r="J30" s="31">
        <f>+EVALUACION!K61</f>
        <v>0</v>
      </c>
      <c r="K30" s="35" t="str">
        <f>+EVALUACION!L61</f>
        <v>BAJO</v>
      </c>
      <c r="L30" s="18" t="s">
        <v>177</v>
      </c>
      <c r="M30" s="35"/>
      <c r="N30" s="31" t="str">
        <f>+'EVALUACION CON CONTROLES'!G35</f>
        <v xml:space="preserve">Transferir el riesgo. Exigir al contratista la suscripción de una póliza que tenga cobertura como la calidad de los Bienes y/o Servicios y el Cumplimiento en la entrega de los mismos. </v>
      </c>
      <c r="O30" s="31">
        <f>+'EVALUACION CON CONTROLES'!I35</f>
        <v>2</v>
      </c>
      <c r="P30" s="31">
        <f>+'EVALUACION CON CONTROLES'!J35</f>
        <v>3</v>
      </c>
      <c r="Q30" s="31">
        <f>+'EVALUACION CON CONTROLES'!K35</f>
        <v>5</v>
      </c>
      <c r="R30" s="32" t="str">
        <f>+'EVALUACION CON CONTROLES'!L35</f>
        <v>MEDIO</v>
      </c>
      <c r="S30" s="31" t="str">
        <f>+'EVALUACION CON CONTROLES'!M35</f>
        <v>Afecta directamente la prestación del servicio de manera temporal</v>
      </c>
      <c r="T30" s="31" t="str">
        <f>+'EVALUACION CON CONTROLES'!N35</f>
        <v>1. Ejecutor 2. Alcaldía Local</v>
      </c>
      <c r="U30" s="31" t="str">
        <f>+'EVALUACION CON CONTROLES'!O35</f>
        <v>Apartir del acta de inicio</v>
      </c>
      <c r="V30" s="31" t="str">
        <f>+'EVALUACION CON CONTROLES'!P35</f>
        <v>1. Fecha de recibo final 2.Fecha de Liquidación</v>
      </c>
      <c r="W30" s="31" t="str">
        <f>+'EVALUACION CON CONTROLES'!Q35</f>
        <v>Seguimiento permanente a la ejecución del contrato.</v>
      </c>
      <c r="X30" s="33" t="str">
        <f>+'EVALUACION CON CONTROLES'!R35</f>
        <v>Cada vez que se requiera.</v>
      </c>
    </row>
    <row r="31" spans="2:24" ht="13.5" customHeight="1" x14ac:dyDescent="0.25">
      <c r="B31" s="46"/>
      <c r="X31" s="47"/>
    </row>
    <row r="32" spans="2:24" ht="13.5" customHeight="1" x14ac:dyDescent="0.3">
      <c r="B32" s="46"/>
      <c r="E32" s="13"/>
      <c r="F32" s="342" t="s">
        <v>186</v>
      </c>
      <c r="G32" s="342"/>
      <c r="H32" s="13"/>
      <c r="I32" s="13"/>
      <c r="J32" s="325" t="s">
        <v>161</v>
      </c>
      <c r="K32" s="325"/>
      <c r="L32" s="325"/>
      <c r="M32" s="325"/>
      <c r="X32" s="47"/>
    </row>
    <row r="33" spans="2:24" ht="13.5" customHeight="1" x14ac:dyDescent="0.3">
      <c r="B33" s="46"/>
      <c r="E33" s="332" t="s">
        <v>67</v>
      </c>
      <c r="F33" s="42" t="s">
        <v>68</v>
      </c>
      <c r="G33" s="42" t="s">
        <v>69</v>
      </c>
      <c r="H33" s="13"/>
      <c r="I33" s="13"/>
      <c r="J33" s="321" t="s">
        <v>70</v>
      </c>
      <c r="K33" s="322"/>
      <c r="L33" s="321" t="s">
        <v>69</v>
      </c>
      <c r="M33" s="322"/>
      <c r="X33" s="47"/>
    </row>
    <row r="34" spans="2:24" ht="13.5" customHeight="1" x14ac:dyDescent="0.3">
      <c r="B34" s="46"/>
      <c r="E34" s="332"/>
      <c r="F34" s="18" t="s">
        <v>71</v>
      </c>
      <c r="G34" s="18">
        <v>1</v>
      </c>
      <c r="H34" s="13"/>
      <c r="I34" s="13"/>
      <c r="J34" s="323" t="s">
        <v>72</v>
      </c>
      <c r="K34" s="324"/>
      <c r="L34" s="311">
        <v>1</v>
      </c>
      <c r="M34" s="311"/>
      <c r="X34" s="47"/>
    </row>
    <row r="35" spans="2:24" ht="13.5" customHeight="1" x14ac:dyDescent="0.3">
      <c r="B35" s="46"/>
      <c r="E35" s="332"/>
      <c r="F35" s="18" t="s">
        <v>73</v>
      </c>
      <c r="G35" s="18">
        <v>2</v>
      </c>
      <c r="H35" s="13"/>
      <c r="I35" s="13"/>
      <c r="J35" s="323" t="s">
        <v>74</v>
      </c>
      <c r="K35" s="324"/>
      <c r="L35" s="311">
        <v>2</v>
      </c>
      <c r="M35" s="311"/>
      <c r="X35" s="47"/>
    </row>
    <row r="36" spans="2:24" ht="13.5" customHeight="1" x14ac:dyDescent="0.3">
      <c r="B36" s="46"/>
      <c r="E36" s="332"/>
      <c r="F36" s="18" t="s">
        <v>75</v>
      </c>
      <c r="G36" s="18">
        <v>3</v>
      </c>
      <c r="H36" s="13"/>
      <c r="I36" s="13"/>
      <c r="J36" s="323" t="s">
        <v>76</v>
      </c>
      <c r="K36" s="324"/>
      <c r="L36" s="311">
        <v>3</v>
      </c>
      <c r="M36" s="311"/>
      <c r="X36" s="47"/>
    </row>
    <row r="37" spans="2:24" ht="13.5" customHeight="1" x14ac:dyDescent="0.3">
      <c r="B37" s="46"/>
      <c r="E37" s="332"/>
      <c r="F37" s="18" t="s">
        <v>77</v>
      </c>
      <c r="G37" s="18">
        <v>4</v>
      </c>
      <c r="H37" s="13"/>
      <c r="I37" s="13"/>
      <c r="J37" s="323" t="s">
        <v>78</v>
      </c>
      <c r="K37" s="324"/>
      <c r="L37" s="311">
        <v>4</v>
      </c>
      <c r="M37" s="311"/>
      <c r="X37" s="47"/>
    </row>
    <row r="38" spans="2:24" ht="13.5" customHeight="1" x14ac:dyDescent="0.3">
      <c r="B38" s="46"/>
      <c r="E38" s="332"/>
      <c r="F38" s="18" t="s">
        <v>79</v>
      </c>
      <c r="G38" s="18">
        <v>5</v>
      </c>
      <c r="H38" s="13"/>
      <c r="I38" s="13"/>
      <c r="J38" s="323" t="s">
        <v>80</v>
      </c>
      <c r="K38" s="324"/>
      <c r="L38" s="311">
        <v>5</v>
      </c>
      <c r="M38" s="311"/>
      <c r="X38" s="47"/>
    </row>
    <row r="39" spans="2:24" ht="13.5" customHeight="1" x14ac:dyDescent="0.3">
      <c r="B39" s="46"/>
      <c r="D39" s="13"/>
      <c r="E39" s="13"/>
      <c r="F39" s="13"/>
      <c r="G39" s="13"/>
      <c r="H39" s="13"/>
      <c r="I39" s="13"/>
      <c r="J39" s="13"/>
      <c r="K39" s="13"/>
      <c r="L39" s="13"/>
      <c r="M39" s="13"/>
      <c r="X39" s="47"/>
    </row>
    <row r="40" spans="2:24" ht="13.5" customHeight="1" x14ac:dyDescent="0.3">
      <c r="B40" s="46"/>
      <c r="D40" s="325" t="s">
        <v>81</v>
      </c>
      <c r="E40" s="325"/>
      <c r="F40" s="325"/>
      <c r="G40" s="325"/>
      <c r="H40" s="325"/>
      <c r="I40" s="325"/>
      <c r="J40" s="325"/>
      <c r="K40" s="325"/>
      <c r="X40" s="47"/>
    </row>
    <row r="41" spans="2:24" ht="13.5" customHeight="1" x14ac:dyDescent="0.3">
      <c r="B41" s="46"/>
      <c r="D41" s="328" t="s">
        <v>68</v>
      </c>
      <c r="E41" s="328" t="s">
        <v>69</v>
      </c>
      <c r="F41" s="316" t="s">
        <v>72</v>
      </c>
      <c r="G41" s="316"/>
      <c r="H41" s="343" t="s">
        <v>74</v>
      </c>
      <c r="I41" s="344"/>
      <c r="J41" s="43" t="s">
        <v>76</v>
      </c>
      <c r="K41" s="43" t="s">
        <v>78</v>
      </c>
      <c r="L41" s="42" t="s">
        <v>80</v>
      </c>
      <c r="P41" s="325" t="s">
        <v>95</v>
      </c>
      <c r="Q41" s="325"/>
      <c r="R41" s="325"/>
      <c r="S41" s="325"/>
      <c r="T41" s="325"/>
      <c r="X41" s="47"/>
    </row>
    <row r="42" spans="2:24" ht="13.5" customHeight="1" x14ac:dyDescent="0.3">
      <c r="B42" s="46"/>
      <c r="D42" s="328"/>
      <c r="E42" s="328"/>
      <c r="F42" s="331">
        <v>1</v>
      </c>
      <c r="G42" s="331"/>
      <c r="H42" s="329">
        <v>2</v>
      </c>
      <c r="I42" s="330"/>
      <c r="J42" s="44">
        <v>3</v>
      </c>
      <c r="K42" s="44">
        <v>4</v>
      </c>
      <c r="L42" s="44">
        <v>5</v>
      </c>
      <c r="P42" s="316" t="s">
        <v>81</v>
      </c>
      <c r="Q42" s="316"/>
      <c r="R42" s="316"/>
      <c r="S42" s="316" t="s">
        <v>94</v>
      </c>
      <c r="T42" s="316"/>
      <c r="X42" s="47"/>
    </row>
    <row r="43" spans="2:24" ht="13.5" customHeight="1" x14ac:dyDescent="0.25">
      <c r="B43" s="46"/>
      <c r="D43" s="18" t="s">
        <v>71</v>
      </c>
      <c r="E43" s="19">
        <v>1</v>
      </c>
      <c r="F43" s="319">
        <v>2</v>
      </c>
      <c r="G43" s="319"/>
      <c r="H43" s="317">
        <v>3</v>
      </c>
      <c r="I43" s="318"/>
      <c r="J43" s="40">
        <v>4</v>
      </c>
      <c r="K43" s="45">
        <v>5</v>
      </c>
      <c r="L43" s="39">
        <v>6</v>
      </c>
      <c r="P43" s="336" t="s">
        <v>96</v>
      </c>
      <c r="Q43" s="336"/>
      <c r="R43" s="336"/>
      <c r="S43" s="333" t="s">
        <v>97</v>
      </c>
      <c r="T43" s="333"/>
      <c r="X43" s="47"/>
    </row>
    <row r="44" spans="2:24" ht="13.5" customHeight="1" x14ac:dyDescent="0.25">
      <c r="B44" s="46"/>
      <c r="D44" s="18" t="s">
        <v>73</v>
      </c>
      <c r="E44" s="19">
        <v>2</v>
      </c>
      <c r="F44" s="319">
        <v>3</v>
      </c>
      <c r="G44" s="319"/>
      <c r="H44" s="317">
        <v>4</v>
      </c>
      <c r="I44" s="318"/>
      <c r="J44" s="45">
        <v>5</v>
      </c>
      <c r="K44" s="39">
        <v>6</v>
      </c>
      <c r="L44" s="39">
        <v>7</v>
      </c>
      <c r="P44" s="313" t="s">
        <v>98</v>
      </c>
      <c r="Q44" s="313"/>
      <c r="R44" s="313"/>
      <c r="S44" s="333" t="s">
        <v>99</v>
      </c>
      <c r="T44" s="333"/>
      <c r="X44" s="47"/>
    </row>
    <row r="45" spans="2:24" ht="13.5" customHeight="1" x14ac:dyDescent="0.25">
      <c r="B45" s="46"/>
      <c r="D45" s="18" t="s">
        <v>75</v>
      </c>
      <c r="E45" s="19">
        <v>3</v>
      </c>
      <c r="F45" s="319">
        <v>4</v>
      </c>
      <c r="G45" s="319"/>
      <c r="H45" s="334">
        <v>5</v>
      </c>
      <c r="I45" s="335"/>
      <c r="J45" s="39">
        <v>6</v>
      </c>
      <c r="K45" s="39">
        <v>7</v>
      </c>
      <c r="L45" s="41">
        <v>8</v>
      </c>
      <c r="P45" s="320">
        <v>5</v>
      </c>
      <c r="Q45" s="320"/>
      <c r="R45" s="320"/>
      <c r="S45" s="333" t="s">
        <v>100</v>
      </c>
      <c r="T45" s="333"/>
      <c r="X45" s="47"/>
    </row>
    <row r="46" spans="2:24" ht="13.5" customHeight="1" x14ac:dyDescent="0.25">
      <c r="B46" s="46"/>
      <c r="D46" s="18" t="s">
        <v>77</v>
      </c>
      <c r="E46" s="19">
        <v>4</v>
      </c>
      <c r="F46" s="320">
        <v>5</v>
      </c>
      <c r="G46" s="320"/>
      <c r="H46" s="314">
        <v>6</v>
      </c>
      <c r="I46" s="315"/>
      <c r="J46" s="39">
        <v>7</v>
      </c>
      <c r="K46" s="41">
        <v>8</v>
      </c>
      <c r="L46" s="41">
        <v>9</v>
      </c>
      <c r="P46" s="319" t="s">
        <v>101</v>
      </c>
      <c r="Q46" s="319"/>
      <c r="R46" s="319"/>
      <c r="S46" s="333" t="s">
        <v>102</v>
      </c>
      <c r="T46" s="333"/>
      <c r="X46" s="47"/>
    </row>
    <row r="47" spans="2:24" ht="13.5" customHeight="1" x14ac:dyDescent="0.25">
      <c r="B47" s="46"/>
      <c r="D47" s="18" t="s">
        <v>79</v>
      </c>
      <c r="E47" s="19">
        <v>5</v>
      </c>
      <c r="F47" s="313">
        <v>6</v>
      </c>
      <c r="G47" s="313"/>
      <c r="H47" s="314">
        <v>7</v>
      </c>
      <c r="I47" s="315"/>
      <c r="J47" s="41">
        <v>8</v>
      </c>
      <c r="K47" s="41">
        <v>9</v>
      </c>
      <c r="L47" s="41">
        <v>10</v>
      </c>
      <c r="X47" s="47"/>
    </row>
    <row r="48" spans="2:24" ht="13.5" customHeight="1" thickBot="1" x14ac:dyDescent="0.35">
      <c r="B48" s="20"/>
      <c r="C48" s="21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3"/>
    </row>
    <row r="49" spans="2:18" ht="16.5" customHeight="1" x14ac:dyDescent="0.3">
      <c r="D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2:18" ht="16.5" customHeight="1" x14ac:dyDescent="0.3">
      <c r="D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2.75" customHeight="1" x14ac:dyDescent="0.3">
      <c r="D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2:18" hidden="1" x14ac:dyDescent="0.3">
      <c r="B52" s="15" t="s">
        <v>179</v>
      </c>
      <c r="D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2:18" hidden="1" x14ac:dyDescent="0.3">
      <c r="B53" s="15" t="s">
        <v>172</v>
      </c>
      <c r="D53" s="24"/>
      <c r="F53" s="13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</row>
    <row r="54" spans="2:18" hidden="1" x14ac:dyDescent="0.3">
      <c r="B54" s="15" t="s">
        <v>177</v>
      </c>
      <c r="D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2:18" x14ac:dyDescent="0.3">
      <c r="D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2:18" x14ac:dyDescent="0.3">
      <c r="D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2:18" x14ac:dyDescent="0.3">
      <c r="D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2:18" ht="12.75" customHeight="1" x14ac:dyDescent="0.3">
      <c r="D58" s="13"/>
    </row>
    <row r="59" spans="2:18" x14ac:dyDescent="0.3">
      <c r="D59" s="13"/>
    </row>
  </sheetData>
  <mergeCells count="49">
    <mergeCell ref="S46:T46"/>
    <mergeCell ref="P46:R46"/>
    <mergeCell ref="P43:R43"/>
    <mergeCell ref="B9:R9"/>
    <mergeCell ref="B6:X6"/>
    <mergeCell ref="F32:G32"/>
    <mergeCell ref="J32:M32"/>
    <mergeCell ref="H41:I41"/>
    <mergeCell ref="J34:K34"/>
    <mergeCell ref="J35:K35"/>
    <mergeCell ref="L36:M36"/>
    <mergeCell ref="L37:M37"/>
    <mergeCell ref="D40:K40"/>
    <mergeCell ref="F41:G41"/>
    <mergeCell ref="L34:M34"/>
    <mergeCell ref="L35:M35"/>
    <mergeCell ref="S43:T43"/>
    <mergeCell ref="F43:G43"/>
    <mergeCell ref="S44:T44"/>
    <mergeCell ref="S45:T45"/>
    <mergeCell ref="H45:I45"/>
    <mergeCell ref="F44:G44"/>
    <mergeCell ref="J37:K37"/>
    <mergeCell ref="P41:T41"/>
    <mergeCell ref="B2:B4"/>
    <mergeCell ref="C2:V4"/>
    <mergeCell ref="E41:E42"/>
    <mergeCell ref="H42:I42"/>
    <mergeCell ref="J38:K38"/>
    <mergeCell ref="L38:M38"/>
    <mergeCell ref="D41:D42"/>
    <mergeCell ref="F42:G42"/>
    <mergeCell ref="E33:E38"/>
    <mergeCell ref="W2:X4"/>
    <mergeCell ref="B7:X8"/>
    <mergeCell ref="F47:G47"/>
    <mergeCell ref="H47:I47"/>
    <mergeCell ref="P42:R42"/>
    <mergeCell ref="H44:I44"/>
    <mergeCell ref="H43:I43"/>
    <mergeCell ref="F45:G45"/>
    <mergeCell ref="F46:G46"/>
    <mergeCell ref="P45:R45"/>
    <mergeCell ref="H46:I46"/>
    <mergeCell ref="P44:R44"/>
    <mergeCell ref="L33:M33"/>
    <mergeCell ref="J33:K33"/>
    <mergeCell ref="J36:K36"/>
    <mergeCell ref="S42:T42"/>
  </mergeCells>
  <phoneticPr fontId="1" type="noConversion"/>
  <conditionalFormatting sqref="K11:K30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30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30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2" manualBreakCount="2">
    <brk id="17" min="1" max="23" man="1"/>
    <brk id="26" min="1" max="2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8a038c-8e47-4b9b-832c-c2703550e0d5" xsi:nil="true"/>
    <lcf76f155ced4ddcb4097134ff3c332f xmlns="1b56d242-2de2-436e-909d-5f39b3f5a13f">
      <Terms xmlns="http://schemas.microsoft.com/office/infopath/2007/PartnerControls"/>
    </lcf76f155ced4ddcb4097134ff3c332f>
    <SharedWithUsers xmlns="7d8a038c-8e47-4b9b-832c-c2703550e0d5">
      <UserInfo>
        <DisplayName>Ginna Lizeth Serna Garcia</DisplayName>
        <AccountId>373</AccountId>
        <AccountType/>
      </UserInfo>
      <UserInfo>
        <DisplayName>Maite Daniela Duque Arciniegas</DisplayName>
        <AccountId>473</AccountId>
        <AccountType/>
      </UserInfo>
      <UserInfo>
        <DisplayName>Jorge Lino Macheta Tellez</DisplayName>
        <AccountId>747</AccountId>
        <AccountType/>
      </UserInfo>
    </SharedWithUsers>
    <_Flow_SignoffStatus xmlns="1b56d242-2de2-436e-909d-5f39b3f5a13f" xsi:nil="true"/>
    <Fecha xmlns="1b56d242-2de2-436e-909d-5f39b3f5a13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BBDC2E0A8F91479BDF2B4461D766C0" ma:contentTypeVersion="21" ma:contentTypeDescription="Crear nuevo documento." ma:contentTypeScope="" ma:versionID="c71e67db0c2bc92181b740dc93206375">
  <xsd:schema xmlns:xsd="http://www.w3.org/2001/XMLSchema" xmlns:xs="http://www.w3.org/2001/XMLSchema" xmlns:p="http://schemas.microsoft.com/office/2006/metadata/properties" xmlns:ns2="1b56d242-2de2-436e-909d-5f39b3f5a13f" xmlns:ns3="7d8a038c-8e47-4b9b-832c-c2703550e0d5" targetNamespace="http://schemas.microsoft.com/office/2006/metadata/properties" ma:root="true" ma:fieldsID="84c529fd3a86097f72f1f2dd2e8245d5" ns2:_="" ns3:_="">
    <xsd:import namespace="1b56d242-2de2-436e-909d-5f39b3f5a13f"/>
    <xsd:import namespace="7d8a038c-8e47-4b9b-832c-c2703550e0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Fecha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56d242-2de2-436e-909d-5f39b3f5a1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Fecha" ma:index="25" nillable="true" ma:displayName="Fecha" ma:format="DateTime" ma:internalName="Fecha">
      <xsd:simpleType>
        <xsd:restriction base="dms:DateTime"/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8a038c-8e47-4b9b-832c-c2703550e0d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16c4c8c-a1c8-4af4-a143-ea7c820d925a}" ma:internalName="TaxCatchAll" ma:showField="CatchAllData" ma:web="7d8a038c-8e47-4b9b-832c-c2703550e0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6D3E1F-C297-4D94-8115-A2EE0F0C6BC2}">
  <ds:schemaRefs>
    <ds:schemaRef ds:uri="http://schemas.microsoft.com/office/2006/metadata/properties"/>
    <ds:schemaRef ds:uri="http://schemas.microsoft.com/office/infopath/2007/PartnerControls"/>
    <ds:schemaRef ds:uri="4c37b329-dd8e-4702-8738-03066c5e2716"/>
    <ds:schemaRef ds:uri="66552042-5c7d-48dd-80c5-dd57f011de04"/>
    <ds:schemaRef ds:uri="7d8a038c-8e47-4b9b-832c-c2703550e0d5"/>
    <ds:schemaRef ds:uri="1b56d242-2de2-436e-909d-5f39b3f5a13f"/>
  </ds:schemaRefs>
</ds:datastoreItem>
</file>

<file path=customXml/itemProps2.xml><?xml version="1.0" encoding="utf-8"?>
<ds:datastoreItem xmlns:ds="http://schemas.openxmlformats.org/officeDocument/2006/customXml" ds:itemID="{DC30E184-0722-43C3-9A30-3183D4D8F7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56d242-2de2-436e-909d-5f39b3f5a13f"/>
    <ds:schemaRef ds:uri="7d8a038c-8e47-4b9b-832c-c2703550e0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4C3A6C-F62C-403D-905C-9A0624E2655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Ginna Lizeth Serna Garcia</cp:lastModifiedBy>
  <cp:revision/>
  <dcterms:created xsi:type="dcterms:W3CDTF">2007-06-14T01:55:06Z</dcterms:created>
  <dcterms:modified xsi:type="dcterms:W3CDTF">2026-07-07T20:26:15Z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0x010100D4BBDC2E0A8F91479BDF2B4461D766C0</vt:lpwstr>
  </property>
  <property fmtid="{D5CDD505-2E9C-101B-9397-08002B2CF9AE}" pid="3" name="MediaServiceImageTags">
    <vt:lpwstr/>
  </property>
</Properties>
</file>