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16"/>
  <workbookPr/>
  <mc:AlternateContent xmlns:mc="http://schemas.openxmlformats.org/markup-compatibility/2006">
    <mc:Choice Requires="x15">
      <x15ac:absPath xmlns:x15ac="http://schemas.microsoft.com/office/spreadsheetml/2010/11/ac" url="C:\Users\KFAJARDO\Desktop\KAREN FAJARDO DIRECCION DE CONTRATACION\REVISIONES\SEPTIEMBRE\GRD\FINALES\"/>
    </mc:Choice>
  </mc:AlternateContent>
  <xr:revisionPtr revIDLastSave="0" documentId="8_{DCEC52A2-8D96-405E-BD6A-DD99BFD56357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CONSOLIDADO JUNIO" sheetId="1" r:id="rId1"/>
    <sheet name="CONSOLIDADO AGOSTO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75" i="2" l="1"/>
  <c r="AF74" i="2"/>
  <c r="AF73" i="2"/>
  <c r="AF72" i="2"/>
  <c r="AF71" i="2"/>
  <c r="AF70" i="2"/>
  <c r="AF69" i="2"/>
  <c r="AF68" i="2"/>
  <c r="AF67" i="2"/>
  <c r="AF66" i="2"/>
  <c r="AF76" i="2"/>
  <c r="AE76" i="2"/>
  <c r="AA76" i="2"/>
  <c r="W76" i="2"/>
  <c r="S76" i="2"/>
  <c r="O76" i="2"/>
  <c r="K76" i="2"/>
  <c r="G76" i="2"/>
  <c r="C76" i="2"/>
  <c r="AF56" i="2"/>
  <c r="AF55" i="2"/>
  <c r="AF54" i="2"/>
  <c r="AF53" i="2"/>
  <c r="AF52" i="2"/>
  <c r="AF51" i="2"/>
  <c r="AF50" i="2"/>
  <c r="AF49" i="2"/>
  <c r="AF48" i="2"/>
  <c r="AF47" i="2"/>
  <c r="AF57" i="2" s="1"/>
  <c r="AE57" i="2"/>
  <c r="AA57" i="2"/>
  <c r="W57" i="2"/>
  <c r="S57" i="2"/>
  <c r="O57" i="2"/>
  <c r="K57" i="2"/>
  <c r="G57" i="2"/>
  <c r="C57" i="2"/>
  <c r="AF38" i="2"/>
  <c r="AF37" i="2"/>
  <c r="AF36" i="2"/>
  <c r="AF35" i="2"/>
  <c r="AF34" i="2"/>
  <c r="AF33" i="2"/>
  <c r="AF32" i="2"/>
  <c r="AF31" i="2"/>
  <c r="AF30" i="2"/>
  <c r="AF29" i="2"/>
  <c r="AE39" i="2"/>
  <c r="AA39" i="2"/>
  <c r="W39" i="2"/>
  <c r="S39" i="2"/>
  <c r="O39" i="2"/>
  <c r="K39" i="2"/>
  <c r="G39" i="2"/>
  <c r="C39" i="2"/>
  <c r="AF17" i="2"/>
  <c r="AF16" i="2"/>
  <c r="AF15" i="2"/>
  <c r="AF14" i="2"/>
  <c r="AF13" i="2"/>
  <c r="AF12" i="2"/>
  <c r="AF11" i="2"/>
  <c r="AF10" i="2"/>
  <c r="AF9" i="2"/>
  <c r="AF8" i="2"/>
  <c r="AF39" i="2" l="1"/>
  <c r="AF18" i="2"/>
  <c r="AE18" i="2"/>
  <c r="AA18" i="2"/>
  <c r="W18" i="2"/>
  <c r="S18" i="2"/>
  <c r="O18" i="2"/>
  <c r="K18" i="2"/>
  <c r="G18" i="2"/>
  <c r="C18" i="2"/>
  <c r="K30" i="1" l="1"/>
  <c r="L30" i="1" s="1"/>
  <c r="L34" i="1" s="1"/>
  <c r="K23" i="1"/>
  <c r="L23" i="1" s="1"/>
  <c r="K16" i="1"/>
  <c r="L16" i="1" s="1"/>
  <c r="K9" i="1"/>
  <c r="L9" i="1" s="1"/>
  <c r="I30" i="1" l="1"/>
  <c r="H31" i="1"/>
  <c r="I31" i="1" s="1"/>
  <c r="H29" i="1"/>
  <c r="I29" i="1" s="1"/>
  <c r="I34" i="1" s="1"/>
  <c r="I23" i="1"/>
  <c r="H24" i="1"/>
  <c r="I24" i="1" s="1"/>
  <c r="H22" i="1"/>
  <c r="I22" i="1" s="1"/>
  <c r="I16" i="1"/>
  <c r="H17" i="1"/>
  <c r="I17" i="1" s="1"/>
  <c r="H15" i="1"/>
  <c r="I15" i="1" s="1"/>
  <c r="I9" i="1"/>
  <c r="H10" i="1"/>
  <c r="I10" i="1" s="1"/>
  <c r="H8" i="1"/>
  <c r="I8" i="1" s="1"/>
  <c r="O27" i="1" l="1"/>
  <c r="O20" i="1"/>
  <c r="O13" i="1"/>
  <c r="L13" i="1" l="1"/>
  <c r="L27" i="1" l="1"/>
  <c r="L20" i="1"/>
  <c r="I20" i="1" l="1"/>
  <c r="P20" i="1" l="1"/>
  <c r="Q20" i="1"/>
  <c r="I13" i="1"/>
  <c r="I27" i="1"/>
  <c r="Q27" i="1" l="1"/>
  <c r="P27" i="1"/>
  <c r="Q13" i="1"/>
  <c r="P13" i="1"/>
</calcChain>
</file>

<file path=xl/sharedStrings.xml><?xml version="1.0" encoding="utf-8"?>
<sst xmlns="http://schemas.openxmlformats.org/spreadsheetml/2006/main" count="612" uniqueCount="58">
  <si>
    <t>SUBRED INTEGRADA DE SERVICIOS DE SALUD SUR E.S.E</t>
  </si>
  <si>
    <t>CONSOLIDADO ESTUDIO DE MERCADO EM 069-2026</t>
  </si>
  <si>
    <t>FECHA:</t>
  </si>
  <si>
    <t>JUNIO DE 2026</t>
  </si>
  <si>
    <t xml:space="preserve">NECESIDAD: </t>
  </si>
  <si>
    <t>ADQUISICION DE UN SISTEMA DE GRUPOS RELACIONADOS DE DIAGNOSTICO (GRD)</t>
  </si>
  <si>
    <t>ÍTEM</t>
  </si>
  <si>
    <t>DESCRIPCIÓN GENERAL</t>
  </si>
  <si>
    <t>DESCRIPCIÓN ESPECÍFICA</t>
  </si>
  <si>
    <t>UNIDAD DE MEDIDA</t>
  </si>
  <si>
    <t>NUMERO DE CAMAS</t>
  </si>
  <si>
    <t>PLAZO ESTIMADO DE EJECUCIÓN</t>
  </si>
  <si>
    <t>1.PROCESSUM</t>
  </si>
  <si>
    <t>2.LABERIT COLOMBIA</t>
  </si>
  <si>
    <t>PROMEDIO MES IVA INCLUIDO</t>
  </si>
  <si>
    <t>VALOR MINIMO MES IVA INCLUIDO</t>
  </si>
  <si>
    <t>VALOR ANTES DE IVA</t>
  </si>
  <si>
    <t xml:space="preserve">IVA </t>
  </si>
  <si>
    <t xml:space="preserve">VALOR TOTAL POR MES </t>
  </si>
  <si>
    <t xml:space="preserve">VALOR MES ANTES DE IVA </t>
  </si>
  <si>
    <t>No</t>
  </si>
  <si>
    <t xml:space="preserve">SUBRED INTEGRADA DE SERVICIOS DE SALUD SUR E.S.E </t>
  </si>
  <si>
    <t xml:space="preserve">IMPLEMENTACION DE SOLUCION GRD </t>
  </si>
  <si>
    <t>Implementación de la solución</t>
  </si>
  <si>
    <t>SERVICIO</t>
  </si>
  <si>
    <t>12 MESES</t>
  </si>
  <si>
    <t>INCLUIDO</t>
  </si>
  <si>
    <t>Licenciamiento o uso por 12 meses</t>
  </si>
  <si>
    <t>Capacitación y transferencia</t>
  </si>
  <si>
    <t>Soporte y mantenimiento</t>
  </si>
  <si>
    <t>Personal requerido</t>
  </si>
  <si>
    <t xml:space="preserve">SUBRED INTEGRADA DE SERVICIOS DE SALUD SUR OCCIDENTE E.S.E </t>
  </si>
  <si>
    <t xml:space="preserve">SUBRED INTEGRADA DE SERVICIOS DE SALUD CENTRO ORIENTE E.S.E </t>
  </si>
  <si>
    <t xml:space="preserve">SUBRED INTEGRADA DE SERVICIOS DE SALUD NORTE E.S.E </t>
  </si>
  <si>
    <t xml:space="preserve">SUBRED INTEGRADA DE SERVICIOS DE SALUD SUR E.S.E
CONSOLIDADO ESTUDIO DE MERCADO EM 069-2026
OBJETO: ADQUISICION DE UN SISTEMA DE GRUPOS RELACIONADOS DE DIAGNOSTICO (GRD)
</t>
  </si>
  <si>
    <t>LABERIT COLOMBIA</t>
  </si>
  <si>
    <t>PROCESSUM</t>
  </si>
  <si>
    <t>MEDIDA ARITMETICA (minima) 
SUBRED SUR ESE</t>
  </si>
  <si>
    <t>SUBRED SUR</t>
  </si>
  <si>
    <t>SUBRED SUR OCCIDENTE</t>
  </si>
  <si>
    <t>SUBRED CENTRO ORIENTE</t>
  </si>
  <si>
    <t>SUBRED NORTE</t>
  </si>
  <si>
    <t>COMPONENTE</t>
  </si>
  <si>
    <t>VALOR POR SUBRED</t>
  </si>
  <si>
    <t>Diagnóstico y alistamiento</t>
  </si>
  <si>
    <t>Implementación y parametrización</t>
  </si>
  <si>
    <t>Integración</t>
  </si>
  <si>
    <t>Licenciamiento por 12 meses</t>
  </si>
  <si>
    <t>Operación asistida</t>
  </si>
  <si>
    <t>Capacitación</t>
  </si>
  <si>
    <t>Soporte y Mantenimiento</t>
  </si>
  <si>
    <t>Personal</t>
  </si>
  <si>
    <t>Migración o carga histórica</t>
  </si>
  <si>
    <t>Impuestos</t>
  </si>
  <si>
    <t>TOTAL</t>
  </si>
  <si>
    <t>MEDIDA ARITMETICA (minima) 
SUBRED SUR OCCIDENTE ESE</t>
  </si>
  <si>
    <t>MEDIDA ARITMETICA (minima) 
SUBRED CENTRO ORIENTE ESE</t>
  </si>
  <si>
    <t>MEDIDA ARITMETICA (minima) 
SUBRED NORTE 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</si>
</sst>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[$$-409]* #,##0_ ;_-[$$-409]* \-#,##0\ ;_-[$$-409]* &quot;-&quot;??_ ;_-@_ "/>
    <numFmt numFmtId="166" formatCode="_-&quot;$&quot;\ * #,##0_-;\-&quot;$&quot;\ * #,##0_-;_-&quot;$&quot;\ * &quot;-&quot;??_-;_-@_-"/>
    <numFmt numFmtId="167" formatCode="&quot;$&quot;\ #,##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9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9CC2E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3">
    <xf numFmtId="0" fontId="0" fillId="0" borderId="0" xfId="0"/>
    <xf numFmtId="164" fontId="0" fillId="0" borderId="1" xfId="2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165" fontId="0" fillId="0" borderId="1" xfId="3" applyNumberFormat="1" applyFont="1" applyBorder="1" applyAlignment="1" applyProtection="1">
      <alignment horizontal="center" vertical="center" wrapText="1"/>
      <protection locked="0"/>
    </xf>
    <xf numFmtId="166" fontId="1" fillId="0" borderId="1" xfId="2" applyNumberFormat="1" applyBorder="1" applyAlignment="1" applyProtection="1">
      <alignment horizontal="center" vertical="center" wrapText="1"/>
      <protection locked="0"/>
    </xf>
    <xf numFmtId="0" fontId="3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164" fontId="0" fillId="7" borderId="1" xfId="2" applyFont="1" applyFill="1" applyBorder="1" applyAlignment="1" applyProtection="1">
      <alignment horizontal="center" vertical="center" wrapText="1"/>
      <protection locked="0"/>
    </xf>
    <xf numFmtId="0" fontId="3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164" fontId="0" fillId="8" borderId="1" xfId="2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164" fontId="0" fillId="0" borderId="0" xfId="2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0" fillId="0" borderId="0" xfId="3" applyNumberFormat="1" applyFont="1" applyBorder="1" applyAlignment="1" applyProtection="1">
      <alignment horizontal="center" vertical="center" wrapText="1"/>
      <protection locked="0"/>
    </xf>
    <xf numFmtId="164" fontId="1" fillId="6" borderId="0" xfId="2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0" fillId="0" borderId="1" xfId="2" applyFont="1" applyFill="1" applyBorder="1" applyAlignment="1" applyProtection="1">
      <alignment horizontal="center" vertical="center" wrapText="1"/>
      <protection locked="0"/>
    </xf>
    <xf numFmtId="164" fontId="2" fillId="9" borderId="1" xfId="2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>
      <alignment horizontal="center" vertical="center" wrapText="1"/>
    </xf>
    <xf numFmtId="164" fontId="2" fillId="9" borderId="1" xfId="0" applyNumberFormat="1" applyFont="1" applyFill="1" applyBorder="1"/>
    <xf numFmtId="164" fontId="0" fillId="9" borderId="1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3" fillId="10" borderId="1" xfId="0" applyFont="1" applyFill="1" applyBorder="1" applyAlignment="1">
      <alignment horizontal="center" vertical="center" wrapText="1"/>
    </xf>
    <xf numFmtId="164" fontId="0" fillId="10" borderId="1" xfId="2" applyFont="1" applyFill="1" applyBorder="1" applyAlignment="1" applyProtection="1">
      <alignment horizontal="center" vertical="center" wrapText="1"/>
      <protection locked="0"/>
    </xf>
    <xf numFmtId="164" fontId="0" fillId="0" borderId="0" xfId="2" applyFont="1" applyFill="1" applyBorder="1" applyAlignment="1" applyProtection="1">
      <alignment horizontal="center" vertical="center" wrapText="1"/>
      <protection locked="0"/>
    </xf>
    <xf numFmtId="167" fontId="0" fillId="0" borderId="1" xfId="0" applyNumberFormat="1" applyBorder="1"/>
    <xf numFmtId="167" fontId="0" fillId="9" borderId="1" xfId="2" applyNumberFormat="1" applyFont="1" applyFill="1" applyBorder="1" applyAlignment="1" applyProtection="1">
      <alignment horizontal="center" vertical="center" wrapText="1"/>
      <protection locked="0"/>
    </xf>
    <xf numFmtId="167" fontId="2" fillId="5" borderId="1" xfId="0" applyNumberFormat="1" applyFont="1" applyFill="1" applyBorder="1" applyAlignment="1">
      <alignment horizontal="center" vertical="center" wrapText="1"/>
    </xf>
    <xf numFmtId="167" fontId="2" fillId="9" borderId="1" xfId="2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/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7" fontId="0" fillId="0" borderId="4" xfId="0" applyNumberFormat="1" applyBorder="1"/>
    <xf numFmtId="167" fontId="0" fillId="0" borderId="15" xfId="0" applyNumberFormat="1" applyBorder="1"/>
    <xf numFmtId="167" fontId="0" fillId="0" borderId="14" xfId="0" applyNumberFormat="1" applyBorder="1"/>
    <xf numFmtId="0" fontId="7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/>
    <xf numFmtId="167" fontId="7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2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21" xfId="0" applyFont="1" applyBorder="1" applyAlignment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  <protection locked="0"/>
    </xf>
    <xf numFmtId="167" fontId="7" fillId="0" borderId="21" xfId="0" applyNumberFormat="1" applyFont="1" applyBorder="1" applyAlignment="1" applyProtection="1">
      <alignment horizontal="center" vertical="center" wrapText="1"/>
      <protection locked="0"/>
    </xf>
    <xf numFmtId="0" fontId="7" fillId="0" borderId="22" xfId="0" applyFont="1" applyBorder="1"/>
    <xf numFmtId="0" fontId="7" fillId="0" borderId="0" xfId="0" applyFont="1" applyAlignment="1">
      <alignment horizontal="center" vertical="center"/>
    </xf>
    <xf numFmtId="167" fontId="7" fillId="0" borderId="11" xfId="0" applyNumberFormat="1" applyFont="1" applyBorder="1" applyAlignment="1">
      <alignment horizontal="center" vertical="center"/>
    </xf>
    <xf numFmtId="167" fontId="3" fillId="11" borderId="11" xfId="0" applyNumberFormat="1" applyFont="1" applyFill="1" applyBorder="1" applyAlignment="1">
      <alignment horizontal="center" vertical="center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167" fontId="3" fillId="0" borderId="27" xfId="0" applyNumberFormat="1" applyFont="1" applyBorder="1" applyAlignment="1" applyProtection="1">
      <alignment horizontal="center" vertical="center" wrapText="1"/>
      <protection locked="0"/>
    </xf>
    <xf numFmtId="0" fontId="7" fillId="0" borderId="22" xfId="0" applyFont="1" applyBorder="1" applyAlignment="1" applyProtection="1">
      <alignment horizontal="center" vertical="center" wrapText="1"/>
      <protection locked="0"/>
    </xf>
    <xf numFmtId="167" fontId="3" fillId="0" borderId="28" xfId="0" applyNumberFormat="1" applyFont="1" applyBorder="1" applyAlignment="1" applyProtection="1">
      <alignment horizontal="center" vertical="center" wrapText="1"/>
      <protection locked="0"/>
    </xf>
    <xf numFmtId="167" fontId="3" fillId="0" borderId="0" xfId="0" applyNumberFormat="1" applyFont="1" applyAlignment="1" applyProtection="1">
      <alignment horizontal="center" vertical="center" wrapText="1"/>
      <protection locked="0"/>
    </xf>
    <xf numFmtId="167" fontId="3" fillId="0" borderId="0" xfId="0" applyNumberFormat="1" applyFont="1" applyAlignment="1">
      <alignment horizontal="center" vertical="center"/>
    </xf>
    <xf numFmtId="167" fontId="7" fillId="12" borderId="1" xfId="0" applyNumberFormat="1" applyFont="1" applyFill="1" applyBorder="1" applyAlignment="1" applyProtection="1">
      <alignment horizontal="center" vertical="center" wrapText="1"/>
      <protection locked="0"/>
    </xf>
    <xf numFmtId="167" fontId="7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167" fontId="7" fillId="12" borderId="2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0" fillId="11" borderId="23" xfId="0" applyFont="1" applyFill="1" applyBorder="1" applyAlignment="1">
      <alignment horizontal="center"/>
    </xf>
    <xf numFmtId="0" fontId="10" fillId="11" borderId="24" xfId="0" applyFont="1" applyFill="1" applyBorder="1" applyAlignment="1">
      <alignment horizontal="center"/>
    </xf>
    <xf numFmtId="0" fontId="10" fillId="11" borderId="25" xfId="0" applyFont="1" applyFill="1" applyBorder="1" applyAlignment="1">
      <alignment horizontal="center"/>
    </xf>
    <xf numFmtId="0" fontId="10" fillId="11" borderId="16" xfId="0" applyFont="1" applyFill="1" applyBorder="1" applyAlignment="1">
      <alignment horizontal="center"/>
    </xf>
    <xf numFmtId="0" fontId="10" fillId="11" borderId="17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67" fontId="0" fillId="0" borderId="0" xfId="0" applyNumberFormat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167" fontId="2" fillId="5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0" fontId="6" fillId="10" borderId="9" xfId="0" applyFont="1" applyFill="1" applyBorder="1" applyAlignment="1" applyProtection="1">
      <alignment horizontal="center" vertical="center" wrapText="1"/>
      <protection locked="0"/>
    </xf>
    <xf numFmtId="0" fontId="6" fillId="10" borderId="10" xfId="0" applyFont="1" applyFill="1" applyBorder="1" applyAlignment="1" applyProtection="1">
      <alignment horizontal="center" vertical="center" wrapText="1"/>
      <protection locked="0"/>
    </xf>
    <xf numFmtId="0" fontId="6" fillId="10" borderId="11" xfId="0" applyFont="1" applyFill="1" applyBorder="1" applyAlignment="1" applyProtection="1">
      <alignment horizontal="center" vertical="center" wrapText="1"/>
      <protection locked="0"/>
    </xf>
    <xf numFmtId="167" fontId="0" fillId="0" borderId="4" xfId="0" applyNumberFormat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167" fontId="0" fillId="0" borderId="14" xfId="0" applyNumberFormat="1" applyBorder="1" applyAlignment="1">
      <alignment horizontal="center"/>
    </xf>
  </cellXfs>
  <cellStyles count="4">
    <cellStyle name="Millares" xfId="3" builtinId="3"/>
    <cellStyle name="Millares 2" xfId="1" xr:uid="{00000000-0005-0000-0000-000000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216693</xdr:colOff>
      <xdr:row>0</xdr:row>
      <xdr:rowOff>0</xdr:rowOff>
    </xdr:from>
    <xdr:to>
      <xdr:col>1</xdr:col>
      <xdr:colOff>1107281</xdr:colOff>
      <xdr:row>2</xdr:row>
      <xdr:rowOff>55725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EE4E8D-1A2B-4E94-8ADC-3A60A8257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881" y="0"/>
          <a:ext cx="890588" cy="960600"/>
        </a:xfrm>
        <a:prstGeom prst="rect">
          <a:avLst/>
        </a:prstGeom>
      </xdr:spPr>
    </xdr:pic>
    <xdr:clientData/>
  </xdr:twoCellAnchor>
  <xdr:oneCellAnchor>
    <xdr:from>
      <xdr:col>15</xdr:col>
      <xdr:colOff>193770</xdr:colOff>
      <xdr:row>0</xdr:row>
      <xdr:rowOff>223836</xdr:rowOff>
    </xdr:from>
    <xdr:ext cx="2020792" cy="990601"/>
    <xdr:pic>
      <xdr:nvPicPr>
        <xdr:cNvPr id="4" name="Imagen 3">
          <a:extLst>
            <a:ext uri="{FF2B5EF4-FFF2-40B4-BE49-F238E27FC236}">
              <a16:creationId xmlns:a16="http://schemas.microsoft.com/office/drawing/2014/main" id="{AD95C1A9-DC80-4F23-A5E8-4AD77DE07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6645" y="223836"/>
          <a:ext cx="2020792" cy="99060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209551</xdr:colOff>
      <xdr:row>0</xdr:row>
      <xdr:rowOff>151261</xdr:rowOff>
    </xdr:from>
    <xdr:to>
      <xdr:col>1</xdr:col>
      <xdr:colOff>1095375</xdr:colOff>
      <xdr:row>3</xdr:row>
      <xdr:rowOff>222960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55C736-5F04-480D-B0D4-5138873DC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1" y="151261"/>
          <a:ext cx="885824" cy="928949"/>
        </a:xfrm>
        <a:prstGeom prst="rect">
          <a:avLst/>
        </a:prstGeom>
      </xdr:spPr>
    </xdr:pic>
    <xdr:clientData/>
  </xdr:twoCellAnchor>
  <xdr:twoCellAnchor editAs="oneCell">
    <xdr:from>
      <xdr:col>31</xdr:col>
      <xdr:colOff>23773</xdr:colOff>
      <xdr:row>0</xdr:row>
      <xdr:rowOff>270754</xdr:rowOff>
    </xdr:from>
    <xdr:to>
      <xdr:col>32</xdr:col>
      <xdr:colOff>33377</xdr:colOff>
      <xdr:row>2</xdr:row>
      <xdr:rowOff>100721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8DB7085-50BF-4193-BC3F-E3EF7DC9F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26573" y="270754"/>
          <a:ext cx="1133554" cy="4014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4"/>
  <sheetViews>
    <sheetView topLeftCell="B1" zoomScale="80" zoomScaleNormal="80" workbookViewId="0">
      <pane ySplit="6" topLeftCell="A7" activePane="bottomLeft" state="frozen"/>
      <selection pane="bottomLeft" activeCell="L10" sqref="L10"/>
      <selection activeCell="B1" sqref="B1"/>
    </sheetView>
  </sheetViews>
  <sheetFormatPr defaultColWidth="11.42578125" defaultRowHeight="35.450000000000003" customHeight="1"/>
  <cols>
    <col min="1" max="1" width="11" style="42" customWidth="1"/>
    <col min="2" max="2" width="31.7109375" customWidth="1"/>
    <col min="3" max="3" width="38.7109375" customWidth="1"/>
    <col min="4" max="5" width="16.7109375" customWidth="1"/>
    <col min="6" max="6" width="15.7109375" customWidth="1"/>
    <col min="7" max="7" width="19.7109375" customWidth="1"/>
    <col min="8" max="8" width="18.42578125" customWidth="1"/>
    <col min="9" max="9" width="18.5703125" customWidth="1"/>
    <col min="10" max="10" width="20.5703125" customWidth="1"/>
    <col min="11" max="11" width="19.28515625" customWidth="1"/>
    <col min="12" max="12" width="20.140625" customWidth="1"/>
    <col min="13" max="15" width="20.140625" hidden="1" customWidth="1"/>
    <col min="16" max="16" width="17.85546875" style="38" hidden="1" customWidth="1"/>
    <col min="17" max="17" width="18.140625" style="38" hidden="1" customWidth="1"/>
  </cols>
  <sheetData>
    <row r="1" spans="1:17" ht="35.450000000000003" customHeight="1">
      <c r="A1" s="90"/>
      <c r="B1" s="90"/>
      <c r="C1" s="96" t="s">
        <v>0</v>
      </c>
      <c r="D1" s="77"/>
      <c r="E1" s="77"/>
      <c r="F1" s="77"/>
      <c r="G1" s="77"/>
      <c r="H1" s="77"/>
      <c r="I1" s="77"/>
      <c r="J1" s="77"/>
      <c r="K1" s="77"/>
      <c r="L1" s="77"/>
      <c r="M1" s="25"/>
      <c r="N1" s="25"/>
      <c r="O1" s="25"/>
      <c r="P1" s="101"/>
      <c r="Q1" s="101"/>
    </row>
    <row r="2" spans="1:17" ht="35.450000000000003" customHeight="1">
      <c r="A2" s="90"/>
      <c r="B2" s="90"/>
      <c r="C2" s="96" t="s">
        <v>1</v>
      </c>
      <c r="D2" s="77"/>
      <c r="E2" s="77"/>
      <c r="F2" s="77"/>
      <c r="G2" s="77"/>
      <c r="H2" s="77"/>
      <c r="I2" s="77"/>
      <c r="J2" s="77"/>
      <c r="K2" s="77"/>
      <c r="L2" s="77"/>
      <c r="M2" s="25"/>
      <c r="N2" s="25"/>
      <c r="O2" s="25"/>
      <c r="P2" s="101"/>
      <c r="Q2" s="101"/>
    </row>
    <row r="3" spans="1:17" ht="35.450000000000003" customHeight="1">
      <c r="A3" s="91" t="s">
        <v>2</v>
      </c>
      <c r="B3" s="92"/>
      <c r="C3" s="99" t="s">
        <v>3</v>
      </c>
      <c r="D3" s="100"/>
      <c r="E3" s="100"/>
      <c r="F3" s="100"/>
      <c r="G3" s="100"/>
      <c r="H3" s="100"/>
      <c r="I3" s="100"/>
      <c r="J3" s="100"/>
      <c r="K3" s="100"/>
      <c r="L3" s="100"/>
      <c r="M3" s="26"/>
      <c r="N3" s="26"/>
      <c r="O3" s="26"/>
      <c r="P3" s="101"/>
      <c r="Q3" s="101"/>
    </row>
    <row r="4" spans="1:17" ht="64.5" customHeight="1">
      <c r="A4" s="93" t="s">
        <v>4</v>
      </c>
      <c r="B4" s="93"/>
      <c r="C4" s="97" t="s">
        <v>5</v>
      </c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</row>
    <row r="5" spans="1:17" ht="35.450000000000003" customHeight="1">
      <c r="A5" s="95" t="s">
        <v>6</v>
      </c>
      <c r="B5" s="95" t="s">
        <v>7</v>
      </c>
      <c r="C5" s="95" t="s">
        <v>8</v>
      </c>
      <c r="D5" s="95" t="s">
        <v>9</v>
      </c>
      <c r="E5" s="102" t="s">
        <v>10</v>
      </c>
      <c r="F5" s="95" t="s">
        <v>11</v>
      </c>
      <c r="G5" s="94" t="s">
        <v>12</v>
      </c>
      <c r="H5" s="94"/>
      <c r="I5" s="94"/>
      <c r="J5" s="116" t="s">
        <v>13</v>
      </c>
      <c r="K5" s="116"/>
      <c r="L5" s="116"/>
      <c r="M5" s="117"/>
      <c r="N5" s="118"/>
      <c r="O5" s="119"/>
      <c r="P5" s="104" t="s">
        <v>14</v>
      </c>
      <c r="Q5" s="104" t="s">
        <v>15</v>
      </c>
    </row>
    <row r="6" spans="1:17" ht="35.450000000000003" customHeight="1">
      <c r="A6" s="95"/>
      <c r="B6" s="95"/>
      <c r="C6" s="95"/>
      <c r="D6" s="95"/>
      <c r="E6" s="103"/>
      <c r="F6" s="95"/>
      <c r="G6" s="6" t="s">
        <v>16</v>
      </c>
      <c r="H6" s="7" t="s">
        <v>17</v>
      </c>
      <c r="I6" s="7" t="s">
        <v>18</v>
      </c>
      <c r="J6" s="9" t="s">
        <v>19</v>
      </c>
      <c r="K6" s="10" t="s">
        <v>17</v>
      </c>
      <c r="L6" s="10" t="s">
        <v>18</v>
      </c>
      <c r="M6" s="31" t="s">
        <v>19</v>
      </c>
      <c r="N6" s="30" t="s">
        <v>17</v>
      </c>
      <c r="O6" s="30" t="s">
        <v>18</v>
      </c>
      <c r="P6" s="104"/>
      <c r="Q6" s="104"/>
    </row>
    <row r="7" spans="1:17" ht="35.450000000000003" customHeight="1">
      <c r="A7" s="19" t="s">
        <v>20</v>
      </c>
      <c r="B7" s="113" t="s">
        <v>21</v>
      </c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5"/>
      <c r="P7" s="104"/>
      <c r="Q7" s="104"/>
    </row>
    <row r="8" spans="1:17" ht="35.450000000000003" customHeight="1">
      <c r="A8" s="27">
        <v>1</v>
      </c>
      <c r="B8" s="111" t="s">
        <v>22</v>
      </c>
      <c r="C8" s="39" t="s">
        <v>23</v>
      </c>
      <c r="D8" s="112" t="s">
        <v>24</v>
      </c>
      <c r="E8" s="105">
        <v>598</v>
      </c>
      <c r="F8" s="112" t="s">
        <v>25</v>
      </c>
      <c r="G8" s="4">
        <v>113470914</v>
      </c>
      <c r="H8" s="1">
        <f>+G8*19%</f>
        <v>21559473.66</v>
      </c>
      <c r="I8" s="8">
        <f>+G8+H8</f>
        <v>135030387.66</v>
      </c>
      <c r="J8" s="4" t="s">
        <v>26</v>
      </c>
      <c r="K8" s="1"/>
      <c r="L8" s="11"/>
      <c r="M8" s="20"/>
      <c r="N8" s="20"/>
      <c r="O8" s="32"/>
      <c r="P8" s="43"/>
      <c r="Q8" s="120"/>
    </row>
    <row r="9" spans="1:17" ht="35.450000000000003" customHeight="1">
      <c r="A9" s="27">
        <v>2</v>
      </c>
      <c r="B9" s="111"/>
      <c r="C9" s="40" t="s">
        <v>27</v>
      </c>
      <c r="D9" s="112"/>
      <c r="E9" s="106"/>
      <c r="F9" s="112"/>
      <c r="G9" s="4">
        <v>238279080</v>
      </c>
      <c r="H9" s="1"/>
      <c r="I9" s="8">
        <f t="shared" ref="I9:I10" si="0">+G9+H9</f>
        <v>238279080</v>
      </c>
      <c r="J9" s="5">
        <v>215720110</v>
      </c>
      <c r="K9" s="1">
        <f>+J9*19%</f>
        <v>40986820.899999999</v>
      </c>
      <c r="L9" s="11">
        <f>+J9+K9</f>
        <v>256706930.90000001</v>
      </c>
      <c r="M9" s="20"/>
      <c r="N9" s="20"/>
      <c r="O9" s="32"/>
      <c r="P9" s="44"/>
      <c r="Q9" s="121"/>
    </row>
    <row r="10" spans="1:17" ht="35.450000000000003" customHeight="1">
      <c r="A10" s="27">
        <v>3</v>
      </c>
      <c r="B10" s="111"/>
      <c r="C10" s="40" t="s">
        <v>28</v>
      </c>
      <c r="D10" s="112"/>
      <c r="E10" s="106"/>
      <c r="F10" s="112"/>
      <c r="G10" s="4">
        <v>53333334</v>
      </c>
      <c r="H10" s="1">
        <f>+G10*19%</f>
        <v>10133333.460000001</v>
      </c>
      <c r="I10" s="8">
        <f t="shared" si="0"/>
        <v>63466667.460000001</v>
      </c>
      <c r="J10" s="4" t="s">
        <v>26</v>
      </c>
      <c r="K10" s="1"/>
      <c r="L10" s="11"/>
      <c r="M10" s="20"/>
      <c r="N10" s="20"/>
      <c r="O10" s="32"/>
      <c r="P10" s="44"/>
      <c r="Q10" s="121"/>
    </row>
    <row r="11" spans="1:17" ht="35.450000000000003" customHeight="1">
      <c r="A11" s="27">
        <v>4</v>
      </c>
      <c r="B11" s="111"/>
      <c r="C11" s="40" t="s">
        <v>29</v>
      </c>
      <c r="D11" s="112"/>
      <c r="E11" s="106"/>
      <c r="F11" s="112"/>
      <c r="G11" s="4"/>
      <c r="H11" s="1"/>
      <c r="I11" s="8"/>
      <c r="J11" s="4" t="s">
        <v>26</v>
      </c>
      <c r="K11" s="1"/>
      <c r="L11" s="11"/>
      <c r="M11" s="20"/>
      <c r="N11" s="20"/>
      <c r="O11" s="32"/>
      <c r="P11" s="44"/>
      <c r="Q11" s="121"/>
    </row>
    <row r="12" spans="1:17" ht="35.450000000000003" customHeight="1">
      <c r="A12" s="27">
        <v>5</v>
      </c>
      <c r="B12" s="111"/>
      <c r="C12" s="40" t="s">
        <v>30</v>
      </c>
      <c r="D12" s="112"/>
      <c r="E12" s="107"/>
      <c r="F12" s="112"/>
      <c r="G12" s="4"/>
      <c r="H12" s="1"/>
      <c r="I12" s="8"/>
      <c r="J12" s="4" t="s">
        <v>26</v>
      </c>
      <c r="K12" s="1"/>
      <c r="L12" s="11"/>
      <c r="M12" s="20"/>
      <c r="N12" s="20"/>
      <c r="O12" s="32"/>
      <c r="P12" s="45"/>
      <c r="Q12" s="122"/>
    </row>
    <row r="13" spans="1:17" ht="35.450000000000003" customHeight="1">
      <c r="A13" s="15"/>
      <c r="B13" s="13"/>
      <c r="C13" s="16"/>
      <c r="D13" s="12"/>
      <c r="E13" s="12"/>
      <c r="F13" s="12"/>
      <c r="G13" s="17"/>
      <c r="H13" s="14"/>
      <c r="I13" s="24">
        <f>SUM(I8:I12)</f>
        <v>436776135.11999995</v>
      </c>
      <c r="J13" s="18"/>
      <c r="K13" s="14"/>
      <c r="L13" s="24">
        <f>SUM(L8:L12)</f>
        <v>256706930.90000001</v>
      </c>
      <c r="M13" s="33"/>
      <c r="N13" s="33"/>
      <c r="O13" s="24">
        <f>SUM(O8:O12)</f>
        <v>0</v>
      </c>
      <c r="P13" s="35">
        <f>SUM(P8:P12)</f>
        <v>0</v>
      </c>
      <c r="Q13" s="35">
        <f>SUM(Q8:Q12)</f>
        <v>0</v>
      </c>
    </row>
    <row r="14" spans="1:17" ht="50.25" customHeight="1">
      <c r="A14" s="19" t="s">
        <v>20</v>
      </c>
      <c r="B14" s="113" t="s">
        <v>31</v>
      </c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5"/>
      <c r="P14" s="36" t="s">
        <v>14</v>
      </c>
      <c r="Q14" s="36" t="s">
        <v>15</v>
      </c>
    </row>
    <row r="15" spans="1:17" ht="35.450000000000003" customHeight="1">
      <c r="A15" s="28">
        <v>1</v>
      </c>
      <c r="B15" s="111" t="s">
        <v>22</v>
      </c>
      <c r="C15" s="2" t="s">
        <v>23</v>
      </c>
      <c r="D15" s="112" t="s">
        <v>24</v>
      </c>
      <c r="E15" s="105">
        <v>712</v>
      </c>
      <c r="F15" s="112" t="s">
        <v>25</v>
      </c>
      <c r="G15" s="1">
        <v>135102493</v>
      </c>
      <c r="H15" s="1">
        <f>+G15*19%</f>
        <v>25669473.670000002</v>
      </c>
      <c r="I15" s="8">
        <f>+G15+H15</f>
        <v>160771966.67000002</v>
      </c>
      <c r="J15" s="1" t="s">
        <v>26</v>
      </c>
      <c r="K15" s="1"/>
      <c r="L15" s="11"/>
      <c r="M15" s="20"/>
      <c r="N15" s="20"/>
      <c r="O15" s="32"/>
      <c r="P15" s="34"/>
      <c r="Q15" s="34"/>
    </row>
    <row r="16" spans="1:17" ht="35.450000000000003" customHeight="1">
      <c r="A16" s="28">
        <v>2</v>
      </c>
      <c r="B16" s="111"/>
      <c r="C16" s="3" t="s">
        <v>27</v>
      </c>
      <c r="D16" s="112"/>
      <c r="E16" s="106"/>
      <c r="F16" s="112"/>
      <c r="G16" s="1">
        <v>283703520</v>
      </c>
      <c r="H16" s="1"/>
      <c r="I16" s="8">
        <f t="shared" ref="I16:I17" si="1">+G16+H16</f>
        <v>283703520</v>
      </c>
      <c r="J16" s="5">
        <v>287626789</v>
      </c>
      <c r="K16" s="1">
        <f>+J16*19%</f>
        <v>54649089.910000004</v>
      </c>
      <c r="L16" s="11">
        <f>+J16+K16</f>
        <v>342275878.91000003</v>
      </c>
      <c r="M16" s="20"/>
      <c r="N16" s="20"/>
      <c r="O16" s="32"/>
      <c r="P16" s="34"/>
      <c r="Q16" s="34"/>
    </row>
    <row r="17" spans="1:17" ht="35.450000000000003" customHeight="1">
      <c r="A17" s="28">
        <v>3</v>
      </c>
      <c r="B17" s="111"/>
      <c r="C17" s="3" t="s">
        <v>28</v>
      </c>
      <c r="D17" s="112"/>
      <c r="E17" s="106"/>
      <c r="F17" s="112"/>
      <c r="G17" s="1">
        <v>29629630</v>
      </c>
      <c r="H17" s="1">
        <f>+G17*19%</f>
        <v>5629629.7000000002</v>
      </c>
      <c r="I17" s="8">
        <f t="shared" si="1"/>
        <v>35259259.700000003</v>
      </c>
      <c r="J17" s="1" t="s">
        <v>26</v>
      </c>
      <c r="K17" s="1"/>
      <c r="L17" s="11"/>
      <c r="M17" s="20"/>
      <c r="N17" s="20"/>
      <c r="O17" s="32"/>
      <c r="P17" s="34"/>
      <c r="Q17" s="34"/>
    </row>
    <row r="18" spans="1:17" ht="35.450000000000003" customHeight="1">
      <c r="A18" s="28">
        <v>4</v>
      </c>
      <c r="B18" s="111"/>
      <c r="C18" s="3" t="s">
        <v>29</v>
      </c>
      <c r="D18" s="112"/>
      <c r="E18" s="106"/>
      <c r="F18" s="112"/>
      <c r="G18" s="1"/>
      <c r="H18" s="1"/>
      <c r="I18" s="8"/>
      <c r="J18" s="1" t="s">
        <v>26</v>
      </c>
      <c r="K18" s="1"/>
      <c r="L18" s="11"/>
      <c r="M18" s="20"/>
      <c r="N18" s="20"/>
      <c r="O18" s="32"/>
      <c r="P18" s="34"/>
      <c r="Q18" s="34"/>
    </row>
    <row r="19" spans="1:17" ht="35.450000000000003" customHeight="1">
      <c r="A19" s="28">
        <v>5</v>
      </c>
      <c r="B19" s="111"/>
      <c r="C19" s="3" t="s">
        <v>30</v>
      </c>
      <c r="D19" s="112"/>
      <c r="E19" s="107"/>
      <c r="F19" s="112"/>
      <c r="G19" s="1"/>
      <c r="H19" s="1"/>
      <c r="I19" s="8"/>
      <c r="J19" s="1" t="s">
        <v>26</v>
      </c>
      <c r="K19" s="1"/>
      <c r="L19" s="11"/>
      <c r="M19" s="20"/>
      <c r="N19" s="20"/>
      <c r="O19" s="32"/>
      <c r="P19" s="34"/>
      <c r="Q19" s="34"/>
    </row>
    <row r="20" spans="1:17" ht="35.450000000000003" customHeight="1">
      <c r="A20" s="12"/>
      <c r="B20" s="13"/>
      <c r="C20" s="16"/>
      <c r="D20" s="12"/>
      <c r="E20" s="12"/>
      <c r="F20" s="12"/>
      <c r="G20" s="14"/>
      <c r="H20" s="14"/>
      <c r="I20" s="21">
        <f>SUM(I15:I19)</f>
        <v>479734746.37</v>
      </c>
      <c r="J20" s="18"/>
      <c r="K20" s="14"/>
      <c r="L20" s="21">
        <f>SUM(L15:L19)</f>
        <v>342275878.91000003</v>
      </c>
      <c r="M20" s="33"/>
      <c r="N20" s="33"/>
      <c r="O20" s="21">
        <f>SUM(O15:O19)</f>
        <v>0</v>
      </c>
      <c r="P20" s="37">
        <f>SUM(P15:P19)</f>
        <v>0</v>
      </c>
      <c r="Q20" s="37">
        <f>SUM(Q15:Q19)</f>
        <v>0</v>
      </c>
    </row>
    <row r="21" spans="1:17" ht="50.25" customHeight="1">
      <c r="A21" s="22" t="s">
        <v>20</v>
      </c>
      <c r="B21" s="108" t="s">
        <v>32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/>
      <c r="P21" s="36" t="s">
        <v>14</v>
      </c>
      <c r="Q21" s="36" t="s">
        <v>15</v>
      </c>
    </row>
    <row r="22" spans="1:17" ht="35.450000000000003" customHeight="1">
      <c r="A22" s="27">
        <v>1</v>
      </c>
      <c r="B22" s="111" t="s">
        <v>22</v>
      </c>
      <c r="C22" s="41" t="s">
        <v>23</v>
      </c>
      <c r="D22" s="112" t="s">
        <v>24</v>
      </c>
      <c r="E22" s="105">
        <v>750</v>
      </c>
      <c r="F22" s="112" t="s">
        <v>25</v>
      </c>
      <c r="G22" s="1">
        <v>142313019</v>
      </c>
      <c r="H22" s="1">
        <f>+G22*19%</f>
        <v>27039473.609999999</v>
      </c>
      <c r="I22" s="8">
        <f>+G22+H22</f>
        <v>169352492.61000001</v>
      </c>
      <c r="J22" s="1" t="s">
        <v>26</v>
      </c>
      <c r="K22" s="1"/>
      <c r="L22" s="11"/>
      <c r="M22" s="20"/>
      <c r="N22" s="20"/>
      <c r="O22" s="32"/>
      <c r="P22" s="34"/>
      <c r="Q22" s="34"/>
    </row>
    <row r="23" spans="1:17" ht="35.450000000000003" customHeight="1">
      <c r="A23" s="29">
        <v>2</v>
      </c>
      <c r="B23" s="111"/>
      <c r="C23" s="28" t="s">
        <v>27</v>
      </c>
      <c r="D23" s="112"/>
      <c r="E23" s="106"/>
      <c r="F23" s="112"/>
      <c r="G23" s="1">
        <v>298845000</v>
      </c>
      <c r="H23" s="1"/>
      <c r="I23" s="8">
        <f t="shared" ref="I23:I24" si="2">+G23+H23</f>
        <v>298845000</v>
      </c>
      <c r="J23" s="5">
        <v>359533504.5</v>
      </c>
      <c r="K23" s="1">
        <f>+J23*19%</f>
        <v>68311365.855000004</v>
      </c>
      <c r="L23" s="11">
        <f>+J23+K23</f>
        <v>427844870.35500002</v>
      </c>
      <c r="M23" s="20"/>
      <c r="N23" s="20"/>
      <c r="O23" s="32"/>
      <c r="P23" s="34"/>
      <c r="Q23" s="34"/>
    </row>
    <row r="24" spans="1:17" ht="35.450000000000003" customHeight="1">
      <c r="A24" s="29">
        <v>3</v>
      </c>
      <c r="B24" s="111"/>
      <c r="C24" s="28" t="s">
        <v>28</v>
      </c>
      <c r="D24" s="112"/>
      <c r="E24" s="106"/>
      <c r="F24" s="112"/>
      <c r="G24" s="1">
        <v>41481481</v>
      </c>
      <c r="H24" s="1">
        <f>+G24*19%</f>
        <v>7881481.3899999997</v>
      </c>
      <c r="I24" s="8">
        <f t="shared" si="2"/>
        <v>49362962.390000001</v>
      </c>
      <c r="J24" s="1" t="s">
        <v>26</v>
      </c>
      <c r="K24" s="1"/>
      <c r="L24" s="11"/>
      <c r="M24" s="20"/>
      <c r="N24" s="20"/>
      <c r="O24" s="32"/>
      <c r="P24" s="34"/>
      <c r="Q24" s="34"/>
    </row>
    <row r="25" spans="1:17" ht="35.450000000000003" customHeight="1">
      <c r="A25" s="29">
        <v>4</v>
      </c>
      <c r="B25" s="111"/>
      <c r="C25" s="28" t="s">
        <v>29</v>
      </c>
      <c r="D25" s="112"/>
      <c r="E25" s="106"/>
      <c r="F25" s="112"/>
      <c r="G25" s="1"/>
      <c r="H25" s="1"/>
      <c r="I25" s="8"/>
      <c r="J25" s="1" t="s">
        <v>26</v>
      </c>
      <c r="K25" s="1"/>
      <c r="L25" s="11"/>
      <c r="M25" s="20"/>
      <c r="N25" s="20"/>
      <c r="O25" s="32"/>
      <c r="P25" s="34"/>
      <c r="Q25" s="34"/>
    </row>
    <row r="26" spans="1:17" ht="35.450000000000003" customHeight="1">
      <c r="A26" s="29">
        <v>5</v>
      </c>
      <c r="B26" s="111"/>
      <c r="C26" s="28" t="s">
        <v>30</v>
      </c>
      <c r="D26" s="112"/>
      <c r="E26" s="107"/>
      <c r="F26" s="112"/>
      <c r="G26" s="1"/>
      <c r="H26" s="1"/>
      <c r="I26" s="8"/>
      <c r="J26" s="1" t="s">
        <v>26</v>
      </c>
      <c r="K26" s="1"/>
      <c r="L26" s="11"/>
      <c r="M26" s="20"/>
      <c r="N26" s="20"/>
      <c r="O26" s="32"/>
      <c r="P26" s="34"/>
      <c r="Q26" s="34"/>
    </row>
    <row r="27" spans="1:17" ht="35.450000000000003" customHeight="1">
      <c r="I27" s="23">
        <f>SUM(I22:I26)</f>
        <v>517560455</v>
      </c>
      <c r="L27" s="23">
        <f>SUM(L22:L26)</f>
        <v>427844870.35500002</v>
      </c>
      <c r="O27" s="21">
        <f>SUM(O22:O26)</f>
        <v>0</v>
      </c>
      <c r="P27" s="37">
        <f>SUM(P22:P26)</f>
        <v>0</v>
      </c>
      <c r="Q27" s="37">
        <f>SUM(Q22:Q26)</f>
        <v>0</v>
      </c>
    </row>
    <row r="28" spans="1:17" ht="50.25" customHeight="1">
      <c r="A28" s="22" t="s">
        <v>20</v>
      </c>
      <c r="B28" s="108" t="s">
        <v>33</v>
      </c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10"/>
      <c r="P28" s="36" t="s">
        <v>14</v>
      </c>
      <c r="Q28" s="36" t="s">
        <v>15</v>
      </c>
    </row>
    <row r="29" spans="1:17" ht="35.450000000000003" customHeight="1">
      <c r="A29" s="27">
        <v>1</v>
      </c>
      <c r="B29" s="111" t="s">
        <v>22</v>
      </c>
      <c r="C29" s="41" t="s">
        <v>23</v>
      </c>
      <c r="D29" s="112" t="s">
        <v>24</v>
      </c>
      <c r="E29" s="105">
        <v>828</v>
      </c>
      <c r="F29" s="112" t="s">
        <v>25</v>
      </c>
      <c r="G29" s="1">
        <v>157113574</v>
      </c>
      <c r="H29" s="1">
        <f>+G29*19%</f>
        <v>29851579.059999999</v>
      </c>
      <c r="I29" s="8">
        <f>+G29+H29</f>
        <v>186965153.06</v>
      </c>
      <c r="J29" s="1" t="s">
        <v>26</v>
      </c>
      <c r="K29" s="1"/>
      <c r="L29" s="11"/>
      <c r="M29" s="20"/>
      <c r="N29" s="20"/>
      <c r="O29" s="32"/>
      <c r="P29" s="34"/>
      <c r="Q29" s="34"/>
    </row>
    <row r="30" spans="1:17" ht="35.450000000000003" customHeight="1">
      <c r="A30" s="29">
        <v>2</v>
      </c>
      <c r="B30" s="111"/>
      <c r="C30" s="28" t="s">
        <v>27</v>
      </c>
      <c r="D30" s="112"/>
      <c r="E30" s="106"/>
      <c r="F30" s="112"/>
      <c r="G30" s="1">
        <v>329924879.99999994</v>
      </c>
      <c r="H30" s="1"/>
      <c r="I30" s="8">
        <f t="shared" ref="I30:I31" si="3">+G30+H30</f>
        <v>329924879.99999994</v>
      </c>
      <c r="J30" s="5">
        <v>287626789</v>
      </c>
      <c r="K30" s="1">
        <f>+J30*19%</f>
        <v>54649089.910000004</v>
      </c>
      <c r="L30" s="11">
        <f>+J30+K30</f>
        <v>342275878.91000003</v>
      </c>
      <c r="M30" s="20"/>
      <c r="N30" s="20"/>
      <c r="O30" s="32"/>
      <c r="P30" s="34"/>
      <c r="Q30" s="34"/>
    </row>
    <row r="31" spans="1:17" ht="35.450000000000003" customHeight="1">
      <c r="A31" s="29">
        <v>3</v>
      </c>
      <c r="B31" s="111"/>
      <c r="C31" s="28" t="s">
        <v>28</v>
      </c>
      <c r="D31" s="112"/>
      <c r="E31" s="106"/>
      <c r="F31" s="112"/>
      <c r="G31" s="1">
        <v>35555555</v>
      </c>
      <c r="H31" s="1">
        <f>+G31*19%</f>
        <v>6755555.4500000002</v>
      </c>
      <c r="I31" s="8">
        <f t="shared" si="3"/>
        <v>42311110.450000003</v>
      </c>
      <c r="J31" s="1" t="s">
        <v>26</v>
      </c>
      <c r="K31" s="1"/>
      <c r="L31" s="11"/>
      <c r="M31" s="20"/>
      <c r="N31" s="20"/>
      <c r="O31" s="32"/>
      <c r="P31" s="34"/>
      <c r="Q31" s="34"/>
    </row>
    <row r="32" spans="1:17" ht="35.450000000000003" customHeight="1">
      <c r="A32" s="29">
        <v>4</v>
      </c>
      <c r="B32" s="111"/>
      <c r="C32" s="28" t="s">
        <v>29</v>
      </c>
      <c r="D32" s="112"/>
      <c r="E32" s="106"/>
      <c r="F32" s="112"/>
      <c r="G32" s="1"/>
      <c r="H32" s="1"/>
      <c r="I32" s="8"/>
      <c r="J32" s="1" t="s">
        <v>26</v>
      </c>
      <c r="K32" s="1"/>
      <c r="L32" s="11"/>
      <c r="M32" s="20"/>
      <c r="N32" s="20"/>
      <c r="O32" s="32"/>
      <c r="P32" s="34"/>
      <c r="Q32" s="34"/>
    </row>
    <row r="33" spans="1:17" ht="35.450000000000003" customHeight="1">
      <c r="A33" s="29">
        <v>5</v>
      </c>
      <c r="B33" s="111"/>
      <c r="C33" s="28" t="s">
        <v>30</v>
      </c>
      <c r="D33" s="112"/>
      <c r="E33" s="107"/>
      <c r="F33" s="112"/>
      <c r="G33" s="1"/>
      <c r="H33" s="1"/>
      <c r="I33" s="8"/>
      <c r="J33" s="1" t="s">
        <v>26</v>
      </c>
      <c r="K33" s="1"/>
      <c r="L33" s="11"/>
      <c r="M33" s="20"/>
      <c r="N33" s="20"/>
      <c r="O33" s="32"/>
      <c r="P33" s="34"/>
      <c r="Q33" s="34"/>
    </row>
    <row r="34" spans="1:17" ht="35.450000000000003" customHeight="1">
      <c r="I34" s="23">
        <f>SUM(I29:I33)</f>
        <v>559201143.50999999</v>
      </c>
      <c r="L34" s="23">
        <f>SUM(L30:L33)</f>
        <v>342275878.91000003</v>
      </c>
      <c r="O34" s="21"/>
      <c r="P34" s="37"/>
      <c r="Q34" s="37"/>
    </row>
  </sheetData>
  <mergeCells count="40">
    <mergeCell ref="B28:O28"/>
    <mergeCell ref="B29:B33"/>
    <mergeCell ref="D29:D33"/>
    <mergeCell ref="F29:F33"/>
    <mergeCell ref="E29:E33"/>
    <mergeCell ref="Q5:Q7"/>
    <mergeCell ref="J5:L5"/>
    <mergeCell ref="M5:O5"/>
    <mergeCell ref="B7:O7"/>
    <mergeCell ref="Q8:Q12"/>
    <mergeCell ref="E22:E26"/>
    <mergeCell ref="E8:E12"/>
    <mergeCell ref="B21:O21"/>
    <mergeCell ref="B22:B26"/>
    <mergeCell ref="D22:D26"/>
    <mergeCell ref="F22:F26"/>
    <mergeCell ref="B15:B19"/>
    <mergeCell ref="D8:D12"/>
    <mergeCell ref="F8:F12"/>
    <mergeCell ref="B8:B12"/>
    <mergeCell ref="B14:O14"/>
    <mergeCell ref="D15:D19"/>
    <mergeCell ref="F15:F19"/>
    <mergeCell ref="E15:E19"/>
    <mergeCell ref="A1:B2"/>
    <mergeCell ref="A3:B3"/>
    <mergeCell ref="A4:B4"/>
    <mergeCell ref="G5:I5"/>
    <mergeCell ref="A5:A6"/>
    <mergeCell ref="B5:B6"/>
    <mergeCell ref="C5:C6"/>
    <mergeCell ref="D5:D6"/>
    <mergeCell ref="F5:F6"/>
    <mergeCell ref="C1:L1"/>
    <mergeCell ref="C2:L2"/>
    <mergeCell ref="C4:Q4"/>
    <mergeCell ref="C3:L3"/>
    <mergeCell ref="P1:Q3"/>
    <mergeCell ref="E5:E6"/>
    <mergeCell ref="P5:P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AD4C-2BBD-42D3-9828-C6EBB7DAFB32}">
  <dimension ref="A1:AF76"/>
  <sheetViews>
    <sheetView tabSelected="1" topLeftCell="C1" workbookViewId="0">
      <selection activeCell="C1" sqref="C1:AE4"/>
    </sheetView>
  </sheetViews>
  <sheetFormatPr defaultColWidth="11.42578125" defaultRowHeight="12.75"/>
  <cols>
    <col min="1" max="1" width="5.140625" style="46" customWidth="1"/>
    <col min="2" max="2" width="26.5703125" style="46" customWidth="1"/>
    <col min="3" max="3" width="19" style="46" customWidth="1"/>
    <col min="4" max="4" width="1.85546875" style="46" customWidth="1"/>
    <col min="5" max="5" width="6.140625" style="46" customWidth="1"/>
    <col min="6" max="6" width="13.85546875" style="46" customWidth="1"/>
    <col min="7" max="7" width="12.85546875" style="46" customWidth="1"/>
    <col min="8" max="8" width="1.42578125" style="46" customWidth="1"/>
    <col min="9" max="9" width="5.28515625" style="46" customWidth="1"/>
    <col min="10" max="10" width="14.85546875" style="46" customWidth="1"/>
    <col min="11" max="11" width="21.7109375" style="46" customWidth="1"/>
    <col min="12" max="12" width="1" style="46" customWidth="1"/>
    <col min="13" max="13" width="5.5703125" style="46" customWidth="1"/>
    <col min="14" max="15" width="14.7109375" style="46" customWidth="1"/>
    <col min="16" max="16" width="2" style="46" customWidth="1"/>
    <col min="17" max="17" width="5.28515625" style="46" customWidth="1"/>
    <col min="18" max="18" width="18.85546875" style="46" customWidth="1"/>
    <col min="19" max="19" width="15.42578125" style="46" customWidth="1"/>
    <col min="20" max="20" width="2.140625" style="46" customWidth="1"/>
    <col min="21" max="21" width="6.140625" style="46" customWidth="1"/>
    <col min="22" max="22" width="18.140625" style="46" customWidth="1"/>
    <col min="23" max="23" width="15.42578125" style="46" customWidth="1"/>
    <col min="24" max="24" width="1.7109375" style="46" customWidth="1"/>
    <col min="25" max="25" width="5.140625" style="46" customWidth="1"/>
    <col min="26" max="26" width="16.5703125" style="46" customWidth="1"/>
    <col min="27" max="27" width="17.28515625" style="46" customWidth="1"/>
    <col min="28" max="28" width="0.85546875" style="46" customWidth="1"/>
    <col min="29" max="29" width="11.42578125" style="46"/>
    <col min="30" max="30" width="21.28515625" style="46" customWidth="1"/>
    <col min="31" max="31" width="13.5703125" style="46" customWidth="1"/>
    <col min="32" max="32" width="16.85546875" style="59" customWidth="1"/>
    <col min="33" max="16384" width="11.42578125" style="46"/>
  </cols>
  <sheetData>
    <row r="1" spans="1:32" ht="21.75" customHeight="1">
      <c r="A1" s="74"/>
      <c r="B1" s="74"/>
      <c r="C1" s="77" t="s">
        <v>34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5"/>
    </row>
    <row r="2" spans="1:32" ht="23.25" customHeight="1">
      <c r="A2" s="75"/>
      <c r="B2" s="75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5"/>
    </row>
    <row r="3" spans="1:32" ht="22.5" customHeight="1">
      <c r="A3" s="75"/>
      <c r="B3" s="75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5"/>
    </row>
    <row r="4" spans="1:32" ht="21.75" customHeight="1" thickBot="1">
      <c r="A4" s="76"/>
      <c r="B4" s="76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6"/>
    </row>
    <row r="5" spans="1:32" ht="15" customHeight="1" thickBot="1">
      <c r="A5" s="80" t="s">
        <v>35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2"/>
      <c r="Q5" s="83" t="s">
        <v>36</v>
      </c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5"/>
      <c r="AF5" s="86" t="s">
        <v>37</v>
      </c>
    </row>
    <row r="6" spans="1:32" s="49" customFormat="1" ht="38.25">
      <c r="A6" s="79" t="s">
        <v>4</v>
      </c>
      <c r="B6" s="78"/>
      <c r="C6" s="48" t="s">
        <v>38</v>
      </c>
      <c r="D6" s="52"/>
      <c r="E6" s="78" t="s">
        <v>4</v>
      </c>
      <c r="F6" s="78"/>
      <c r="G6" s="48" t="s">
        <v>39</v>
      </c>
      <c r="H6" s="52"/>
      <c r="I6" s="78" t="s">
        <v>4</v>
      </c>
      <c r="J6" s="78"/>
      <c r="K6" s="48" t="s">
        <v>40</v>
      </c>
      <c r="M6" s="78" t="s">
        <v>4</v>
      </c>
      <c r="N6" s="78"/>
      <c r="O6" s="53" t="s">
        <v>41</v>
      </c>
      <c r="Q6" s="79" t="s">
        <v>4</v>
      </c>
      <c r="R6" s="78"/>
      <c r="S6" s="48" t="s">
        <v>38</v>
      </c>
      <c r="T6" s="52"/>
      <c r="U6" s="78" t="s">
        <v>4</v>
      </c>
      <c r="V6" s="78"/>
      <c r="W6" s="48" t="s">
        <v>39</v>
      </c>
      <c r="X6" s="52"/>
      <c r="Y6" s="78" t="s">
        <v>4</v>
      </c>
      <c r="Z6" s="78"/>
      <c r="AA6" s="48" t="s">
        <v>40</v>
      </c>
      <c r="AC6" s="78" t="s">
        <v>4</v>
      </c>
      <c r="AD6" s="78"/>
      <c r="AE6" s="53" t="s">
        <v>41</v>
      </c>
      <c r="AF6" s="87"/>
    </row>
    <row r="7" spans="1:32" ht="25.5">
      <c r="A7" s="51" t="s">
        <v>6</v>
      </c>
      <c r="B7" s="47" t="s">
        <v>42</v>
      </c>
      <c r="C7" s="47" t="s">
        <v>43</v>
      </c>
      <c r="D7" s="25"/>
      <c r="E7" s="47" t="s">
        <v>6</v>
      </c>
      <c r="F7" s="47" t="s">
        <v>42</v>
      </c>
      <c r="G7" s="47" t="s">
        <v>43</v>
      </c>
      <c r="H7" s="54"/>
      <c r="I7" s="47" t="s">
        <v>6</v>
      </c>
      <c r="J7" s="47" t="s">
        <v>42</v>
      </c>
      <c r="K7" s="47" t="s">
        <v>43</v>
      </c>
      <c r="M7" s="47" t="s">
        <v>6</v>
      </c>
      <c r="N7" s="47" t="s">
        <v>42</v>
      </c>
      <c r="O7" s="55" t="s">
        <v>43</v>
      </c>
      <c r="Q7" s="51" t="s">
        <v>6</v>
      </c>
      <c r="R7" s="47" t="s">
        <v>42</v>
      </c>
      <c r="S7" s="47" t="s">
        <v>43</v>
      </c>
      <c r="T7" s="25"/>
      <c r="U7" s="47" t="s">
        <v>6</v>
      </c>
      <c r="V7" s="47" t="s">
        <v>42</v>
      </c>
      <c r="W7" s="47" t="s">
        <v>43</v>
      </c>
      <c r="X7" s="54"/>
      <c r="Y7" s="47" t="s">
        <v>6</v>
      </c>
      <c r="Z7" s="47" t="s">
        <v>42</v>
      </c>
      <c r="AA7" s="47" t="s">
        <v>43</v>
      </c>
      <c r="AC7" s="47" t="s">
        <v>6</v>
      </c>
      <c r="AD7" s="47" t="s">
        <v>42</v>
      </c>
      <c r="AE7" s="55" t="s">
        <v>43</v>
      </c>
      <c r="AF7" s="87"/>
    </row>
    <row r="8" spans="1:32" ht="25.5">
      <c r="A8" s="56">
        <v>1</v>
      </c>
      <c r="B8" s="2" t="s">
        <v>44</v>
      </c>
      <c r="C8" s="69">
        <v>1063825.2</v>
      </c>
      <c r="D8" s="16"/>
      <c r="E8" s="2">
        <v>1</v>
      </c>
      <c r="F8" s="2" t="s">
        <v>44</v>
      </c>
      <c r="G8" s="50">
        <v>1418426.28</v>
      </c>
      <c r="H8" s="16"/>
      <c r="I8" s="2">
        <v>1</v>
      </c>
      <c r="J8" s="2" t="s">
        <v>44</v>
      </c>
      <c r="K8" s="50">
        <v>1773041.94</v>
      </c>
      <c r="M8" s="2">
        <v>1</v>
      </c>
      <c r="N8" s="2" t="s">
        <v>44</v>
      </c>
      <c r="O8" s="57">
        <v>1418426.28</v>
      </c>
      <c r="Q8" s="56">
        <v>1</v>
      </c>
      <c r="R8" s="2" t="s">
        <v>44</v>
      </c>
      <c r="S8" s="69">
        <v>13616509</v>
      </c>
      <c r="T8" s="16"/>
      <c r="U8" s="2">
        <v>1</v>
      </c>
      <c r="V8" s="2" t="s">
        <v>44</v>
      </c>
      <c r="W8" s="50">
        <v>16212299</v>
      </c>
      <c r="X8" s="16"/>
      <c r="Y8" s="2">
        <v>1</v>
      </c>
      <c r="Z8" s="2" t="s">
        <v>44</v>
      </c>
      <c r="AA8" s="50">
        <v>17077562</v>
      </c>
      <c r="AC8" s="2">
        <v>1</v>
      </c>
      <c r="AD8" s="2" t="s">
        <v>44</v>
      </c>
      <c r="AE8" s="57">
        <v>1418426.28</v>
      </c>
      <c r="AF8" s="60">
        <f>MIN(C8,S8)</f>
        <v>1063825.2</v>
      </c>
    </row>
    <row r="9" spans="1:32" ht="51">
      <c r="A9" s="56">
        <v>2</v>
      </c>
      <c r="B9" s="2" t="s">
        <v>45</v>
      </c>
      <c r="C9" s="69">
        <v>10638252</v>
      </c>
      <c r="D9" s="16"/>
      <c r="E9" s="2">
        <v>2</v>
      </c>
      <c r="F9" s="2" t="s">
        <v>45</v>
      </c>
      <c r="G9" s="50">
        <v>14184262.800000001</v>
      </c>
      <c r="H9" s="16"/>
      <c r="I9" s="2">
        <v>2</v>
      </c>
      <c r="J9" s="2" t="s">
        <v>45</v>
      </c>
      <c r="K9" s="50">
        <v>17730419.400000002</v>
      </c>
      <c r="M9" s="2">
        <v>2</v>
      </c>
      <c r="N9" s="2" t="s">
        <v>45</v>
      </c>
      <c r="O9" s="57">
        <v>14184262.800000001</v>
      </c>
      <c r="Q9" s="56">
        <v>2</v>
      </c>
      <c r="R9" s="2" t="s">
        <v>45</v>
      </c>
      <c r="S9" s="69">
        <v>26098313</v>
      </c>
      <c r="T9" s="16"/>
      <c r="U9" s="2">
        <v>2</v>
      </c>
      <c r="V9" s="2" t="s">
        <v>45</v>
      </c>
      <c r="W9" s="50">
        <v>31073574</v>
      </c>
      <c r="X9" s="16"/>
      <c r="Y9" s="2">
        <v>2</v>
      </c>
      <c r="Z9" s="2" t="s">
        <v>45</v>
      </c>
      <c r="AA9" s="50">
        <v>32731994</v>
      </c>
      <c r="AC9" s="2">
        <v>2</v>
      </c>
      <c r="AD9" s="2" t="s">
        <v>45</v>
      </c>
      <c r="AE9" s="57">
        <v>14184262.800000001</v>
      </c>
      <c r="AF9" s="60">
        <f t="shared" ref="AF9:AF17" si="0">MIN(C9,S9)</f>
        <v>10638252</v>
      </c>
    </row>
    <row r="10" spans="1:32">
      <c r="A10" s="56">
        <v>3</v>
      </c>
      <c r="B10" s="2" t="s">
        <v>46</v>
      </c>
      <c r="C10" s="69">
        <v>6382951.2000000002</v>
      </c>
      <c r="D10" s="16"/>
      <c r="E10" s="2">
        <v>3</v>
      </c>
      <c r="F10" s="2" t="s">
        <v>46</v>
      </c>
      <c r="G10" s="50">
        <v>8510557.6799999997</v>
      </c>
      <c r="H10" s="16"/>
      <c r="I10" s="2">
        <v>3</v>
      </c>
      <c r="J10" s="2" t="s">
        <v>46</v>
      </c>
      <c r="K10" s="50">
        <v>10638251.639999999</v>
      </c>
      <c r="M10" s="2">
        <v>3</v>
      </c>
      <c r="N10" s="2" t="s">
        <v>46</v>
      </c>
      <c r="O10" s="57">
        <v>8510557.6799999997</v>
      </c>
      <c r="Q10" s="56">
        <v>3</v>
      </c>
      <c r="R10" s="2" t="s">
        <v>46</v>
      </c>
      <c r="S10" s="69">
        <v>28367728</v>
      </c>
      <c r="T10" s="16"/>
      <c r="U10" s="2">
        <v>3</v>
      </c>
      <c r="V10" s="2" t="s">
        <v>46</v>
      </c>
      <c r="W10" s="50">
        <v>33775623</v>
      </c>
      <c r="X10" s="16"/>
      <c r="Y10" s="2">
        <v>3</v>
      </c>
      <c r="Z10" s="2" t="s">
        <v>46</v>
      </c>
      <c r="AA10" s="50">
        <v>35578255</v>
      </c>
      <c r="AC10" s="2">
        <v>3</v>
      </c>
      <c r="AD10" s="2" t="s">
        <v>46</v>
      </c>
      <c r="AE10" s="57">
        <v>8510557.6799999997</v>
      </c>
      <c r="AF10" s="60">
        <f t="shared" si="0"/>
        <v>6382951.2000000002</v>
      </c>
    </row>
    <row r="11" spans="1:32" ht="25.5">
      <c r="A11" s="56">
        <v>4</v>
      </c>
      <c r="B11" s="2" t="s">
        <v>47</v>
      </c>
      <c r="C11" s="69">
        <v>148935528</v>
      </c>
      <c r="D11" s="16"/>
      <c r="E11" s="2">
        <v>4</v>
      </c>
      <c r="F11" s="2" t="s">
        <v>47</v>
      </c>
      <c r="G11" s="50">
        <v>198579679.19999999</v>
      </c>
      <c r="H11" s="16"/>
      <c r="I11" s="2">
        <v>4</v>
      </c>
      <c r="J11" s="2" t="s">
        <v>47</v>
      </c>
      <c r="K11" s="50">
        <v>248225871.59999999</v>
      </c>
      <c r="M11" s="2">
        <v>4</v>
      </c>
      <c r="N11" s="2" t="s">
        <v>47</v>
      </c>
      <c r="O11" s="57">
        <v>198579679.19999999</v>
      </c>
      <c r="Q11" s="56">
        <v>4</v>
      </c>
      <c r="R11" s="2" t="s">
        <v>47</v>
      </c>
      <c r="S11" s="69">
        <v>238279080</v>
      </c>
      <c r="T11" s="16"/>
      <c r="U11" s="2">
        <v>4</v>
      </c>
      <c r="V11" s="2" t="s">
        <v>47</v>
      </c>
      <c r="W11" s="50">
        <v>283703520</v>
      </c>
      <c r="X11" s="16"/>
      <c r="Y11" s="2">
        <v>4</v>
      </c>
      <c r="Z11" s="2" t="s">
        <v>47</v>
      </c>
      <c r="AA11" s="50">
        <v>298845000</v>
      </c>
      <c r="AC11" s="2">
        <v>4</v>
      </c>
      <c r="AD11" s="2" t="s">
        <v>47</v>
      </c>
      <c r="AE11" s="57">
        <v>198579679.19999999</v>
      </c>
      <c r="AF11" s="60">
        <f t="shared" si="0"/>
        <v>148935528</v>
      </c>
    </row>
    <row r="12" spans="1:32" ht="25.5">
      <c r="A12" s="56">
        <v>5</v>
      </c>
      <c r="B12" s="2" t="s">
        <v>48</v>
      </c>
      <c r="C12" s="69">
        <v>4255300.8</v>
      </c>
      <c r="D12" s="16"/>
      <c r="E12" s="2">
        <v>5</v>
      </c>
      <c r="F12" s="2" t="s">
        <v>48</v>
      </c>
      <c r="G12" s="50">
        <v>5673705.1200000001</v>
      </c>
      <c r="H12" s="16"/>
      <c r="I12" s="2">
        <v>5</v>
      </c>
      <c r="J12" s="2" t="s">
        <v>48</v>
      </c>
      <c r="K12" s="50">
        <v>7092167.7599999998</v>
      </c>
      <c r="M12" s="2">
        <v>5</v>
      </c>
      <c r="N12" s="2" t="s">
        <v>48</v>
      </c>
      <c r="O12" s="57">
        <v>5673705.1200000001</v>
      </c>
      <c r="Q12" s="56">
        <v>5</v>
      </c>
      <c r="R12" s="2" t="s">
        <v>48</v>
      </c>
      <c r="S12" s="69">
        <v>39714819</v>
      </c>
      <c r="T12" s="16"/>
      <c r="U12" s="2">
        <v>5</v>
      </c>
      <c r="V12" s="2" t="s">
        <v>48</v>
      </c>
      <c r="W12" s="50">
        <v>47285872</v>
      </c>
      <c r="X12" s="16"/>
      <c r="Y12" s="2">
        <v>5</v>
      </c>
      <c r="Z12" s="2" t="s">
        <v>48</v>
      </c>
      <c r="AA12" s="50">
        <v>49809557</v>
      </c>
      <c r="AC12" s="2">
        <v>5</v>
      </c>
      <c r="AD12" s="2" t="s">
        <v>48</v>
      </c>
      <c r="AE12" s="57">
        <v>5673705.1200000001</v>
      </c>
      <c r="AF12" s="60">
        <f t="shared" si="0"/>
        <v>4255300.8</v>
      </c>
    </row>
    <row r="13" spans="1:32">
      <c r="A13" s="56">
        <v>6</v>
      </c>
      <c r="B13" s="2" t="s">
        <v>49</v>
      </c>
      <c r="C13" s="69">
        <v>7446776.4000000004</v>
      </c>
      <c r="D13" s="16"/>
      <c r="E13" s="2">
        <v>6</v>
      </c>
      <c r="F13" s="2" t="s">
        <v>49</v>
      </c>
      <c r="G13" s="50">
        <v>9928983.9600000009</v>
      </c>
      <c r="H13" s="16"/>
      <c r="I13" s="2">
        <v>6</v>
      </c>
      <c r="J13" s="2" t="s">
        <v>49</v>
      </c>
      <c r="K13" s="50">
        <v>12411293.580000002</v>
      </c>
      <c r="M13" s="2">
        <v>6</v>
      </c>
      <c r="N13" s="2" t="s">
        <v>49</v>
      </c>
      <c r="O13" s="57">
        <v>9928983.9600000009</v>
      </c>
      <c r="Q13" s="56">
        <v>6</v>
      </c>
      <c r="R13" s="2" t="s">
        <v>49</v>
      </c>
      <c r="S13" s="69">
        <v>53333334</v>
      </c>
      <c r="T13" s="16"/>
      <c r="U13" s="2">
        <v>6</v>
      </c>
      <c r="V13" s="2" t="s">
        <v>49</v>
      </c>
      <c r="W13" s="50">
        <v>29629630</v>
      </c>
      <c r="X13" s="16"/>
      <c r="Y13" s="2">
        <v>6</v>
      </c>
      <c r="Z13" s="2" t="s">
        <v>49</v>
      </c>
      <c r="AA13" s="50">
        <v>41481481</v>
      </c>
      <c r="AC13" s="2">
        <v>6</v>
      </c>
      <c r="AD13" s="2" t="s">
        <v>49</v>
      </c>
      <c r="AE13" s="57">
        <v>9928983.9600000009</v>
      </c>
      <c r="AF13" s="60">
        <f t="shared" si="0"/>
        <v>7446776.4000000004</v>
      </c>
    </row>
    <row r="14" spans="1:32" ht="25.5">
      <c r="A14" s="56">
        <v>7</v>
      </c>
      <c r="B14" s="2" t="s">
        <v>50</v>
      </c>
      <c r="C14" s="69">
        <v>25531804.800000001</v>
      </c>
      <c r="D14" s="16"/>
      <c r="E14" s="2">
        <v>7</v>
      </c>
      <c r="F14" s="2" t="s">
        <v>50</v>
      </c>
      <c r="G14" s="50">
        <v>34042230.719999999</v>
      </c>
      <c r="H14" s="16"/>
      <c r="I14" s="2">
        <v>7</v>
      </c>
      <c r="J14" s="2" t="s">
        <v>50</v>
      </c>
      <c r="K14" s="50">
        <v>42553006.559999995</v>
      </c>
      <c r="M14" s="2">
        <v>7</v>
      </c>
      <c r="N14" s="2" t="s">
        <v>50</v>
      </c>
      <c r="O14" s="57">
        <v>34042230.719999999</v>
      </c>
      <c r="Q14" s="56">
        <v>7</v>
      </c>
      <c r="R14" s="2" t="s">
        <v>50</v>
      </c>
      <c r="S14" s="69"/>
      <c r="T14" s="16"/>
      <c r="U14" s="2">
        <v>7</v>
      </c>
      <c r="V14" s="2" t="s">
        <v>50</v>
      </c>
      <c r="W14" s="50">
        <v>0</v>
      </c>
      <c r="X14" s="16"/>
      <c r="Y14" s="2">
        <v>7</v>
      </c>
      <c r="Z14" s="2" t="s">
        <v>50</v>
      </c>
      <c r="AA14" s="50">
        <v>0</v>
      </c>
      <c r="AC14" s="2">
        <v>7</v>
      </c>
      <c r="AD14" s="2" t="s">
        <v>50</v>
      </c>
      <c r="AE14" s="57">
        <v>34042230.719999999</v>
      </c>
      <c r="AF14" s="60">
        <f t="shared" si="0"/>
        <v>25531804.800000001</v>
      </c>
    </row>
    <row r="15" spans="1:32">
      <c r="A15" s="56">
        <v>8</v>
      </c>
      <c r="B15" s="2" t="s">
        <v>51</v>
      </c>
      <c r="C15" s="69">
        <v>5319126</v>
      </c>
      <c r="D15" s="16"/>
      <c r="E15" s="2">
        <v>8</v>
      </c>
      <c r="F15" s="2" t="s">
        <v>51</v>
      </c>
      <c r="G15" s="50">
        <v>7092131.4000000004</v>
      </c>
      <c r="H15" s="16"/>
      <c r="I15" s="2">
        <v>8</v>
      </c>
      <c r="J15" s="2" t="s">
        <v>51</v>
      </c>
      <c r="K15" s="50">
        <v>8865209.7000000011</v>
      </c>
      <c r="M15" s="2">
        <v>8</v>
      </c>
      <c r="N15" s="2" t="s">
        <v>51</v>
      </c>
      <c r="O15" s="57">
        <v>7092131.4000000004</v>
      </c>
      <c r="Q15" s="56">
        <v>8</v>
      </c>
      <c r="R15" s="2" t="s">
        <v>51</v>
      </c>
      <c r="S15" s="69"/>
      <c r="T15" s="16"/>
      <c r="U15" s="2">
        <v>8</v>
      </c>
      <c r="V15" s="2" t="s">
        <v>51</v>
      </c>
      <c r="W15" s="50">
        <v>0</v>
      </c>
      <c r="X15" s="16"/>
      <c r="Y15" s="2">
        <v>8</v>
      </c>
      <c r="Z15" s="2" t="s">
        <v>51</v>
      </c>
      <c r="AA15" s="50">
        <v>0</v>
      </c>
      <c r="AC15" s="2">
        <v>8</v>
      </c>
      <c r="AD15" s="2" t="s">
        <v>51</v>
      </c>
      <c r="AE15" s="57">
        <v>7092131.4000000004</v>
      </c>
      <c r="AF15" s="60">
        <f t="shared" si="0"/>
        <v>5319126</v>
      </c>
    </row>
    <row r="16" spans="1:32" ht="25.5">
      <c r="A16" s="56">
        <v>9</v>
      </c>
      <c r="B16" s="2" t="s">
        <v>52</v>
      </c>
      <c r="C16" s="69">
        <v>3191475.6</v>
      </c>
      <c r="D16" s="16"/>
      <c r="E16" s="2">
        <v>9</v>
      </c>
      <c r="F16" s="2" t="s">
        <v>52</v>
      </c>
      <c r="G16" s="50">
        <v>4255278.84</v>
      </c>
      <c r="H16" s="16"/>
      <c r="I16" s="2">
        <v>9</v>
      </c>
      <c r="J16" s="2" t="s">
        <v>52</v>
      </c>
      <c r="K16" s="50">
        <v>5319125.8199999994</v>
      </c>
      <c r="M16" s="2">
        <v>9</v>
      </c>
      <c r="N16" s="2" t="s">
        <v>52</v>
      </c>
      <c r="O16" s="57">
        <v>4255278.84</v>
      </c>
      <c r="Q16" s="56">
        <v>9</v>
      </c>
      <c r="R16" s="2" t="s">
        <v>52</v>
      </c>
      <c r="S16" s="69">
        <v>5673545</v>
      </c>
      <c r="T16" s="16"/>
      <c r="U16" s="2">
        <v>9</v>
      </c>
      <c r="V16" s="2" t="s">
        <v>52</v>
      </c>
      <c r="W16" s="50">
        <v>6755125</v>
      </c>
      <c r="X16" s="16"/>
      <c r="Y16" s="2">
        <v>9</v>
      </c>
      <c r="Z16" s="2" t="s">
        <v>52</v>
      </c>
      <c r="AA16" s="50">
        <v>7115651</v>
      </c>
      <c r="AC16" s="2">
        <v>9</v>
      </c>
      <c r="AD16" s="2" t="s">
        <v>52</v>
      </c>
      <c r="AE16" s="57">
        <v>4255278.84</v>
      </c>
      <c r="AF16" s="60">
        <f t="shared" si="0"/>
        <v>3191475.6</v>
      </c>
    </row>
    <row r="17" spans="1:32">
      <c r="A17" s="56">
        <v>10</v>
      </c>
      <c r="B17" s="2" t="s">
        <v>53</v>
      </c>
      <c r="C17" s="69">
        <v>40425357.600000001</v>
      </c>
      <c r="D17" s="16"/>
      <c r="E17" s="2">
        <v>10</v>
      </c>
      <c r="F17" s="2" t="s">
        <v>53</v>
      </c>
      <c r="G17" s="50">
        <v>53900198.640000001</v>
      </c>
      <c r="H17" s="16"/>
      <c r="I17" s="2">
        <v>10</v>
      </c>
      <c r="J17" s="2" t="s">
        <v>53</v>
      </c>
      <c r="K17" s="50">
        <v>67375593.719999999</v>
      </c>
      <c r="M17" s="2">
        <v>10</v>
      </c>
      <c r="N17" s="2" t="s">
        <v>53</v>
      </c>
      <c r="O17" s="57">
        <v>53900198.640000001</v>
      </c>
      <c r="Q17" s="56">
        <v>10</v>
      </c>
      <c r="R17" s="2" t="s">
        <v>53</v>
      </c>
      <c r="S17" s="69">
        <v>31692807</v>
      </c>
      <c r="T17" s="16"/>
      <c r="U17" s="2">
        <v>10</v>
      </c>
      <c r="V17" s="2" t="s">
        <v>53</v>
      </c>
      <c r="W17" s="50">
        <v>31299103</v>
      </c>
      <c r="X17" s="16"/>
      <c r="Y17" s="2">
        <v>10</v>
      </c>
      <c r="Z17" s="2" t="s">
        <v>53</v>
      </c>
      <c r="AA17" s="50">
        <v>34920955</v>
      </c>
      <c r="AC17" s="2">
        <v>10</v>
      </c>
      <c r="AD17" s="2" t="s">
        <v>53</v>
      </c>
      <c r="AE17" s="57">
        <v>53900198.640000001</v>
      </c>
      <c r="AF17" s="60">
        <f t="shared" si="0"/>
        <v>31692807</v>
      </c>
    </row>
    <row r="18" spans="1:32" ht="13.5" thickBot="1">
      <c r="A18" s="62">
        <v>11</v>
      </c>
      <c r="B18" s="63" t="s">
        <v>54</v>
      </c>
      <c r="C18" s="64">
        <f>SUM(C8:C17)</f>
        <v>253190397.60000002</v>
      </c>
      <c r="D18" s="65"/>
      <c r="E18" s="63">
        <v>11</v>
      </c>
      <c r="F18" s="63" t="s">
        <v>54</v>
      </c>
      <c r="G18" s="64">
        <f>SUM(G8:G17)</f>
        <v>337585454.63999993</v>
      </c>
      <c r="H18" s="65"/>
      <c r="I18" s="63">
        <v>11</v>
      </c>
      <c r="J18" s="63" t="s">
        <v>54</v>
      </c>
      <c r="K18" s="64">
        <f>SUM(K8:K17)</f>
        <v>421983981.71999991</v>
      </c>
      <c r="L18" s="58"/>
      <c r="M18" s="63">
        <v>11</v>
      </c>
      <c r="N18" s="63" t="s">
        <v>54</v>
      </c>
      <c r="O18" s="66">
        <f>SUM(O8:O17)</f>
        <v>337585454.63999993</v>
      </c>
      <c r="Q18" s="62">
        <v>11</v>
      </c>
      <c r="R18" s="63" t="s">
        <v>54</v>
      </c>
      <c r="S18" s="64">
        <f>SUM(S8:S17)</f>
        <v>436776135</v>
      </c>
      <c r="T18" s="65"/>
      <c r="U18" s="63">
        <v>11</v>
      </c>
      <c r="V18" s="63" t="s">
        <v>54</v>
      </c>
      <c r="W18" s="64">
        <f>SUM(W8:W17)</f>
        <v>479734746</v>
      </c>
      <c r="X18" s="65"/>
      <c r="Y18" s="63">
        <v>11</v>
      </c>
      <c r="Z18" s="63" t="s">
        <v>54</v>
      </c>
      <c r="AA18" s="64">
        <f>SUM(AA8:AA17)</f>
        <v>517560455</v>
      </c>
      <c r="AB18" s="58"/>
      <c r="AC18" s="63">
        <v>11</v>
      </c>
      <c r="AD18" s="63" t="s">
        <v>54</v>
      </c>
      <c r="AE18" s="66">
        <f>SUM(AE8:AE17)</f>
        <v>337585454.63999993</v>
      </c>
      <c r="AF18" s="61">
        <f>SUM(AF8:AF17)</f>
        <v>244457847.00000003</v>
      </c>
    </row>
    <row r="19" spans="1:32">
      <c r="A19" s="16"/>
      <c r="B19" s="16"/>
      <c r="C19" s="67"/>
      <c r="D19" s="16"/>
      <c r="E19" s="16"/>
      <c r="F19" s="16"/>
      <c r="G19" s="67"/>
      <c r="H19" s="16"/>
      <c r="I19" s="16"/>
      <c r="J19" s="16"/>
      <c r="K19" s="67"/>
      <c r="M19" s="16"/>
      <c r="N19" s="16"/>
      <c r="O19" s="67"/>
      <c r="Q19" s="16"/>
      <c r="R19" s="16"/>
      <c r="S19" s="67"/>
      <c r="T19" s="16"/>
      <c r="U19" s="16"/>
      <c r="V19" s="16"/>
      <c r="W19" s="67"/>
      <c r="X19" s="16"/>
      <c r="Y19" s="16"/>
      <c r="Z19" s="16"/>
      <c r="AA19" s="67"/>
      <c r="AC19" s="16"/>
      <c r="AD19" s="16"/>
      <c r="AE19" s="67"/>
      <c r="AF19" s="68"/>
    </row>
    <row r="20" spans="1:32">
      <c r="A20" s="16"/>
      <c r="B20" s="16"/>
      <c r="C20" s="67"/>
      <c r="D20" s="16"/>
      <c r="E20" s="16"/>
      <c r="F20" s="16"/>
      <c r="G20" s="67"/>
      <c r="H20" s="16"/>
      <c r="I20" s="16"/>
      <c r="J20" s="16"/>
      <c r="K20" s="67"/>
      <c r="M20" s="16"/>
      <c r="N20" s="16"/>
      <c r="O20" s="67"/>
      <c r="Q20" s="16"/>
      <c r="R20" s="16"/>
      <c r="S20" s="67"/>
      <c r="T20" s="16"/>
      <c r="U20" s="16"/>
      <c r="V20" s="16"/>
      <c r="W20" s="67"/>
      <c r="X20" s="16"/>
      <c r="Y20" s="16"/>
      <c r="Z20" s="16"/>
      <c r="AA20" s="67"/>
      <c r="AC20" s="16"/>
      <c r="AD20" s="16"/>
      <c r="AE20" s="67"/>
      <c r="AF20" s="68"/>
    </row>
    <row r="21" spans="1:32">
      <c r="A21" s="16"/>
      <c r="B21" s="16"/>
      <c r="C21" s="67"/>
      <c r="D21" s="16"/>
      <c r="E21" s="16"/>
      <c r="F21" s="16"/>
      <c r="G21" s="67"/>
      <c r="H21" s="16"/>
      <c r="I21" s="16"/>
      <c r="J21" s="16"/>
      <c r="K21" s="67"/>
      <c r="M21" s="16"/>
      <c r="N21" s="16"/>
      <c r="O21" s="67"/>
      <c r="Q21" s="16"/>
      <c r="R21" s="16"/>
      <c r="S21" s="67"/>
      <c r="T21" s="16"/>
      <c r="U21" s="16"/>
      <c r="V21" s="16"/>
      <c r="W21" s="67"/>
      <c r="X21" s="16"/>
      <c r="Y21" s="16"/>
      <c r="Z21" s="16"/>
      <c r="AA21" s="67"/>
      <c r="AC21" s="16"/>
      <c r="AD21" s="16"/>
      <c r="AE21" s="67"/>
      <c r="AF21" s="68"/>
    </row>
    <row r="22" spans="1:32">
      <c r="A22" s="16"/>
      <c r="B22" s="16"/>
      <c r="C22" s="67"/>
      <c r="D22" s="16"/>
      <c r="E22" s="16"/>
      <c r="F22" s="16"/>
      <c r="G22" s="67"/>
      <c r="H22" s="16"/>
      <c r="I22" s="16"/>
      <c r="J22" s="16"/>
      <c r="K22" s="67"/>
      <c r="M22" s="16"/>
      <c r="N22" s="16"/>
      <c r="O22" s="67"/>
      <c r="Q22" s="16"/>
      <c r="R22" s="16"/>
      <c r="S22" s="67"/>
      <c r="T22" s="16"/>
      <c r="U22" s="16"/>
      <c r="V22" s="16"/>
      <c r="W22" s="67"/>
      <c r="X22" s="16"/>
      <c r="Y22" s="16"/>
      <c r="Z22" s="16"/>
      <c r="AA22" s="67"/>
      <c r="AC22" s="16"/>
      <c r="AD22" s="16"/>
      <c r="AE22" s="67"/>
      <c r="AF22" s="68"/>
    </row>
    <row r="23" spans="1:32">
      <c r="A23" s="16"/>
      <c r="B23" s="16"/>
      <c r="C23" s="67"/>
      <c r="D23" s="16"/>
      <c r="E23" s="16"/>
      <c r="F23" s="16"/>
      <c r="G23" s="67"/>
      <c r="H23" s="16"/>
      <c r="I23" s="16"/>
      <c r="J23" s="16"/>
      <c r="K23" s="67"/>
      <c r="M23" s="16"/>
      <c r="N23" s="16"/>
      <c r="O23" s="67"/>
      <c r="Q23" s="16"/>
      <c r="R23" s="16"/>
      <c r="S23" s="67"/>
      <c r="T23" s="16"/>
      <c r="U23" s="16"/>
      <c r="V23" s="16"/>
      <c r="W23" s="67"/>
      <c r="X23" s="16"/>
      <c r="Y23" s="16"/>
      <c r="Z23" s="16"/>
      <c r="AA23" s="67"/>
      <c r="AC23" s="16"/>
      <c r="AD23" s="16"/>
      <c r="AE23" s="67"/>
      <c r="AF23" s="68"/>
    </row>
    <row r="24" spans="1:32">
      <c r="A24" s="16"/>
      <c r="B24" s="16"/>
      <c r="C24" s="67"/>
      <c r="D24" s="16"/>
      <c r="E24" s="16"/>
      <c r="F24" s="16"/>
      <c r="G24" s="67"/>
      <c r="H24" s="16"/>
      <c r="I24" s="16"/>
      <c r="J24" s="16"/>
      <c r="K24" s="67"/>
      <c r="M24" s="16"/>
      <c r="N24" s="16"/>
      <c r="O24" s="67"/>
      <c r="Q24" s="16"/>
      <c r="R24" s="16"/>
      <c r="S24" s="67"/>
      <c r="T24" s="16"/>
      <c r="U24" s="16"/>
      <c r="V24" s="16"/>
      <c r="W24" s="67"/>
      <c r="X24" s="16"/>
      <c r="Y24" s="16"/>
      <c r="Z24" s="16"/>
      <c r="AA24" s="67"/>
      <c r="AC24" s="16"/>
      <c r="AD24" s="16"/>
      <c r="AE24" s="67"/>
      <c r="AF24" s="68"/>
    </row>
    <row r="25" spans="1:32" ht="13.5" thickBot="1"/>
    <row r="26" spans="1:32" ht="15" customHeight="1" thickBot="1">
      <c r="A26" s="80" t="s">
        <v>35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2"/>
      <c r="Q26" s="83" t="s">
        <v>36</v>
      </c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5"/>
      <c r="AF26" s="86" t="s">
        <v>55</v>
      </c>
    </row>
    <row r="27" spans="1:32" s="49" customFormat="1" ht="38.25">
      <c r="A27" s="79" t="s">
        <v>4</v>
      </c>
      <c r="B27" s="78"/>
      <c r="C27" s="48" t="s">
        <v>38</v>
      </c>
      <c r="D27" s="52"/>
      <c r="E27" s="78" t="s">
        <v>4</v>
      </c>
      <c r="F27" s="78"/>
      <c r="G27" s="48" t="s">
        <v>39</v>
      </c>
      <c r="H27" s="52"/>
      <c r="I27" s="78" t="s">
        <v>4</v>
      </c>
      <c r="J27" s="78"/>
      <c r="K27" s="48" t="s">
        <v>40</v>
      </c>
      <c r="M27" s="78" t="s">
        <v>4</v>
      </c>
      <c r="N27" s="78"/>
      <c r="O27" s="53" t="s">
        <v>41</v>
      </c>
      <c r="Q27" s="79" t="s">
        <v>4</v>
      </c>
      <c r="R27" s="78"/>
      <c r="S27" s="48" t="s">
        <v>38</v>
      </c>
      <c r="T27" s="52"/>
      <c r="U27" s="78" t="s">
        <v>4</v>
      </c>
      <c r="V27" s="78"/>
      <c r="W27" s="48" t="s">
        <v>39</v>
      </c>
      <c r="X27" s="52"/>
      <c r="Y27" s="78" t="s">
        <v>4</v>
      </c>
      <c r="Z27" s="78"/>
      <c r="AA27" s="48" t="s">
        <v>40</v>
      </c>
      <c r="AC27" s="78" t="s">
        <v>4</v>
      </c>
      <c r="AD27" s="78"/>
      <c r="AE27" s="53" t="s">
        <v>41</v>
      </c>
      <c r="AF27" s="87"/>
    </row>
    <row r="28" spans="1:32" ht="25.5">
      <c r="A28" s="51" t="s">
        <v>6</v>
      </c>
      <c r="B28" s="47" t="s">
        <v>42</v>
      </c>
      <c r="C28" s="47" t="s">
        <v>43</v>
      </c>
      <c r="D28" s="25"/>
      <c r="E28" s="47" t="s">
        <v>6</v>
      </c>
      <c r="F28" s="47" t="s">
        <v>42</v>
      </c>
      <c r="G28" s="47" t="s">
        <v>43</v>
      </c>
      <c r="H28" s="54"/>
      <c r="I28" s="47" t="s">
        <v>6</v>
      </c>
      <c r="J28" s="47" t="s">
        <v>42</v>
      </c>
      <c r="K28" s="47" t="s">
        <v>43</v>
      </c>
      <c r="M28" s="47" t="s">
        <v>6</v>
      </c>
      <c r="N28" s="47" t="s">
        <v>42</v>
      </c>
      <c r="O28" s="55" t="s">
        <v>43</v>
      </c>
      <c r="Q28" s="51" t="s">
        <v>6</v>
      </c>
      <c r="R28" s="47" t="s">
        <v>42</v>
      </c>
      <c r="S28" s="47" t="s">
        <v>43</v>
      </c>
      <c r="T28" s="25"/>
      <c r="U28" s="47" t="s">
        <v>6</v>
      </c>
      <c r="V28" s="47" t="s">
        <v>42</v>
      </c>
      <c r="W28" s="47" t="s">
        <v>43</v>
      </c>
      <c r="X28" s="54"/>
      <c r="Y28" s="47" t="s">
        <v>6</v>
      </c>
      <c r="Z28" s="47" t="s">
        <v>42</v>
      </c>
      <c r="AA28" s="47" t="s">
        <v>43</v>
      </c>
      <c r="AC28" s="47" t="s">
        <v>6</v>
      </c>
      <c r="AD28" s="47" t="s">
        <v>42</v>
      </c>
      <c r="AE28" s="55" t="s">
        <v>43</v>
      </c>
      <c r="AF28" s="87"/>
    </row>
    <row r="29" spans="1:32" ht="25.5">
      <c r="A29" s="56">
        <v>1</v>
      </c>
      <c r="B29" s="2" t="s">
        <v>44</v>
      </c>
      <c r="C29" s="50">
        <v>1063825.2</v>
      </c>
      <c r="D29" s="16"/>
      <c r="E29" s="2">
        <v>1</v>
      </c>
      <c r="F29" s="2" t="s">
        <v>44</v>
      </c>
      <c r="G29" s="69">
        <v>1418426.28</v>
      </c>
      <c r="H29" s="16"/>
      <c r="I29" s="2">
        <v>1</v>
      </c>
      <c r="J29" s="2" t="s">
        <v>44</v>
      </c>
      <c r="K29" s="50">
        <v>1773041.94</v>
      </c>
      <c r="M29" s="2">
        <v>1</v>
      </c>
      <c r="N29" s="2" t="s">
        <v>44</v>
      </c>
      <c r="O29" s="57">
        <v>1418426.28</v>
      </c>
      <c r="Q29" s="56">
        <v>1</v>
      </c>
      <c r="R29" s="2" t="s">
        <v>44</v>
      </c>
      <c r="S29" s="50">
        <v>13616509</v>
      </c>
      <c r="T29" s="16"/>
      <c r="U29" s="2">
        <v>1</v>
      </c>
      <c r="V29" s="2" t="s">
        <v>44</v>
      </c>
      <c r="W29" s="69">
        <v>16212299</v>
      </c>
      <c r="X29" s="16"/>
      <c r="Y29" s="2">
        <v>1</v>
      </c>
      <c r="Z29" s="2" t="s">
        <v>44</v>
      </c>
      <c r="AA29" s="50">
        <v>17077562</v>
      </c>
      <c r="AC29" s="2">
        <v>1</v>
      </c>
      <c r="AD29" s="2" t="s">
        <v>44</v>
      </c>
      <c r="AE29" s="57">
        <v>1418426.28</v>
      </c>
      <c r="AF29" s="60">
        <f>MIN(G29,W29)</f>
        <v>1418426.28</v>
      </c>
    </row>
    <row r="30" spans="1:32" ht="51">
      <c r="A30" s="56">
        <v>2</v>
      </c>
      <c r="B30" s="2" t="s">
        <v>45</v>
      </c>
      <c r="C30" s="50">
        <v>10638252</v>
      </c>
      <c r="D30" s="16"/>
      <c r="E30" s="2">
        <v>2</v>
      </c>
      <c r="F30" s="2" t="s">
        <v>45</v>
      </c>
      <c r="G30" s="69">
        <v>14184262.800000001</v>
      </c>
      <c r="H30" s="16"/>
      <c r="I30" s="2">
        <v>2</v>
      </c>
      <c r="J30" s="2" t="s">
        <v>45</v>
      </c>
      <c r="K30" s="50">
        <v>17730419.400000002</v>
      </c>
      <c r="M30" s="2">
        <v>2</v>
      </c>
      <c r="N30" s="2" t="s">
        <v>45</v>
      </c>
      <c r="O30" s="57">
        <v>14184262.800000001</v>
      </c>
      <c r="Q30" s="56">
        <v>2</v>
      </c>
      <c r="R30" s="2" t="s">
        <v>45</v>
      </c>
      <c r="S30" s="50">
        <v>26098313</v>
      </c>
      <c r="T30" s="16"/>
      <c r="U30" s="2">
        <v>2</v>
      </c>
      <c r="V30" s="2" t="s">
        <v>45</v>
      </c>
      <c r="W30" s="69">
        <v>31073574</v>
      </c>
      <c r="X30" s="16"/>
      <c r="Y30" s="2">
        <v>2</v>
      </c>
      <c r="Z30" s="2" t="s">
        <v>45</v>
      </c>
      <c r="AA30" s="50">
        <v>32731994</v>
      </c>
      <c r="AC30" s="2">
        <v>2</v>
      </c>
      <c r="AD30" s="2" t="s">
        <v>45</v>
      </c>
      <c r="AE30" s="57">
        <v>14184262.800000001</v>
      </c>
      <c r="AF30" s="60">
        <f t="shared" ref="AF30:AF38" si="1">MIN(G30,W30)</f>
        <v>14184262.800000001</v>
      </c>
    </row>
    <row r="31" spans="1:32">
      <c r="A31" s="56">
        <v>3</v>
      </c>
      <c r="B31" s="2" t="s">
        <v>46</v>
      </c>
      <c r="C31" s="50">
        <v>6382951.2000000002</v>
      </c>
      <c r="D31" s="16"/>
      <c r="E31" s="2">
        <v>3</v>
      </c>
      <c r="F31" s="2" t="s">
        <v>46</v>
      </c>
      <c r="G31" s="69">
        <v>8510557.6799999997</v>
      </c>
      <c r="H31" s="16"/>
      <c r="I31" s="2">
        <v>3</v>
      </c>
      <c r="J31" s="2" t="s">
        <v>46</v>
      </c>
      <c r="K31" s="50">
        <v>10638251.639999999</v>
      </c>
      <c r="M31" s="2">
        <v>3</v>
      </c>
      <c r="N31" s="2" t="s">
        <v>46</v>
      </c>
      <c r="O31" s="57">
        <v>8510557.6799999997</v>
      </c>
      <c r="Q31" s="56">
        <v>3</v>
      </c>
      <c r="R31" s="2" t="s">
        <v>46</v>
      </c>
      <c r="S31" s="50">
        <v>28367728</v>
      </c>
      <c r="T31" s="16"/>
      <c r="U31" s="2">
        <v>3</v>
      </c>
      <c r="V31" s="2" t="s">
        <v>46</v>
      </c>
      <c r="W31" s="69">
        <v>33775623</v>
      </c>
      <c r="X31" s="16"/>
      <c r="Y31" s="2">
        <v>3</v>
      </c>
      <c r="Z31" s="2" t="s">
        <v>46</v>
      </c>
      <c r="AA31" s="50">
        <v>35578255</v>
      </c>
      <c r="AC31" s="2">
        <v>3</v>
      </c>
      <c r="AD31" s="2" t="s">
        <v>46</v>
      </c>
      <c r="AE31" s="57">
        <v>8510557.6799999997</v>
      </c>
      <c r="AF31" s="60">
        <f t="shared" si="1"/>
        <v>8510557.6799999997</v>
      </c>
    </row>
    <row r="32" spans="1:32" ht="25.5">
      <c r="A32" s="56">
        <v>4</v>
      </c>
      <c r="B32" s="2" t="s">
        <v>47</v>
      </c>
      <c r="C32" s="50">
        <v>148935528</v>
      </c>
      <c r="D32" s="16"/>
      <c r="E32" s="2">
        <v>4</v>
      </c>
      <c r="F32" s="2" t="s">
        <v>47</v>
      </c>
      <c r="G32" s="69">
        <v>198579679.19999999</v>
      </c>
      <c r="H32" s="16"/>
      <c r="I32" s="2">
        <v>4</v>
      </c>
      <c r="J32" s="2" t="s">
        <v>47</v>
      </c>
      <c r="K32" s="50">
        <v>248225871.59999999</v>
      </c>
      <c r="M32" s="2">
        <v>4</v>
      </c>
      <c r="N32" s="2" t="s">
        <v>47</v>
      </c>
      <c r="O32" s="57">
        <v>198579679.19999999</v>
      </c>
      <c r="Q32" s="56">
        <v>4</v>
      </c>
      <c r="R32" s="2" t="s">
        <v>47</v>
      </c>
      <c r="S32" s="50">
        <v>238279080</v>
      </c>
      <c r="T32" s="16"/>
      <c r="U32" s="2">
        <v>4</v>
      </c>
      <c r="V32" s="2" t="s">
        <v>47</v>
      </c>
      <c r="W32" s="69">
        <v>283703520</v>
      </c>
      <c r="X32" s="16"/>
      <c r="Y32" s="2">
        <v>4</v>
      </c>
      <c r="Z32" s="2" t="s">
        <v>47</v>
      </c>
      <c r="AA32" s="50">
        <v>298845000</v>
      </c>
      <c r="AC32" s="2">
        <v>4</v>
      </c>
      <c r="AD32" s="2" t="s">
        <v>47</v>
      </c>
      <c r="AE32" s="57">
        <v>198579679.19999999</v>
      </c>
      <c r="AF32" s="60">
        <f t="shared" si="1"/>
        <v>198579679.19999999</v>
      </c>
    </row>
    <row r="33" spans="1:32" ht="25.5">
      <c r="A33" s="56">
        <v>5</v>
      </c>
      <c r="B33" s="2" t="s">
        <v>48</v>
      </c>
      <c r="C33" s="50">
        <v>4255300.8</v>
      </c>
      <c r="D33" s="16"/>
      <c r="E33" s="2">
        <v>5</v>
      </c>
      <c r="F33" s="2" t="s">
        <v>48</v>
      </c>
      <c r="G33" s="69">
        <v>5673705.1200000001</v>
      </c>
      <c r="H33" s="16"/>
      <c r="I33" s="2">
        <v>5</v>
      </c>
      <c r="J33" s="2" t="s">
        <v>48</v>
      </c>
      <c r="K33" s="50">
        <v>7092167.7599999998</v>
      </c>
      <c r="M33" s="2">
        <v>5</v>
      </c>
      <c r="N33" s="2" t="s">
        <v>48</v>
      </c>
      <c r="O33" s="57">
        <v>5673705.1200000001</v>
      </c>
      <c r="Q33" s="56">
        <v>5</v>
      </c>
      <c r="R33" s="2" t="s">
        <v>48</v>
      </c>
      <c r="S33" s="50">
        <v>39714819</v>
      </c>
      <c r="T33" s="16"/>
      <c r="U33" s="2">
        <v>5</v>
      </c>
      <c r="V33" s="2" t="s">
        <v>48</v>
      </c>
      <c r="W33" s="69">
        <v>47285872</v>
      </c>
      <c r="X33" s="16"/>
      <c r="Y33" s="2">
        <v>5</v>
      </c>
      <c r="Z33" s="2" t="s">
        <v>48</v>
      </c>
      <c r="AA33" s="50">
        <v>49809557</v>
      </c>
      <c r="AC33" s="2">
        <v>5</v>
      </c>
      <c r="AD33" s="2" t="s">
        <v>48</v>
      </c>
      <c r="AE33" s="57">
        <v>5673705.1200000001</v>
      </c>
      <c r="AF33" s="60">
        <f t="shared" si="1"/>
        <v>5673705.1200000001</v>
      </c>
    </row>
    <row r="34" spans="1:32">
      <c r="A34" s="56">
        <v>6</v>
      </c>
      <c r="B34" s="2" t="s">
        <v>49</v>
      </c>
      <c r="C34" s="50">
        <v>7446776.4000000004</v>
      </c>
      <c r="D34" s="16"/>
      <c r="E34" s="2">
        <v>6</v>
      </c>
      <c r="F34" s="2" t="s">
        <v>49</v>
      </c>
      <c r="G34" s="69">
        <v>9928983.9600000009</v>
      </c>
      <c r="H34" s="16"/>
      <c r="I34" s="2">
        <v>6</v>
      </c>
      <c r="J34" s="2" t="s">
        <v>49</v>
      </c>
      <c r="K34" s="50">
        <v>12411293.580000002</v>
      </c>
      <c r="M34" s="2">
        <v>6</v>
      </c>
      <c r="N34" s="2" t="s">
        <v>49</v>
      </c>
      <c r="O34" s="57">
        <v>9928983.9600000009</v>
      </c>
      <c r="Q34" s="56">
        <v>6</v>
      </c>
      <c r="R34" s="2" t="s">
        <v>49</v>
      </c>
      <c r="S34" s="50">
        <v>53333334</v>
      </c>
      <c r="T34" s="16"/>
      <c r="U34" s="2">
        <v>6</v>
      </c>
      <c r="V34" s="2" t="s">
        <v>49</v>
      </c>
      <c r="W34" s="69">
        <v>29629630</v>
      </c>
      <c r="X34" s="16"/>
      <c r="Y34" s="2">
        <v>6</v>
      </c>
      <c r="Z34" s="2" t="s">
        <v>49</v>
      </c>
      <c r="AA34" s="50">
        <v>41481481</v>
      </c>
      <c r="AC34" s="2">
        <v>6</v>
      </c>
      <c r="AD34" s="2" t="s">
        <v>49</v>
      </c>
      <c r="AE34" s="57">
        <v>9928983.9600000009</v>
      </c>
      <c r="AF34" s="60">
        <f t="shared" si="1"/>
        <v>9928983.9600000009</v>
      </c>
    </row>
    <row r="35" spans="1:32" ht="25.5">
      <c r="A35" s="56">
        <v>7</v>
      </c>
      <c r="B35" s="2" t="s">
        <v>50</v>
      </c>
      <c r="C35" s="50">
        <v>25531804.800000001</v>
      </c>
      <c r="D35" s="16"/>
      <c r="E35" s="2">
        <v>7</v>
      </c>
      <c r="F35" s="2" t="s">
        <v>50</v>
      </c>
      <c r="G35" s="69">
        <v>34042230.719999999</v>
      </c>
      <c r="H35" s="16"/>
      <c r="I35" s="2">
        <v>7</v>
      </c>
      <c r="J35" s="2" t="s">
        <v>50</v>
      </c>
      <c r="K35" s="50">
        <v>42553006.559999995</v>
      </c>
      <c r="M35" s="2">
        <v>7</v>
      </c>
      <c r="N35" s="2" t="s">
        <v>50</v>
      </c>
      <c r="O35" s="57">
        <v>34042230.719999999</v>
      </c>
      <c r="Q35" s="56">
        <v>7</v>
      </c>
      <c r="R35" s="2" t="s">
        <v>50</v>
      </c>
      <c r="S35" s="50">
        <v>0</v>
      </c>
      <c r="T35" s="16"/>
      <c r="U35" s="2">
        <v>7</v>
      </c>
      <c r="V35" s="2" t="s">
        <v>50</v>
      </c>
      <c r="W35" s="69">
        <v>0</v>
      </c>
      <c r="X35" s="16"/>
      <c r="Y35" s="2">
        <v>7</v>
      </c>
      <c r="Z35" s="2" t="s">
        <v>50</v>
      </c>
      <c r="AA35" s="50">
        <v>0</v>
      </c>
      <c r="AC35" s="2">
        <v>7</v>
      </c>
      <c r="AD35" s="2" t="s">
        <v>50</v>
      </c>
      <c r="AE35" s="57">
        <v>34042230.719999999</v>
      </c>
      <c r="AF35" s="60">
        <f t="shared" si="1"/>
        <v>0</v>
      </c>
    </row>
    <row r="36" spans="1:32">
      <c r="A36" s="56">
        <v>8</v>
      </c>
      <c r="B36" s="2" t="s">
        <v>51</v>
      </c>
      <c r="C36" s="50">
        <v>5319126</v>
      </c>
      <c r="D36" s="16"/>
      <c r="E36" s="2">
        <v>8</v>
      </c>
      <c r="F36" s="2" t="s">
        <v>51</v>
      </c>
      <c r="G36" s="69">
        <v>7092131.4000000004</v>
      </c>
      <c r="H36" s="16"/>
      <c r="I36" s="2">
        <v>8</v>
      </c>
      <c r="J36" s="2" t="s">
        <v>51</v>
      </c>
      <c r="K36" s="50">
        <v>8865209.7000000011</v>
      </c>
      <c r="M36" s="2">
        <v>8</v>
      </c>
      <c r="N36" s="2" t="s">
        <v>51</v>
      </c>
      <c r="O36" s="57">
        <v>7092131.4000000004</v>
      </c>
      <c r="Q36" s="56">
        <v>8</v>
      </c>
      <c r="R36" s="2" t="s">
        <v>51</v>
      </c>
      <c r="S36" s="50">
        <v>0</v>
      </c>
      <c r="T36" s="16"/>
      <c r="U36" s="2">
        <v>8</v>
      </c>
      <c r="V36" s="2" t="s">
        <v>51</v>
      </c>
      <c r="W36" s="69">
        <v>0</v>
      </c>
      <c r="X36" s="16"/>
      <c r="Y36" s="2">
        <v>8</v>
      </c>
      <c r="Z36" s="2" t="s">
        <v>51</v>
      </c>
      <c r="AA36" s="50">
        <v>0</v>
      </c>
      <c r="AC36" s="2">
        <v>8</v>
      </c>
      <c r="AD36" s="2" t="s">
        <v>51</v>
      </c>
      <c r="AE36" s="57">
        <v>7092131.4000000004</v>
      </c>
      <c r="AF36" s="60">
        <f t="shared" si="1"/>
        <v>0</v>
      </c>
    </row>
    <row r="37" spans="1:32" ht="25.5">
      <c r="A37" s="56">
        <v>9</v>
      </c>
      <c r="B37" s="2" t="s">
        <v>52</v>
      </c>
      <c r="C37" s="50">
        <v>3191475.6</v>
      </c>
      <c r="D37" s="16"/>
      <c r="E37" s="2">
        <v>9</v>
      </c>
      <c r="F37" s="2" t="s">
        <v>52</v>
      </c>
      <c r="G37" s="69">
        <v>4255278.84</v>
      </c>
      <c r="H37" s="16"/>
      <c r="I37" s="2">
        <v>9</v>
      </c>
      <c r="J37" s="2" t="s">
        <v>52</v>
      </c>
      <c r="K37" s="50">
        <v>5319125.8199999994</v>
      </c>
      <c r="M37" s="2">
        <v>9</v>
      </c>
      <c r="N37" s="2" t="s">
        <v>52</v>
      </c>
      <c r="O37" s="57">
        <v>4255278.84</v>
      </c>
      <c r="Q37" s="56">
        <v>9</v>
      </c>
      <c r="R37" s="2" t="s">
        <v>52</v>
      </c>
      <c r="S37" s="50">
        <v>5673545</v>
      </c>
      <c r="T37" s="16"/>
      <c r="U37" s="2">
        <v>9</v>
      </c>
      <c r="V37" s="2" t="s">
        <v>52</v>
      </c>
      <c r="W37" s="69">
        <v>6755125</v>
      </c>
      <c r="X37" s="16"/>
      <c r="Y37" s="2">
        <v>9</v>
      </c>
      <c r="Z37" s="2" t="s">
        <v>52</v>
      </c>
      <c r="AA37" s="50">
        <v>7115651</v>
      </c>
      <c r="AC37" s="2">
        <v>9</v>
      </c>
      <c r="AD37" s="2" t="s">
        <v>52</v>
      </c>
      <c r="AE37" s="57">
        <v>4255278.84</v>
      </c>
      <c r="AF37" s="60">
        <f t="shared" si="1"/>
        <v>4255278.84</v>
      </c>
    </row>
    <row r="38" spans="1:32">
      <c r="A38" s="56">
        <v>10</v>
      </c>
      <c r="B38" s="2" t="s">
        <v>53</v>
      </c>
      <c r="C38" s="50">
        <v>40425357.600000001</v>
      </c>
      <c r="D38" s="16"/>
      <c r="E38" s="2">
        <v>10</v>
      </c>
      <c r="F38" s="2" t="s">
        <v>53</v>
      </c>
      <c r="G38" s="69">
        <v>53900198.640000001</v>
      </c>
      <c r="H38" s="16"/>
      <c r="I38" s="2">
        <v>10</v>
      </c>
      <c r="J38" s="2" t="s">
        <v>53</v>
      </c>
      <c r="K38" s="50">
        <v>67375593.719999999</v>
      </c>
      <c r="M38" s="2">
        <v>10</v>
      </c>
      <c r="N38" s="2" t="s">
        <v>53</v>
      </c>
      <c r="O38" s="57">
        <v>53900198.640000001</v>
      </c>
      <c r="Q38" s="56">
        <v>10</v>
      </c>
      <c r="R38" s="2" t="s">
        <v>53</v>
      </c>
      <c r="S38" s="50">
        <v>31692807</v>
      </c>
      <c r="T38" s="16"/>
      <c r="U38" s="2">
        <v>10</v>
      </c>
      <c r="V38" s="2" t="s">
        <v>53</v>
      </c>
      <c r="W38" s="69">
        <v>31299103</v>
      </c>
      <c r="X38" s="16"/>
      <c r="Y38" s="2">
        <v>10</v>
      </c>
      <c r="Z38" s="2" t="s">
        <v>53</v>
      </c>
      <c r="AA38" s="50">
        <v>34920955</v>
      </c>
      <c r="AC38" s="2">
        <v>10</v>
      </c>
      <c r="AD38" s="2" t="s">
        <v>53</v>
      </c>
      <c r="AE38" s="57">
        <v>53900198.640000001</v>
      </c>
      <c r="AF38" s="60">
        <f t="shared" si="1"/>
        <v>31299103</v>
      </c>
    </row>
    <row r="39" spans="1:32" ht="13.5" thickBot="1">
      <c r="A39" s="62">
        <v>11</v>
      </c>
      <c r="B39" s="63" t="s">
        <v>54</v>
      </c>
      <c r="C39" s="64">
        <f>SUM(C29:C38)</f>
        <v>253190397.60000002</v>
      </c>
      <c r="D39" s="65"/>
      <c r="E39" s="63">
        <v>11</v>
      </c>
      <c r="F39" s="63" t="s">
        <v>54</v>
      </c>
      <c r="G39" s="64">
        <f>SUM(G29:G38)</f>
        <v>337585454.63999993</v>
      </c>
      <c r="H39" s="65"/>
      <c r="I39" s="63">
        <v>11</v>
      </c>
      <c r="J39" s="63" t="s">
        <v>54</v>
      </c>
      <c r="K39" s="64">
        <f>SUM(K29:K38)</f>
        <v>421983981.71999991</v>
      </c>
      <c r="L39" s="58"/>
      <c r="M39" s="63">
        <v>11</v>
      </c>
      <c r="N39" s="63" t="s">
        <v>54</v>
      </c>
      <c r="O39" s="66">
        <f>SUM(O29:O38)</f>
        <v>337585454.63999993</v>
      </c>
      <c r="Q39" s="62">
        <v>11</v>
      </c>
      <c r="R39" s="63" t="s">
        <v>54</v>
      </c>
      <c r="S39" s="64">
        <f>SUM(S29:S38)</f>
        <v>436776135</v>
      </c>
      <c r="T39" s="65"/>
      <c r="U39" s="63">
        <v>11</v>
      </c>
      <c r="V39" s="63" t="s">
        <v>54</v>
      </c>
      <c r="W39" s="64">
        <f>SUM(W29:W38)</f>
        <v>479734746</v>
      </c>
      <c r="X39" s="65"/>
      <c r="Y39" s="63">
        <v>11</v>
      </c>
      <c r="Z39" s="63" t="s">
        <v>54</v>
      </c>
      <c r="AA39" s="64">
        <f>SUM(AA29:AA38)</f>
        <v>517560455</v>
      </c>
      <c r="AB39" s="58"/>
      <c r="AC39" s="63">
        <v>11</v>
      </c>
      <c r="AD39" s="63" t="s">
        <v>54</v>
      </c>
      <c r="AE39" s="66">
        <f>SUM(AE29:AE38)</f>
        <v>337585454.63999993</v>
      </c>
      <c r="AF39" s="61">
        <f>SUM(AF29:AF38)</f>
        <v>273849996.88</v>
      </c>
    </row>
    <row r="43" spans="1:32" ht="13.5" thickBot="1"/>
    <row r="44" spans="1:32" ht="15" customHeight="1" thickBot="1">
      <c r="A44" s="80" t="s">
        <v>35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2"/>
      <c r="Q44" s="83" t="s">
        <v>36</v>
      </c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5"/>
      <c r="AF44" s="86" t="s">
        <v>56</v>
      </c>
    </row>
    <row r="45" spans="1:32" s="49" customFormat="1" ht="38.25">
      <c r="A45" s="79" t="s">
        <v>4</v>
      </c>
      <c r="B45" s="78"/>
      <c r="C45" s="48" t="s">
        <v>38</v>
      </c>
      <c r="D45" s="52"/>
      <c r="E45" s="78" t="s">
        <v>4</v>
      </c>
      <c r="F45" s="78"/>
      <c r="G45" s="48" t="s">
        <v>39</v>
      </c>
      <c r="H45" s="52"/>
      <c r="I45" s="78" t="s">
        <v>4</v>
      </c>
      <c r="J45" s="78"/>
      <c r="K45" s="48" t="s">
        <v>40</v>
      </c>
      <c r="M45" s="78" t="s">
        <v>4</v>
      </c>
      <c r="N45" s="78"/>
      <c r="O45" s="53" t="s">
        <v>41</v>
      </c>
      <c r="Q45" s="79" t="s">
        <v>4</v>
      </c>
      <c r="R45" s="78"/>
      <c r="S45" s="48" t="s">
        <v>38</v>
      </c>
      <c r="T45" s="52"/>
      <c r="U45" s="78" t="s">
        <v>4</v>
      </c>
      <c r="V45" s="78"/>
      <c r="W45" s="48" t="s">
        <v>39</v>
      </c>
      <c r="X45" s="52"/>
      <c r="Y45" s="78" t="s">
        <v>4</v>
      </c>
      <c r="Z45" s="78"/>
      <c r="AA45" s="48" t="s">
        <v>40</v>
      </c>
      <c r="AC45" s="78" t="s">
        <v>4</v>
      </c>
      <c r="AD45" s="78"/>
      <c r="AE45" s="53" t="s">
        <v>41</v>
      </c>
      <c r="AF45" s="87"/>
    </row>
    <row r="46" spans="1:32" ht="25.5">
      <c r="A46" s="51" t="s">
        <v>6</v>
      </c>
      <c r="B46" s="47" t="s">
        <v>42</v>
      </c>
      <c r="C46" s="47" t="s">
        <v>43</v>
      </c>
      <c r="D46" s="25"/>
      <c r="E46" s="47" t="s">
        <v>6</v>
      </c>
      <c r="F46" s="47" t="s">
        <v>42</v>
      </c>
      <c r="G46" s="47" t="s">
        <v>43</v>
      </c>
      <c r="H46" s="54"/>
      <c r="I46" s="47" t="s">
        <v>6</v>
      </c>
      <c r="J46" s="47" t="s">
        <v>42</v>
      </c>
      <c r="K46" s="47" t="s">
        <v>43</v>
      </c>
      <c r="M46" s="47" t="s">
        <v>6</v>
      </c>
      <c r="N46" s="47" t="s">
        <v>42</v>
      </c>
      <c r="O46" s="55" t="s">
        <v>43</v>
      </c>
      <c r="Q46" s="51" t="s">
        <v>6</v>
      </c>
      <c r="R46" s="47" t="s">
        <v>42</v>
      </c>
      <c r="S46" s="47" t="s">
        <v>43</v>
      </c>
      <c r="T46" s="25"/>
      <c r="U46" s="47" t="s">
        <v>6</v>
      </c>
      <c r="V46" s="47" t="s">
        <v>42</v>
      </c>
      <c r="W46" s="47" t="s">
        <v>43</v>
      </c>
      <c r="X46" s="54"/>
      <c r="Y46" s="47" t="s">
        <v>6</v>
      </c>
      <c r="Z46" s="47" t="s">
        <v>42</v>
      </c>
      <c r="AA46" s="47" t="s">
        <v>43</v>
      </c>
      <c r="AC46" s="47" t="s">
        <v>6</v>
      </c>
      <c r="AD46" s="47" t="s">
        <v>42</v>
      </c>
      <c r="AE46" s="55" t="s">
        <v>43</v>
      </c>
      <c r="AF46" s="87"/>
    </row>
    <row r="47" spans="1:32" ht="25.5">
      <c r="A47" s="56">
        <v>1</v>
      </c>
      <c r="B47" s="2" t="s">
        <v>44</v>
      </c>
      <c r="C47" s="50">
        <v>1063825.2</v>
      </c>
      <c r="D47" s="16"/>
      <c r="E47" s="2">
        <v>1</v>
      </c>
      <c r="F47" s="2" t="s">
        <v>44</v>
      </c>
      <c r="G47" s="50">
        <v>1418426.28</v>
      </c>
      <c r="H47" s="16"/>
      <c r="I47" s="2">
        <v>1</v>
      </c>
      <c r="J47" s="2" t="s">
        <v>44</v>
      </c>
      <c r="K47" s="70">
        <v>1773041.94</v>
      </c>
      <c r="M47" s="2">
        <v>1</v>
      </c>
      <c r="N47" s="2" t="s">
        <v>44</v>
      </c>
      <c r="O47" s="57">
        <v>1418426.28</v>
      </c>
      <c r="Q47" s="56">
        <v>1</v>
      </c>
      <c r="R47" s="2" t="s">
        <v>44</v>
      </c>
      <c r="S47" s="50">
        <v>13616509</v>
      </c>
      <c r="T47" s="16"/>
      <c r="U47" s="2">
        <v>1</v>
      </c>
      <c r="V47" s="2" t="s">
        <v>44</v>
      </c>
      <c r="W47" s="50">
        <v>16212299</v>
      </c>
      <c r="X47" s="16"/>
      <c r="Y47" s="2">
        <v>1</v>
      </c>
      <c r="Z47" s="2" t="s">
        <v>44</v>
      </c>
      <c r="AA47" s="70">
        <v>17077562</v>
      </c>
      <c r="AC47" s="2">
        <v>1</v>
      </c>
      <c r="AD47" s="2" t="s">
        <v>44</v>
      </c>
      <c r="AE47" s="57">
        <v>1418426.28</v>
      </c>
      <c r="AF47" s="60">
        <f>MIN(K47,AA47)</f>
        <v>1773041.94</v>
      </c>
    </row>
    <row r="48" spans="1:32" ht="51">
      <c r="A48" s="56">
        <v>2</v>
      </c>
      <c r="B48" s="2" t="s">
        <v>45</v>
      </c>
      <c r="C48" s="50">
        <v>10638252</v>
      </c>
      <c r="D48" s="16"/>
      <c r="E48" s="2">
        <v>2</v>
      </c>
      <c r="F48" s="2" t="s">
        <v>45</v>
      </c>
      <c r="G48" s="50">
        <v>14184262.800000001</v>
      </c>
      <c r="H48" s="16"/>
      <c r="I48" s="2">
        <v>2</v>
      </c>
      <c r="J48" s="2" t="s">
        <v>45</v>
      </c>
      <c r="K48" s="70">
        <v>17730419.400000002</v>
      </c>
      <c r="M48" s="2">
        <v>2</v>
      </c>
      <c r="N48" s="2" t="s">
        <v>45</v>
      </c>
      <c r="O48" s="57">
        <v>14184262.800000001</v>
      </c>
      <c r="Q48" s="56">
        <v>2</v>
      </c>
      <c r="R48" s="2" t="s">
        <v>45</v>
      </c>
      <c r="S48" s="50">
        <v>26098313</v>
      </c>
      <c r="T48" s="16"/>
      <c r="U48" s="2">
        <v>2</v>
      </c>
      <c r="V48" s="2" t="s">
        <v>45</v>
      </c>
      <c r="W48" s="50">
        <v>31073574</v>
      </c>
      <c r="X48" s="16"/>
      <c r="Y48" s="2">
        <v>2</v>
      </c>
      <c r="Z48" s="2" t="s">
        <v>45</v>
      </c>
      <c r="AA48" s="70">
        <v>32731994</v>
      </c>
      <c r="AC48" s="2">
        <v>2</v>
      </c>
      <c r="AD48" s="2" t="s">
        <v>45</v>
      </c>
      <c r="AE48" s="57">
        <v>14184262.800000001</v>
      </c>
      <c r="AF48" s="60">
        <f t="shared" ref="AF48:AF56" si="2">MIN(K48,AA48)</f>
        <v>17730419.400000002</v>
      </c>
    </row>
    <row r="49" spans="1:32">
      <c r="A49" s="56">
        <v>3</v>
      </c>
      <c r="B49" s="2" t="s">
        <v>46</v>
      </c>
      <c r="C49" s="50">
        <v>6382951.2000000002</v>
      </c>
      <c r="D49" s="16"/>
      <c r="E49" s="2">
        <v>3</v>
      </c>
      <c r="F49" s="2" t="s">
        <v>46</v>
      </c>
      <c r="G49" s="50">
        <v>8510557.6799999997</v>
      </c>
      <c r="H49" s="16"/>
      <c r="I49" s="2">
        <v>3</v>
      </c>
      <c r="J49" s="2" t="s">
        <v>46</v>
      </c>
      <c r="K49" s="70">
        <v>10638251.639999999</v>
      </c>
      <c r="M49" s="2">
        <v>3</v>
      </c>
      <c r="N49" s="2" t="s">
        <v>46</v>
      </c>
      <c r="O49" s="57">
        <v>8510557.6799999997</v>
      </c>
      <c r="Q49" s="56">
        <v>3</v>
      </c>
      <c r="R49" s="2" t="s">
        <v>46</v>
      </c>
      <c r="S49" s="50">
        <v>28367728</v>
      </c>
      <c r="T49" s="16"/>
      <c r="U49" s="2">
        <v>3</v>
      </c>
      <c r="V49" s="2" t="s">
        <v>46</v>
      </c>
      <c r="W49" s="50">
        <v>33775623</v>
      </c>
      <c r="X49" s="16"/>
      <c r="Y49" s="2">
        <v>3</v>
      </c>
      <c r="Z49" s="2" t="s">
        <v>46</v>
      </c>
      <c r="AA49" s="70">
        <v>35578255</v>
      </c>
      <c r="AC49" s="2">
        <v>3</v>
      </c>
      <c r="AD49" s="2" t="s">
        <v>46</v>
      </c>
      <c r="AE49" s="57">
        <v>8510557.6799999997</v>
      </c>
      <c r="AF49" s="60">
        <f t="shared" si="2"/>
        <v>10638251.639999999</v>
      </c>
    </row>
    <row r="50" spans="1:32" ht="25.5">
      <c r="A50" s="56">
        <v>4</v>
      </c>
      <c r="B50" s="2" t="s">
        <v>47</v>
      </c>
      <c r="C50" s="50">
        <v>148935528</v>
      </c>
      <c r="D50" s="16"/>
      <c r="E50" s="2">
        <v>4</v>
      </c>
      <c r="F50" s="2" t="s">
        <v>47</v>
      </c>
      <c r="G50" s="50">
        <v>198579679.19999999</v>
      </c>
      <c r="H50" s="16"/>
      <c r="I50" s="2">
        <v>4</v>
      </c>
      <c r="J50" s="2" t="s">
        <v>47</v>
      </c>
      <c r="K50" s="70">
        <v>248225871.59999999</v>
      </c>
      <c r="M50" s="2">
        <v>4</v>
      </c>
      <c r="N50" s="2" t="s">
        <v>47</v>
      </c>
      <c r="O50" s="57">
        <v>198579679.19999999</v>
      </c>
      <c r="Q50" s="56">
        <v>4</v>
      </c>
      <c r="R50" s="2" t="s">
        <v>47</v>
      </c>
      <c r="S50" s="50">
        <v>238279080</v>
      </c>
      <c r="T50" s="16"/>
      <c r="U50" s="2">
        <v>4</v>
      </c>
      <c r="V50" s="2" t="s">
        <v>47</v>
      </c>
      <c r="W50" s="50">
        <v>283703520</v>
      </c>
      <c r="X50" s="16"/>
      <c r="Y50" s="2">
        <v>4</v>
      </c>
      <c r="Z50" s="2" t="s">
        <v>47</v>
      </c>
      <c r="AA50" s="70">
        <v>298845000</v>
      </c>
      <c r="AC50" s="2">
        <v>4</v>
      </c>
      <c r="AD50" s="2" t="s">
        <v>47</v>
      </c>
      <c r="AE50" s="57">
        <v>198579679.19999999</v>
      </c>
      <c r="AF50" s="60">
        <f t="shared" si="2"/>
        <v>248225871.59999999</v>
      </c>
    </row>
    <row r="51" spans="1:32" ht="25.5">
      <c r="A51" s="56">
        <v>5</v>
      </c>
      <c r="B51" s="2" t="s">
        <v>48</v>
      </c>
      <c r="C51" s="50">
        <v>4255300.8</v>
      </c>
      <c r="D51" s="16"/>
      <c r="E51" s="2">
        <v>5</v>
      </c>
      <c r="F51" s="2" t="s">
        <v>48</v>
      </c>
      <c r="G51" s="50">
        <v>5673705.1200000001</v>
      </c>
      <c r="H51" s="16"/>
      <c r="I51" s="2">
        <v>5</v>
      </c>
      <c r="J51" s="2" t="s">
        <v>48</v>
      </c>
      <c r="K51" s="70">
        <v>7092167.7599999998</v>
      </c>
      <c r="M51" s="2">
        <v>5</v>
      </c>
      <c r="N51" s="2" t="s">
        <v>48</v>
      </c>
      <c r="O51" s="57">
        <v>5673705.1200000001</v>
      </c>
      <c r="Q51" s="56">
        <v>5</v>
      </c>
      <c r="R51" s="2" t="s">
        <v>48</v>
      </c>
      <c r="S51" s="50">
        <v>39714819</v>
      </c>
      <c r="T51" s="16"/>
      <c r="U51" s="2">
        <v>5</v>
      </c>
      <c r="V51" s="2" t="s">
        <v>48</v>
      </c>
      <c r="W51" s="50">
        <v>47285872</v>
      </c>
      <c r="X51" s="16"/>
      <c r="Y51" s="2">
        <v>5</v>
      </c>
      <c r="Z51" s="2" t="s">
        <v>48</v>
      </c>
      <c r="AA51" s="70">
        <v>49809557</v>
      </c>
      <c r="AC51" s="2">
        <v>5</v>
      </c>
      <c r="AD51" s="2" t="s">
        <v>48</v>
      </c>
      <c r="AE51" s="57">
        <v>5673705.1200000001</v>
      </c>
      <c r="AF51" s="60">
        <f t="shared" si="2"/>
        <v>7092167.7599999998</v>
      </c>
    </row>
    <row r="52" spans="1:32">
      <c r="A52" s="56">
        <v>6</v>
      </c>
      <c r="B52" s="2" t="s">
        <v>49</v>
      </c>
      <c r="C52" s="50">
        <v>7446776.4000000004</v>
      </c>
      <c r="D52" s="16"/>
      <c r="E52" s="2">
        <v>6</v>
      </c>
      <c r="F52" s="2" t="s">
        <v>49</v>
      </c>
      <c r="G52" s="50">
        <v>9928983.9600000009</v>
      </c>
      <c r="H52" s="16"/>
      <c r="I52" s="2">
        <v>6</v>
      </c>
      <c r="J52" s="2" t="s">
        <v>49</v>
      </c>
      <c r="K52" s="70">
        <v>12411293.580000002</v>
      </c>
      <c r="M52" s="2">
        <v>6</v>
      </c>
      <c r="N52" s="2" t="s">
        <v>49</v>
      </c>
      <c r="O52" s="57">
        <v>9928983.9600000009</v>
      </c>
      <c r="Q52" s="56">
        <v>6</v>
      </c>
      <c r="R52" s="2" t="s">
        <v>49</v>
      </c>
      <c r="S52" s="50">
        <v>53333334</v>
      </c>
      <c r="T52" s="16"/>
      <c r="U52" s="2">
        <v>6</v>
      </c>
      <c r="V52" s="2" t="s">
        <v>49</v>
      </c>
      <c r="W52" s="50">
        <v>29629630</v>
      </c>
      <c r="X52" s="16"/>
      <c r="Y52" s="2">
        <v>6</v>
      </c>
      <c r="Z52" s="2" t="s">
        <v>49</v>
      </c>
      <c r="AA52" s="70">
        <v>41481481</v>
      </c>
      <c r="AC52" s="2">
        <v>6</v>
      </c>
      <c r="AD52" s="2" t="s">
        <v>49</v>
      </c>
      <c r="AE52" s="57">
        <v>9928983.9600000009</v>
      </c>
      <c r="AF52" s="60">
        <f t="shared" si="2"/>
        <v>12411293.580000002</v>
      </c>
    </row>
    <row r="53" spans="1:32" ht="25.5">
      <c r="A53" s="56">
        <v>7</v>
      </c>
      <c r="B53" s="2" t="s">
        <v>50</v>
      </c>
      <c r="C53" s="50">
        <v>25531804.800000001</v>
      </c>
      <c r="D53" s="16"/>
      <c r="E53" s="2">
        <v>7</v>
      </c>
      <c r="F53" s="2" t="s">
        <v>50</v>
      </c>
      <c r="G53" s="50">
        <v>34042230.719999999</v>
      </c>
      <c r="H53" s="16"/>
      <c r="I53" s="2">
        <v>7</v>
      </c>
      <c r="J53" s="2" t="s">
        <v>50</v>
      </c>
      <c r="K53" s="70">
        <v>42553006.559999995</v>
      </c>
      <c r="M53" s="2">
        <v>7</v>
      </c>
      <c r="N53" s="2" t="s">
        <v>50</v>
      </c>
      <c r="O53" s="57">
        <v>34042230.719999999</v>
      </c>
      <c r="Q53" s="56">
        <v>7</v>
      </c>
      <c r="R53" s="2" t="s">
        <v>50</v>
      </c>
      <c r="S53" s="50">
        <v>0</v>
      </c>
      <c r="T53" s="16"/>
      <c r="U53" s="2">
        <v>7</v>
      </c>
      <c r="V53" s="2" t="s">
        <v>50</v>
      </c>
      <c r="W53" s="50">
        <v>0</v>
      </c>
      <c r="X53" s="16"/>
      <c r="Y53" s="2">
        <v>7</v>
      </c>
      <c r="Z53" s="2" t="s">
        <v>50</v>
      </c>
      <c r="AA53" s="70"/>
      <c r="AC53" s="2">
        <v>7</v>
      </c>
      <c r="AD53" s="2" t="s">
        <v>50</v>
      </c>
      <c r="AE53" s="57">
        <v>34042230.719999999</v>
      </c>
      <c r="AF53" s="60">
        <f t="shared" si="2"/>
        <v>42553006.559999995</v>
      </c>
    </row>
    <row r="54" spans="1:32">
      <c r="A54" s="56">
        <v>8</v>
      </c>
      <c r="B54" s="2" t="s">
        <v>51</v>
      </c>
      <c r="C54" s="50">
        <v>5319126</v>
      </c>
      <c r="D54" s="16"/>
      <c r="E54" s="2">
        <v>8</v>
      </c>
      <c r="F54" s="2" t="s">
        <v>51</v>
      </c>
      <c r="G54" s="50">
        <v>7092131.4000000004</v>
      </c>
      <c r="H54" s="16"/>
      <c r="I54" s="2">
        <v>8</v>
      </c>
      <c r="J54" s="2" t="s">
        <v>51</v>
      </c>
      <c r="K54" s="70">
        <v>8865209.7000000011</v>
      </c>
      <c r="M54" s="2">
        <v>8</v>
      </c>
      <c r="N54" s="2" t="s">
        <v>51</v>
      </c>
      <c r="O54" s="57">
        <v>7092131.4000000004</v>
      </c>
      <c r="Q54" s="56">
        <v>8</v>
      </c>
      <c r="R54" s="2" t="s">
        <v>51</v>
      </c>
      <c r="S54" s="50">
        <v>0</v>
      </c>
      <c r="T54" s="16"/>
      <c r="U54" s="2">
        <v>8</v>
      </c>
      <c r="V54" s="2" t="s">
        <v>51</v>
      </c>
      <c r="W54" s="50">
        <v>0</v>
      </c>
      <c r="X54" s="16"/>
      <c r="Y54" s="2">
        <v>8</v>
      </c>
      <c r="Z54" s="2" t="s">
        <v>51</v>
      </c>
      <c r="AA54" s="70"/>
      <c r="AC54" s="2">
        <v>8</v>
      </c>
      <c r="AD54" s="2" t="s">
        <v>51</v>
      </c>
      <c r="AE54" s="57">
        <v>7092131.4000000004</v>
      </c>
      <c r="AF54" s="60">
        <f t="shared" si="2"/>
        <v>8865209.7000000011</v>
      </c>
    </row>
    <row r="55" spans="1:32" ht="25.5">
      <c r="A55" s="56">
        <v>9</v>
      </c>
      <c r="B55" s="2" t="s">
        <v>52</v>
      </c>
      <c r="C55" s="50">
        <v>3191475.6</v>
      </c>
      <c r="D55" s="16"/>
      <c r="E55" s="2">
        <v>9</v>
      </c>
      <c r="F55" s="2" t="s">
        <v>52</v>
      </c>
      <c r="G55" s="50">
        <v>4255278.84</v>
      </c>
      <c r="H55" s="16"/>
      <c r="I55" s="2">
        <v>9</v>
      </c>
      <c r="J55" s="2" t="s">
        <v>52</v>
      </c>
      <c r="K55" s="70">
        <v>5319125.8199999994</v>
      </c>
      <c r="M55" s="2">
        <v>9</v>
      </c>
      <c r="N55" s="2" t="s">
        <v>52</v>
      </c>
      <c r="O55" s="57">
        <v>4255278.84</v>
      </c>
      <c r="Q55" s="56">
        <v>9</v>
      </c>
      <c r="R55" s="2" t="s">
        <v>52</v>
      </c>
      <c r="S55" s="50">
        <v>5673545</v>
      </c>
      <c r="T55" s="16"/>
      <c r="U55" s="2">
        <v>9</v>
      </c>
      <c r="V55" s="2" t="s">
        <v>52</v>
      </c>
      <c r="W55" s="50">
        <v>6755125</v>
      </c>
      <c r="X55" s="16"/>
      <c r="Y55" s="2">
        <v>9</v>
      </c>
      <c r="Z55" s="2" t="s">
        <v>52</v>
      </c>
      <c r="AA55" s="70">
        <v>7115651</v>
      </c>
      <c r="AC55" s="2">
        <v>9</v>
      </c>
      <c r="AD55" s="2" t="s">
        <v>52</v>
      </c>
      <c r="AE55" s="57">
        <v>4255278.84</v>
      </c>
      <c r="AF55" s="60">
        <f t="shared" si="2"/>
        <v>5319125.8199999994</v>
      </c>
    </row>
    <row r="56" spans="1:32">
      <c r="A56" s="56">
        <v>10</v>
      </c>
      <c r="B56" s="2" t="s">
        <v>53</v>
      </c>
      <c r="C56" s="50">
        <v>40425357.600000001</v>
      </c>
      <c r="D56" s="16"/>
      <c r="E56" s="2">
        <v>10</v>
      </c>
      <c r="F56" s="2" t="s">
        <v>53</v>
      </c>
      <c r="G56" s="50">
        <v>53900198.640000001</v>
      </c>
      <c r="H56" s="16"/>
      <c r="I56" s="2">
        <v>10</v>
      </c>
      <c r="J56" s="2" t="s">
        <v>53</v>
      </c>
      <c r="K56" s="70">
        <v>67375593.719999999</v>
      </c>
      <c r="M56" s="2">
        <v>10</v>
      </c>
      <c r="N56" s="2" t="s">
        <v>53</v>
      </c>
      <c r="O56" s="57">
        <v>53900198.640000001</v>
      </c>
      <c r="Q56" s="56">
        <v>10</v>
      </c>
      <c r="R56" s="2" t="s">
        <v>53</v>
      </c>
      <c r="S56" s="50">
        <v>31692807</v>
      </c>
      <c r="T56" s="16"/>
      <c r="U56" s="2">
        <v>10</v>
      </c>
      <c r="V56" s="2" t="s">
        <v>53</v>
      </c>
      <c r="W56" s="50">
        <v>31299103</v>
      </c>
      <c r="X56" s="16"/>
      <c r="Y56" s="2">
        <v>10</v>
      </c>
      <c r="Z56" s="2" t="s">
        <v>53</v>
      </c>
      <c r="AA56" s="70">
        <v>34920955</v>
      </c>
      <c r="AC56" s="2">
        <v>10</v>
      </c>
      <c r="AD56" s="2" t="s">
        <v>53</v>
      </c>
      <c r="AE56" s="57">
        <v>53900198.640000001</v>
      </c>
      <c r="AF56" s="60">
        <f t="shared" si="2"/>
        <v>34920955</v>
      </c>
    </row>
    <row r="57" spans="1:32" ht="13.5" thickBot="1">
      <c r="A57" s="62">
        <v>11</v>
      </c>
      <c r="B57" s="63" t="s">
        <v>54</v>
      </c>
      <c r="C57" s="64">
        <f>SUM(C47:C56)</f>
        <v>253190397.60000002</v>
      </c>
      <c r="D57" s="65"/>
      <c r="E57" s="63">
        <v>11</v>
      </c>
      <c r="F57" s="63" t="s">
        <v>54</v>
      </c>
      <c r="G57" s="64">
        <f>SUM(G47:G56)</f>
        <v>337585454.63999993</v>
      </c>
      <c r="H57" s="65"/>
      <c r="I57" s="63">
        <v>11</v>
      </c>
      <c r="J57" s="63" t="s">
        <v>54</v>
      </c>
      <c r="K57" s="64">
        <f>SUM(K47:K56)</f>
        <v>421983981.71999991</v>
      </c>
      <c r="L57" s="58"/>
      <c r="M57" s="63">
        <v>11</v>
      </c>
      <c r="N57" s="63" t="s">
        <v>54</v>
      </c>
      <c r="O57" s="66">
        <f>SUM(O47:O56)</f>
        <v>337585454.63999993</v>
      </c>
      <c r="Q57" s="62">
        <v>11</v>
      </c>
      <c r="R57" s="63" t="s">
        <v>54</v>
      </c>
      <c r="S57" s="64">
        <f>SUM(S47:S56)</f>
        <v>436776135</v>
      </c>
      <c r="T57" s="65"/>
      <c r="U57" s="63">
        <v>11</v>
      </c>
      <c r="V57" s="63" t="s">
        <v>54</v>
      </c>
      <c r="W57" s="64">
        <f>SUM(W47:W56)</f>
        <v>479734746</v>
      </c>
      <c r="X57" s="65"/>
      <c r="Y57" s="63">
        <v>11</v>
      </c>
      <c r="Z57" s="63" t="s">
        <v>54</v>
      </c>
      <c r="AA57" s="64">
        <f>SUM(AA47:AA56)</f>
        <v>517560455</v>
      </c>
      <c r="AB57" s="58"/>
      <c r="AC57" s="63">
        <v>11</v>
      </c>
      <c r="AD57" s="63" t="s">
        <v>54</v>
      </c>
      <c r="AE57" s="66">
        <f>SUM(AE47:AE56)</f>
        <v>337585454.63999993</v>
      </c>
      <c r="AF57" s="61">
        <f>SUM(AF47:AF56)</f>
        <v>389529342.99999994</v>
      </c>
    </row>
    <row r="60" spans="1:32" ht="12" customHeight="1"/>
    <row r="61" spans="1:32">
      <c r="K61" s="77"/>
      <c r="L61" s="77"/>
      <c r="M61" s="77"/>
      <c r="N61" s="77"/>
      <c r="O61" s="77"/>
      <c r="P61" s="77"/>
      <c r="Q61" s="77"/>
    </row>
    <row r="62" spans="1:32" ht="13.5" thickBot="1">
      <c r="K62" s="77"/>
      <c r="L62" s="77"/>
      <c r="M62" s="77"/>
      <c r="N62" s="77"/>
      <c r="O62" s="77"/>
      <c r="P62" s="77"/>
      <c r="Q62" s="77"/>
    </row>
    <row r="63" spans="1:32" ht="15" customHeight="1" thickBot="1">
      <c r="A63" s="80" t="s">
        <v>35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2"/>
      <c r="Q63" s="80" t="s">
        <v>36</v>
      </c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2"/>
      <c r="AF63" s="86" t="s">
        <v>57</v>
      </c>
    </row>
    <row r="64" spans="1:32" s="49" customFormat="1" ht="38.25">
      <c r="A64" s="79" t="s">
        <v>4</v>
      </c>
      <c r="B64" s="78"/>
      <c r="C64" s="48" t="s">
        <v>38</v>
      </c>
      <c r="D64" s="52"/>
      <c r="E64" s="78" t="s">
        <v>4</v>
      </c>
      <c r="F64" s="78"/>
      <c r="G64" s="48" t="s">
        <v>39</v>
      </c>
      <c r="H64" s="52"/>
      <c r="I64" s="78" t="s">
        <v>4</v>
      </c>
      <c r="J64" s="78"/>
      <c r="K64" s="48" t="s">
        <v>40</v>
      </c>
      <c r="M64" s="78" t="s">
        <v>4</v>
      </c>
      <c r="N64" s="78"/>
      <c r="O64" s="53" t="s">
        <v>41</v>
      </c>
      <c r="Q64" s="89" t="s">
        <v>4</v>
      </c>
      <c r="R64" s="88"/>
      <c r="S64" s="71" t="s">
        <v>38</v>
      </c>
      <c r="T64" s="52"/>
      <c r="U64" s="88" t="s">
        <v>4</v>
      </c>
      <c r="V64" s="88"/>
      <c r="W64" s="71" t="s">
        <v>39</v>
      </c>
      <c r="X64" s="52"/>
      <c r="Y64" s="88" t="s">
        <v>4</v>
      </c>
      <c r="Z64" s="88"/>
      <c r="AA64" s="71" t="s">
        <v>40</v>
      </c>
      <c r="AC64" s="88" t="s">
        <v>4</v>
      </c>
      <c r="AD64" s="88"/>
      <c r="AE64" s="72" t="s">
        <v>41</v>
      </c>
      <c r="AF64" s="87"/>
    </row>
    <row r="65" spans="1:32" ht="25.5">
      <c r="A65" s="51" t="s">
        <v>6</v>
      </c>
      <c r="B65" s="47" t="s">
        <v>42</v>
      </c>
      <c r="C65" s="47" t="s">
        <v>43</v>
      </c>
      <c r="D65" s="25"/>
      <c r="E65" s="47" t="s">
        <v>6</v>
      </c>
      <c r="F65" s="47" t="s">
        <v>42</v>
      </c>
      <c r="G65" s="47" t="s">
        <v>43</v>
      </c>
      <c r="H65" s="54"/>
      <c r="I65" s="47" t="s">
        <v>6</v>
      </c>
      <c r="J65" s="47" t="s">
        <v>42</v>
      </c>
      <c r="K65" s="47" t="s">
        <v>43</v>
      </c>
      <c r="M65" s="47" t="s">
        <v>6</v>
      </c>
      <c r="N65" s="47" t="s">
        <v>42</v>
      </c>
      <c r="O65" s="55" t="s">
        <v>43</v>
      </c>
      <c r="Q65" s="51" t="s">
        <v>6</v>
      </c>
      <c r="R65" s="47" t="s">
        <v>42</v>
      </c>
      <c r="S65" s="47" t="s">
        <v>43</v>
      </c>
      <c r="T65" s="25"/>
      <c r="U65" s="47" t="s">
        <v>6</v>
      </c>
      <c r="V65" s="47" t="s">
        <v>42</v>
      </c>
      <c r="W65" s="47" t="s">
        <v>43</v>
      </c>
      <c r="X65" s="54"/>
      <c r="Y65" s="47" t="s">
        <v>6</v>
      </c>
      <c r="Z65" s="47" t="s">
        <v>42</v>
      </c>
      <c r="AA65" s="47" t="s">
        <v>43</v>
      </c>
      <c r="AC65" s="47" t="s">
        <v>6</v>
      </c>
      <c r="AD65" s="47" t="s">
        <v>42</v>
      </c>
      <c r="AE65" s="55" t="s">
        <v>43</v>
      </c>
      <c r="AF65" s="87"/>
    </row>
    <row r="66" spans="1:32" ht="25.5">
      <c r="A66" s="56">
        <v>1</v>
      </c>
      <c r="B66" s="2" t="s">
        <v>44</v>
      </c>
      <c r="C66" s="50">
        <v>1063825.2</v>
      </c>
      <c r="D66" s="16"/>
      <c r="E66" s="2">
        <v>1</v>
      </c>
      <c r="F66" s="2" t="s">
        <v>44</v>
      </c>
      <c r="G66" s="50">
        <v>1418426.28</v>
      </c>
      <c r="H66" s="16"/>
      <c r="I66" s="2">
        <v>1</v>
      </c>
      <c r="J66" s="2" t="s">
        <v>44</v>
      </c>
      <c r="K66" s="50">
        <v>1773041.94</v>
      </c>
      <c r="M66" s="2">
        <v>1</v>
      </c>
      <c r="N66" s="2" t="s">
        <v>44</v>
      </c>
      <c r="O66" s="73">
        <v>1418426.28</v>
      </c>
      <c r="Q66" s="56">
        <v>1</v>
      </c>
      <c r="R66" s="2" t="s">
        <v>44</v>
      </c>
      <c r="S66" s="50">
        <v>13616509</v>
      </c>
      <c r="T66" s="16"/>
      <c r="U66" s="2">
        <v>1</v>
      </c>
      <c r="V66" s="2" t="s">
        <v>44</v>
      </c>
      <c r="W66" s="50">
        <v>16212299</v>
      </c>
      <c r="X66" s="16"/>
      <c r="Y66" s="2">
        <v>1</v>
      </c>
      <c r="Z66" s="2" t="s">
        <v>44</v>
      </c>
      <c r="AA66" s="50">
        <v>17077562</v>
      </c>
      <c r="AC66" s="2">
        <v>1</v>
      </c>
      <c r="AD66" s="2" t="s">
        <v>44</v>
      </c>
      <c r="AE66" s="73">
        <v>1418426.28</v>
      </c>
      <c r="AF66" s="60">
        <f>MIN(O66,AE66)</f>
        <v>1418426.28</v>
      </c>
    </row>
    <row r="67" spans="1:32" ht="51">
      <c r="A67" s="56">
        <v>2</v>
      </c>
      <c r="B67" s="2" t="s">
        <v>45</v>
      </c>
      <c r="C67" s="50">
        <v>10638252</v>
      </c>
      <c r="D67" s="16"/>
      <c r="E67" s="2">
        <v>2</v>
      </c>
      <c r="F67" s="2" t="s">
        <v>45</v>
      </c>
      <c r="G67" s="50">
        <v>14184262.800000001</v>
      </c>
      <c r="H67" s="16"/>
      <c r="I67" s="2">
        <v>2</v>
      </c>
      <c r="J67" s="2" t="s">
        <v>45</v>
      </c>
      <c r="K67" s="50">
        <v>17730419.400000002</v>
      </c>
      <c r="M67" s="2">
        <v>2</v>
      </c>
      <c r="N67" s="2" t="s">
        <v>45</v>
      </c>
      <c r="O67" s="73">
        <v>14184262.800000001</v>
      </c>
      <c r="Q67" s="56">
        <v>2</v>
      </c>
      <c r="R67" s="2" t="s">
        <v>45</v>
      </c>
      <c r="S67" s="50">
        <v>26098313</v>
      </c>
      <c r="T67" s="16"/>
      <c r="U67" s="2">
        <v>2</v>
      </c>
      <c r="V67" s="2" t="s">
        <v>45</v>
      </c>
      <c r="W67" s="50">
        <v>31073574</v>
      </c>
      <c r="X67" s="16"/>
      <c r="Y67" s="2">
        <v>2</v>
      </c>
      <c r="Z67" s="2" t="s">
        <v>45</v>
      </c>
      <c r="AA67" s="50">
        <v>32731994</v>
      </c>
      <c r="AC67" s="2">
        <v>2</v>
      </c>
      <c r="AD67" s="2" t="s">
        <v>45</v>
      </c>
      <c r="AE67" s="73">
        <v>14184262.800000001</v>
      </c>
      <c r="AF67" s="60">
        <f t="shared" ref="AF67:AF75" si="3">MIN(O67,AE67)</f>
        <v>14184262.800000001</v>
      </c>
    </row>
    <row r="68" spans="1:32">
      <c r="A68" s="56">
        <v>3</v>
      </c>
      <c r="B68" s="2" t="s">
        <v>46</v>
      </c>
      <c r="C68" s="50">
        <v>6382951.2000000002</v>
      </c>
      <c r="D68" s="16"/>
      <c r="E68" s="2">
        <v>3</v>
      </c>
      <c r="F68" s="2" t="s">
        <v>46</v>
      </c>
      <c r="G68" s="50">
        <v>8510557.6799999997</v>
      </c>
      <c r="H68" s="16"/>
      <c r="I68" s="2">
        <v>3</v>
      </c>
      <c r="J68" s="2" t="s">
        <v>46</v>
      </c>
      <c r="K68" s="50">
        <v>10638251.639999999</v>
      </c>
      <c r="M68" s="2">
        <v>3</v>
      </c>
      <c r="N68" s="2" t="s">
        <v>46</v>
      </c>
      <c r="O68" s="73">
        <v>8510557.6799999997</v>
      </c>
      <c r="Q68" s="56">
        <v>3</v>
      </c>
      <c r="R68" s="2" t="s">
        <v>46</v>
      </c>
      <c r="S68" s="50">
        <v>28367728</v>
      </c>
      <c r="T68" s="16"/>
      <c r="U68" s="2">
        <v>3</v>
      </c>
      <c r="V68" s="2" t="s">
        <v>46</v>
      </c>
      <c r="W68" s="50">
        <v>33775623</v>
      </c>
      <c r="X68" s="16"/>
      <c r="Y68" s="2">
        <v>3</v>
      </c>
      <c r="Z68" s="2" t="s">
        <v>46</v>
      </c>
      <c r="AA68" s="50">
        <v>35578255</v>
      </c>
      <c r="AC68" s="2">
        <v>3</v>
      </c>
      <c r="AD68" s="2" t="s">
        <v>46</v>
      </c>
      <c r="AE68" s="73">
        <v>8510557.6799999997</v>
      </c>
      <c r="AF68" s="60">
        <f t="shared" si="3"/>
        <v>8510557.6799999997</v>
      </c>
    </row>
    <row r="69" spans="1:32" ht="25.5">
      <c r="A69" s="56">
        <v>4</v>
      </c>
      <c r="B69" s="2" t="s">
        <v>47</v>
      </c>
      <c r="C69" s="50">
        <v>148935528</v>
      </c>
      <c r="D69" s="16"/>
      <c r="E69" s="2">
        <v>4</v>
      </c>
      <c r="F69" s="2" t="s">
        <v>47</v>
      </c>
      <c r="G69" s="50">
        <v>198579679.19999999</v>
      </c>
      <c r="H69" s="16"/>
      <c r="I69" s="2">
        <v>4</v>
      </c>
      <c r="J69" s="2" t="s">
        <v>47</v>
      </c>
      <c r="K69" s="50">
        <v>248225871.59999999</v>
      </c>
      <c r="M69" s="2">
        <v>4</v>
      </c>
      <c r="N69" s="2" t="s">
        <v>47</v>
      </c>
      <c r="O69" s="73">
        <v>198579679.19999999</v>
      </c>
      <c r="Q69" s="56">
        <v>4</v>
      </c>
      <c r="R69" s="2" t="s">
        <v>47</v>
      </c>
      <c r="S69" s="50">
        <v>238279080</v>
      </c>
      <c r="T69" s="16"/>
      <c r="U69" s="2">
        <v>4</v>
      </c>
      <c r="V69" s="2" t="s">
        <v>47</v>
      </c>
      <c r="W69" s="50">
        <v>283703520</v>
      </c>
      <c r="X69" s="16"/>
      <c r="Y69" s="2">
        <v>4</v>
      </c>
      <c r="Z69" s="2" t="s">
        <v>47</v>
      </c>
      <c r="AA69" s="50">
        <v>298845000</v>
      </c>
      <c r="AC69" s="2">
        <v>4</v>
      </c>
      <c r="AD69" s="2" t="s">
        <v>47</v>
      </c>
      <c r="AE69" s="73">
        <v>198579679.19999999</v>
      </c>
      <c r="AF69" s="60">
        <f t="shared" si="3"/>
        <v>198579679.19999999</v>
      </c>
    </row>
    <row r="70" spans="1:32" ht="25.5">
      <c r="A70" s="56">
        <v>5</v>
      </c>
      <c r="B70" s="2" t="s">
        <v>48</v>
      </c>
      <c r="C70" s="50">
        <v>4255300.8</v>
      </c>
      <c r="D70" s="16"/>
      <c r="E70" s="2">
        <v>5</v>
      </c>
      <c r="F70" s="2" t="s">
        <v>48</v>
      </c>
      <c r="G70" s="50">
        <v>5673705.1200000001</v>
      </c>
      <c r="H70" s="16"/>
      <c r="I70" s="2">
        <v>5</v>
      </c>
      <c r="J70" s="2" t="s">
        <v>48</v>
      </c>
      <c r="K70" s="50">
        <v>7092167.7599999998</v>
      </c>
      <c r="M70" s="2">
        <v>5</v>
      </c>
      <c r="N70" s="2" t="s">
        <v>48</v>
      </c>
      <c r="O70" s="73">
        <v>5673705.1200000001</v>
      </c>
      <c r="Q70" s="56">
        <v>5</v>
      </c>
      <c r="R70" s="2" t="s">
        <v>48</v>
      </c>
      <c r="S70" s="50">
        <v>39714819</v>
      </c>
      <c r="T70" s="16"/>
      <c r="U70" s="2">
        <v>5</v>
      </c>
      <c r="V70" s="2" t="s">
        <v>48</v>
      </c>
      <c r="W70" s="50">
        <v>47285872</v>
      </c>
      <c r="X70" s="16"/>
      <c r="Y70" s="2">
        <v>5</v>
      </c>
      <c r="Z70" s="2" t="s">
        <v>48</v>
      </c>
      <c r="AA70" s="50">
        <v>49809557</v>
      </c>
      <c r="AC70" s="2">
        <v>5</v>
      </c>
      <c r="AD70" s="2" t="s">
        <v>48</v>
      </c>
      <c r="AE70" s="73">
        <v>5673705.1200000001</v>
      </c>
      <c r="AF70" s="60">
        <f t="shared" si="3"/>
        <v>5673705.1200000001</v>
      </c>
    </row>
    <row r="71" spans="1:32">
      <c r="A71" s="56">
        <v>6</v>
      </c>
      <c r="B71" s="2" t="s">
        <v>49</v>
      </c>
      <c r="C71" s="50">
        <v>7446776.4000000004</v>
      </c>
      <c r="D71" s="16"/>
      <c r="E71" s="2">
        <v>6</v>
      </c>
      <c r="F71" s="2" t="s">
        <v>49</v>
      </c>
      <c r="G71" s="50">
        <v>9928983.9600000009</v>
      </c>
      <c r="H71" s="16"/>
      <c r="I71" s="2">
        <v>6</v>
      </c>
      <c r="J71" s="2" t="s">
        <v>49</v>
      </c>
      <c r="K71" s="50">
        <v>12411293.580000002</v>
      </c>
      <c r="M71" s="2">
        <v>6</v>
      </c>
      <c r="N71" s="2" t="s">
        <v>49</v>
      </c>
      <c r="O71" s="73">
        <v>9928983.9600000009</v>
      </c>
      <c r="Q71" s="56">
        <v>6</v>
      </c>
      <c r="R71" s="2" t="s">
        <v>49</v>
      </c>
      <c r="S71" s="50">
        <v>53333334</v>
      </c>
      <c r="T71" s="16"/>
      <c r="U71" s="2">
        <v>6</v>
      </c>
      <c r="V71" s="2" t="s">
        <v>49</v>
      </c>
      <c r="W71" s="50">
        <v>29629630</v>
      </c>
      <c r="X71" s="16"/>
      <c r="Y71" s="2">
        <v>6</v>
      </c>
      <c r="Z71" s="2" t="s">
        <v>49</v>
      </c>
      <c r="AA71" s="50">
        <v>41481481</v>
      </c>
      <c r="AC71" s="2">
        <v>6</v>
      </c>
      <c r="AD71" s="2" t="s">
        <v>49</v>
      </c>
      <c r="AE71" s="73">
        <v>9928983.9600000009</v>
      </c>
      <c r="AF71" s="60">
        <f t="shared" si="3"/>
        <v>9928983.9600000009</v>
      </c>
    </row>
    <row r="72" spans="1:32" ht="25.5">
      <c r="A72" s="56">
        <v>7</v>
      </c>
      <c r="B72" s="2" t="s">
        <v>50</v>
      </c>
      <c r="C72" s="50">
        <v>25531804.800000001</v>
      </c>
      <c r="D72" s="16"/>
      <c r="E72" s="2">
        <v>7</v>
      </c>
      <c r="F72" s="2" t="s">
        <v>50</v>
      </c>
      <c r="G72" s="50">
        <v>34042230.719999999</v>
      </c>
      <c r="H72" s="16"/>
      <c r="I72" s="2">
        <v>7</v>
      </c>
      <c r="J72" s="2" t="s">
        <v>50</v>
      </c>
      <c r="K72" s="50">
        <v>42553006.559999995</v>
      </c>
      <c r="M72" s="2">
        <v>7</v>
      </c>
      <c r="N72" s="2" t="s">
        <v>50</v>
      </c>
      <c r="O72" s="73">
        <v>34042230.719999999</v>
      </c>
      <c r="Q72" s="56">
        <v>7</v>
      </c>
      <c r="R72" s="2" t="s">
        <v>50</v>
      </c>
      <c r="S72" s="50"/>
      <c r="T72" s="16"/>
      <c r="U72" s="2">
        <v>7</v>
      </c>
      <c r="V72" s="2" t="s">
        <v>50</v>
      </c>
      <c r="W72" s="50"/>
      <c r="X72" s="16"/>
      <c r="Y72" s="2">
        <v>7</v>
      </c>
      <c r="Z72" s="2" t="s">
        <v>50</v>
      </c>
      <c r="AA72" s="50"/>
      <c r="AC72" s="2">
        <v>7</v>
      </c>
      <c r="AD72" s="2" t="s">
        <v>50</v>
      </c>
      <c r="AE72" s="73">
        <v>34042230.719999999</v>
      </c>
      <c r="AF72" s="60">
        <f t="shared" si="3"/>
        <v>34042230.719999999</v>
      </c>
    </row>
    <row r="73" spans="1:32">
      <c r="A73" s="56">
        <v>8</v>
      </c>
      <c r="B73" s="2" t="s">
        <v>51</v>
      </c>
      <c r="C73" s="50">
        <v>5319126</v>
      </c>
      <c r="D73" s="16"/>
      <c r="E73" s="2">
        <v>8</v>
      </c>
      <c r="F73" s="2" t="s">
        <v>51</v>
      </c>
      <c r="G73" s="50">
        <v>7092131.4000000004</v>
      </c>
      <c r="H73" s="16"/>
      <c r="I73" s="2">
        <v>8</v>
      </c>
      <c r="J73" s="2" t="s">
        <v>51</v>
      </c>
      <c r="K73" s="50">
        <v>8865209.7000000011</v>
      </c>
      <c r="M73" s="2">
        <v>8</v>
      </c>
      <c r="N73" s="2" t="s">
        <v>51</v>
      </c>
      <c r="O73" s="73">
        <v>7092131.4000000004</v>
      </c>
      <c r="Q73" s="56">
        <v>8</v>
      </c>
      <c r="R73" s="2" t="s">
        <v>51</v>
      </c>
      <c r="S73" s="50"/>
      <c r="T73" s="16"/>
      <c r="U73" s="2">
        <v>8</v>
      </c>
      <c r="V73" s="2" t="s">
        <v>51</v>
      </c>
      <c r="W73" s="50"/>
      <c r="X73" s="16"/>
      <c r="Y73" s="2">
        <v>8</v>
      </c>
      <c r="Z73" s="2" t="s">
        <v>51</v>
      </c>
      <c r="AA73" s="50"/>
      <c r="AC73" s="2">
        <v>8</v>
      </c>
      <c r="AD73" s="2" t="s">
        <v>51</v>
      </c>
      <c r="AE73" s="73">
        <v>7092131.4000000004</v>
      </c>
      <c r="AF73" s="60">
        <f t="shared" si="3"/>
        <v>7092131.4000000004</v>
      </c>
    </row>
    <row r="74" spans="1:32" ht="25.5">
      <c r="A74" s="56">
        <v>9</v>
      </c>
      <c r="B74" s="2" t="s">
        <v>52</v>
      </c>
      <c r="C74" s="50">
        <v>3191475.6</v>
      </c>
      <c r="D74" s="16"/>
      <c r="E74" s="2">
        <v>9</v>
      </c>
      <c r="F74" s="2" t="s">
        <v>52</v>
      </c>
      <c r="G74" s="50">
        <v>4255278.84</v>
      </c>
      <c r="H74" s="16"/>
      <c r="I74" s="2">
        <v>9</v>
      </c>
      <c r="J74" s="2" t="s">
        <v>52</v>
      </c>
      <c r="K74" s="50">
        <v>5319125.8199999994</v>
      </c>
      <c r="M74" s="2">
        <v>9</v>
      </c>
      <c r="N74" s="2" t="s">
        <v>52</v>
      </c>
      <c r="O74" s="73">
        <v>4255278.84</v>
      </c>
      <c r="Q74" s="56">
        <v>9</v>
      </c>
      <c r="R74" s="2" t="s">
        <v>52</v>
      </c>
      <c r="S74" s="50">
        <v>5673545</v>
      </c>
      <c r="T74" s="16"/>
      <c r="U74" s="2">
        <v>9</v>
      </c>
      <c r="V74" s="2" t="s">
        <v>52</v>
      </c>
      <c r="W74" s="50">
        <v>6755125</v>
      </c>
      <c r="X74" s="16"/>
      <c r="Y74" s="2">
        <v>9</v>
      </c>
      <c r="Z74" s="2" t="s">
        <v>52</v>
      </c>
      <c r="AA74" s="50">
        <v>7115651</v>
      </c>
      <c r="AC74" s="2">
        <v>9</v>
      </c>
      <c r="AD74" s="2" t="s">
        <v>52</v>
      </c>
      <c r="AE74" s="73">
        <v>4255278.84</v>
      </c>
      <c r="AF74" s="60">
        <f t="shared" si="3"/>
        <v>4255278.84</v>
      </c>
    </row>
    <row r="75" spans="1:32">
      <c r="A75" s="56">
        <v>10</v>
      </c>
      <c r="B75" s="2" t="s">
        <v>53</v>
      </c>
      <c r="C75" s="50">
        <v>40425357.600000001</v>
      </c>
      <c r="D75" s="16"/>
      <c r="E75" s="2">
        <v>10</v>
      </c>
      <c r="F75" s="2" t="s">
        <v>53</v>
      </c>
      <c r="G75" s="50">
        <v>53900198.640000001</v>
      </c>
      <c r="H75" s="16"/>
      <c r="I75" s="2">
        <v>10</v>
      </c>
      <c r="J75" s="2" t="s">
        <v>53</v>
      </c>
      <c r="K75" s="50">
        <v>67375593.719999999</v>
      </c>
      <c r="M75" s="2">
        <v>10</v>
      </c>
      <c r="N75" s="2" t="s">
        <v>53</v>
      </c>
      <c r="O75" s="73">
        <v>53900198.640000001</v>
      </c>
      <c r="Q75" s="56">
        <v>10</v>
      </c>
      <c r="R75" s="2" t="s">
        <v>53</v>
      </c>
      <c r="S75" s="50">
        <v>31692807</v>
      </c>
      <c r="T75" s="16"/>
      <c r="U75" s="2">
        <v>10</v>
      </c>
      <c r="V75" s="2" t="s">
        <v>53</v>
      </c>
      <c r="W75" s="50">
        <v>31299103</v>
      </c>
      <c r="X75" s="16"/>
      <c r="Y75" s="2">
        <v>10</v>
      </c>
      <c r="Z75" s="2" t="s">
        <v>53</v>
      </c>
      <c r="AA75" s="50">
        <v>34920955</v>
      </c>
      <c r="AC75" s="2">
        <v>10</v>
      </c>
      <c r="AD75" s="2" t="s">
        <v>53</v>
      </c>
      <c r="AE75" s="73">
        <v>53900198.640000001</v>
      </c>
      <c r="AF75" s="60">
        <f t="shared" si="3"/>
        <v>53900198.640000001</v>
      </c>
    </row>
    <row r="76" spans="1:32" ht="13.5" thickBot="1">
      <c r="A76" s="62">
        <v>11</v>
      </c>
      <c r="B76" s="63" t="s">
        <v>54</v>
      </c>
      <c r="C76" s="64">
        <f>SUM(C66:C75)</f>
        <v>253190397.60000002</v>
      </c>
      <c r="D76" s="65"/>
      <c r="E76" s="63">
        <v>11</v>
      </c>
      <c r="F76" s="63" t="s">
        <v>54</v>
      </c>
      <c r="G76" s="64">
        <f>SUM(G66:G75)</f>
        <v>337585454.63999993</v>
      </c>
      <c r="H76" s="65"/>
      <c r="I76" s="63">
        <v>11</v>
      </c>
      <c r="J76" s="63" t="s">
        <v>54</v>
      </c>
      <c r="K76" s="64">
        <f>SUM(K66:K75)</f>
        <v>421983981.71999991</v>
      </c>
      <c r="L76" s="58"/>
      <c r="M76" s="63">
        <v>11</v>
      </c>
      <c r="N76" s="63" t="s">
        <v>54</v>
      </c>
      <c r="O76" s="66">
        <f>SUM(O66:O75)</f>
        <v>337585454.63999993</v>
      </c>
      <c r="Q76" s="62">
        <v>11</v>
      </c>
      <c r="R76" s="63" t="s">
        <v>54</v>
      </c>
      <c r="S76" s="64">
        <f>SUM(S66:S75)</f>
        <v>436776135</v>
      </c>
      <c r="T76" s="65"/>
      <c r="U76" s="63">
        <v>11</v>
      </c>
      <c r="V76" s="63" t="s">
        <v>54</v>
      </c>
      <c r="W76" s="64">
        <f>SUM(W66:W75)</f>
        <v>479734746</v>
      </c>
      <c r="X76" s="65"/>
      <c r="Y76" s="63">
        <v>11</v>
      </c>
      <c r="Z76" s="63" t="s">
        <v>54</v>
      </c>
      <c r="AA76" s="64">
        <f>SUM(AA66:AA75)</f>
        <v>517560455</v>
      </c>
      <c r="AB76" s="58"/>
      <c r="AC76" s="63">
        <v>11</v>
      </c>
      <c r="AD76" s="63" t="s">
        <v>54</v>
      </c>
      <c r="AE76" s="66">
        <f>SUM(AE66:AE75)</f>
        <v>337585454.63999993</v>
      </c>
      <c r="AF76" s="61">
        <f>SUM(AF66:AF75)</f>
        <v>337585454.63999993</v>
      </c>
    </row>
  </sheetData>
  <mergeCells count="49">
    <mergeCell ref="AC64:AD64"/>
    <mergeCell ref="A63:O63"/>
    <mergeCell ref="Q63:AE63"/>
    <mergeCell ref="AF63:AF65"/>
    <mergeCell ref="A64:B64"/>
    <mergeCell ref="E64:F64"/>
    <mergeCell ref="I64:J64"/>
    <mergeCell ref="M64:N64"/>
    <mergeCell ref="Q64:R64"/>
    <mergeCell ref="U64:V64"/>
    <mergeCell ref="Y64:Z64"/>
    <mergeCell ref="AF44:AF46"/>
    <mergeCell ref="A45:B45"/>
    <mergeCell ref="E45:F45"/>
    <mergeCell ref="I45:J45"/>
    <mergeCell ref="M45:N45"/>
    <mergeCell ref="Q45:R45"/>
    <mergeCell ref="U45:V45"/>
    <mergeCell ref="Y45:Z45"/>
    <mergeCell ref="AC45:AD45"/>
    <mergeCell ref="AF1:AF4"/>
    <mergeCell ref="A26:O26"/>
    <mergeCell ref="Q26:AE26"/>
    <mergeCell ref="AF26:AF28"/>
    <mergeCell ref="A27:B27"/>
    <mergeCell ref="E27:F27"/>
    <mergeCell ref="I27:J27"/>
    <mergeCell ref="M27:N27"/>
    <mergeCell ref="Q27:R27"/>
    <mergeCell ref="U27:V27"/>
    <mergeCell ref="AF5:AF7"/>
    <mergeCell ref="M6:N6"/>
    <mergeCell ref="A5:O5"/>
    <mergeCell ref="Q5:AE5"/>
    <mergeCell ref="Q6:R6"/>
    <mergeCell ref="U6:V6"/>
    <mergeCell ref="K61:Q61"/>
    <mergeCell ref="K62:Q62"/>
    <mergeCell ref="Y27:Z27"/>
    <mergeCell ref="AC27:AD27"/>
    <mergeCell ref="A44:O44"/>
    <mergeCell ref="Q44:AE44"/>
    <mergeCell ref="A1:B4"/>
    <mergeCell ref="C1:AE4"/>
    <mergeCell ref="Y6:Z6"/>
    <mergeCell ref="AC6:AD6"/>
    <mergeCell ref="A6:B6"/>
    <mergeCell ref="E6:F6"/>
    <mergeCell ref="I6:J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DAHIANA FAJARDO JIMENEZ</dc:creator>
  <cp:keywords/>
  <dc:description/>
  <cp:lastModifiedBy>Usuario invitado</cp:lastModifiedBy>
  <cp:revision/>
  <dcterms:created xsi:type="dcterms:W3CDTF">2026-05-06T20:46:52Z</dcterms:created>
  <dcterms:modified xsi:type="dcterms:W3CDTF">2026-09-23T23:41:00Z</dcterms:modified>
  <cp:category/>
  <cp:contentStatus/>
</cp:coreProperties>
</file>