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SALUD 2026\ANALISIS DEL SECTOR\ANALISIS PUERTAS ENRROLLABLES\"/>
    </mc:Choice>
  </mc:AlternateContent>
  <xr:revisionPtr revIDLastSave="0" documentId="13_ncr:1_{CE3D5617-1180-4E4A-87D7-DBBB3858337C}" xr6:coauthVersionLast="47" xr6:coauthVersionMax="47" xr10:uidLastSave="{00000000-0000-0000-0000-000000000000}"/>
  <bookViews>
    <workbookView xWindow="-120" yWindow="-120" windowWidth="29040" windowHeight="15720" xr2:uid="{D793AE5E-CD06-4D14-AD97-88F7F2AD36D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8" i="1" l="1"/>
  <c r="N9" i="1"/>
  <c r="N10" i="1"/>
  <c r="N11" i="1"/>
  <c r="N7" i="1"/>
  <c r="L8" i="1"/>
  <c r="M8" i="1" s="1"/>
  <c r="L9" i="1"/>
  <c r="M9" i="1" s="1"/>
  <c r="L10" i="1"/>
  <c r="M10" i="1" s="1"/>
  <c r="L11" i="1"/>
  <c r="M11" i="1"/>
  <c r="L7" i="1"/>
  <c r="M7" i="1" s="1"/>
  <c r="I8" i="1"/>
  <c r="J8" i="1" s="1"/>
  <c r="I9" i="1"/>
  <c r="J9" i="1" s="1"/>
  <c r="I10" i="1"/>
  <c r="J10" i="1" s="1"/>
  <c r="I11" i="1"/>
  <c r="J11" i="1" s="1"/>
  <c r="I7" i="1"/>
  <c r="J7" i="1" s="1"/>
  <c r="F8" i="1"/>
  <c r="G8" i="1" s="1"/>
  <c r="F9" i="1"/>
  <c r="G9" i="1" s="1"/>
  <c r="F10" i="1"/>
  <c r="G10" i="1" s="1"/>
  <c r="F11" i="1"/>
  <c r="G11" i="1" s="1"/>
  <c r="F7" i="1"/>
  <c r="G7" i="1" s="1"/>
  <c r="O7" i="1" l="1"/>
  <c r="O13" i="1" s="1"/>
  <c r="O9" i="1"/>
  <c r="O11" i="1"/>
  <c r="O10" i="1"/>
  <c r="G13" i="1"/>
  <c r="O8" i="1"/>
  <c r="M13" i="1"/>
  <c r="J13" i="1"/>
</calcChain>
</file>

<file path=xl/sharedStrings.xml><?xml version="1.0" encoding="utf-8"?>
<sst xmlns="http://schemas.openxmlformats.org/spreadsheetml/2006/main" count="27" uniqueCount="21">
  <si>
    <t>ITEM</t>
  </si>
  <si>
    <t>DESCRIPCIÓN</t>
  </si>
  <si>
    <t>CANTIDAD</t>
  </si>
  <si>
    <t>FRECUENCIA</t>
  </si>
  <si>
    <t>Puertas vertical Nivel Central</t>
  </si>
  <si>
    <t>Puertas Enrollable Nivel Central</t>
  </si>
  <si>
    <t>Puerta Enrollable Sede de San Nicolás</t>
  </si>
  <si>
    <t>Puerta vertical Sede San Nicolás</t>
  </si>
  <si>
    <t>Puerta Enrollable Centro de Zoonosis</t>
  </si>
  <si>
    <t>COTIZACION 1-RT SOLUCIONES DE INGENIERIA</t>
  </si>
  <si>
    <t>COTIZACION 2-RT PANEL CAISER</t>
  </si>
  <si>
    <t>COTIZACION 3-RT MONTAJES ELECTRICOS ARIAS SAS</t>
  </si>
  <si>
    <t>VR UNITARIO</t>
  </si>
  <si>
    <t>VR TOTAL</t>
  </si>
  <si>
    <t xml:space="preserve">VR IVA </t>
  </si>
  <si>
    <t>BOLSA DE REPUESTOS</t>
  </si>
  <si>
    <t>VALOR PROMEDIO UNITARIO</t>
  </si>
  <si>
    <t xml:space="preserve">VALOR PROMEDIO TOTAL </t>
  </si>
  <si>
    <t>VALOR TOTAL PROMEDIO</t>
  </si>
  <si>
    <t>Elaboro: EDITH KARINA ANGEL- CONTRATISTA</t>
  </si>
  <si>
    <t>ANALISIS DE PRECIOS PRCESO No Número del proceso: 4145.010.26.1.2284-2026“Realizar el mantenimiento preventivo y correctivo con suministro de bolsa de repuestos de puertas enrollables y verticales, con el fin de preservar las condiciones de funciona-miento, prolongar la vida útil de los equipos y reducir el riesgo de fallas que afecten la operación institucional de la Secretaría de Salud Pública"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</si>
</sst>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64" fontId="0" fillId="0" borderId="5" xfId="0" applyNumberFormat="1" applyBorder="1"/>
    <xf numFmtId="164" fontId="0" fillId="0" borderId="1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1" fillId="3" borderId="9" xfId="0" applyNumberFormat="1" applyFont="1" applyFill="1" applyBorder="1"/>
    <xf numFmtId="164" fontId="1" fillId="4" borderId="9" xfId="0" applyNumberFormat="1" applyFont="1" applyFill="1" applyBorder="1"/>
    <xf numFmtId="164" fontId="1" fillId="5" borderId="9" xfId="0" applyNumberFormat="1" applyFont="1" applyFill="1" applyBorder="1"/>
    <xf numFmtId="0" fontId="1" fillId="6" borderId="7" xfId="0" applyFont="1" applyFill="1" applyBorder="1"/>
    <xf numFmtId="164" fontId="1" fillId="6" borderId="9" xfId="0" applyNumberFormat="1" applyFont="1" applyFill="1" applyBorder="1"/>
    <xf numFmtId="0" fontId="3" fillId="0" borderId="0" xfId="0" applyFont="1" applyAlignment="1">
      <alignment horizontal="center" vertical="justify" wrapText="1"/>
    </xf>
    <xf numFmtId="0" fontId="1" fillId="3" borderId="2" xfId="0" applyFont="1" applyFill="1" applyBorder="1" applyAlignment="1">
      <alignment horizontal="center" vertical="justify" wrapText="1"/>
    </xf>
    <xf numFmtId="0" fontId="1" fillId="3" borderId="3" xfId="0" applyFont="1" applyFill="1" applyBorder="1" applyAlignment="1">
      <alignment horizontal="center" vertical="justify" wrapText="1"/>
    </xf>
    <xf numFmtId="0" fontId="1" fillId="3" borderId="4" xfId="0" applyFont="1" applyFill="1" applyBorder="1" applyAlignment="1">
      <alignment horizontal="center" vertical="justify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justify" wrapText="1"/>
    </xf>
    <xf numFmtId="0" fontId="1" fillId="5" borderId="3" xfId="0" applyFont="1" applyFill="1" applyBorder="1" applyAlignment="1">
      <alignment horizontal="center" vertical="justify" wrapText="1"/>
    </xf>
    <xf numFmtId="0" fontId="1" fillId="5" borderId="4" xfId="0" applyFont="1" applyFill="1" applyBorder="1" applyAlignment="1">
      <alignment horizontal="center" vertical="justify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13</xdr:row>
      <xdr:rowOff>113694</xdr:rowOff>
    </xdr:from>
    <xdr:to>
      <xdr:col>1</xdr:col>
      <xdr:colOff>1714500</xdr:colOff>
      <xdr:row>14</xdr:row>
      <xdr:rowOff>666750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C90CF28-A94F-4F50-8E48-DB496ACC8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809269"/>
          <a:ext cx="1600200" cy="7435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21F7B-6857-4A0A-9351-E4D779E51B80}">
  <dimension ref="A2:O17"/>
  <sheetViews>
    <sheetView tabSelected="1" workbookViewId="0">
      <selection activeCell="B23" sqref="B23"/>
    </sheetView>
  </sheetViews>
  <sheetFormatPr baseColWidth="10" defaultRowHeight="15" x14ac:dyDescent="0.25"/>
  <cols>
    <col min="1" max="1" width="9.85546875" customWidth="1"/>
    <col min="2" max="2" width="33.7109375" bestFit="1" customWidth="1"/>
    <col min="3" max="3" width="10.140625" bestFit="1" customWidth="1"/>
    <col min="4" max="4" width="12.7109375" customWidth="1"/>
    <col min="5" max="5" width="14.7109375" customWidth="1"/>
    <col min="6" max="6" width="13.28515625" customWidth="1"/>
    <col min="7" max="7" width="13.140625" customWidth="1"/>
    <col min="8" max="8" width="15" customWidth="1"/>
    <col min="9" max="9" width="12.5703125" customWidth="1"/>
    <col min="10" max="11" width="12.7109375" customWidth="1"/>
    <col min="13" max="13" width="13.42578125" customWidth="1"/>
    <col min="14" max="14" width="23.42578125" customWidth="1"/>
    <col min="15" max="15" width="17.5703125" customWidth="1"/>
  </cols>
  <sheetData>
    <row r="2" spans="1:15" x14ac:dyDescent="0.25">
      <c r="A2" s="24" t="s">
        <v>20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5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5" ht="15.75" thickBot="1" x14ac:dyDescent="0.3"/>
    <row r="5" spans="1:15" ht="30.75" customHeight="1" x14ac:dyDescent="0.25">
      <c r="A5" s="38" t="s">
        <v>0</v>
      </c>
      <c r="B5" s="40" t="s">
        <v>1</v>
      </c>
      <c r="C5" s="40" t="s">
        <v>2</v>
      </c>
      <c r="D5" s="42" t="s">
        <v>3</v>
      </c>
      <c r="E5" s="25" t="s">
        <v>9</v>
      </c>
      <c r="F5" s="26"/>
      <c r="G5" s="27"/>
      <c r="H5" s="28" t="s">
        <v>10</v>
      </c>
      <c r="I5" s="29"/>
      <c r="J5" s="30"/>
      <c r="K5" s="31" t="s">
        <v>11</v>
      </c>
      <c r="L5" s="32"/>
      <c r="M5" s="33"/>
      <c r="N5" s="34" t="s">
        <v>16</v>
      </c>
      <c r="O5" s="36" t="s">
        <v>17</v>
      </c>
    </row>
    <row r="6" spans="1:15" x14ac:dyDescent="0.25">
      <c r="A6" s="39"/>
      <c r="B6" s="41"/>
      <c r="C6" s="41"/>
      <c r="D6" s="43"/>
      <c r="E6" s="12" t="s">
        <v>12</v>
      </c>
      <c r="F6" s="2" t="s">
        <v>14</v>
      </c>
      <c r="G6" s="13" t="s">
        <v>13</v>
      </c>
      <c r="H6" s="12" t="s">
        <v>12</v>
      </c>
      <c r="I6" s="2" t="s">
        <v>14</v>
      </c>
      <c r="J6" s="13" t="s">
        <v>13</v>
      </c>
      <c r="K6" s="12" t="s">
        <v>12</v>
      </c>
      <c r="L6" s="2" t="s">
        <v>14</v>
      </c>
      <c r="M6" s="13" t="s">
        <v>13</v>
      </c>
      <c r="N6" s="35"/>
      <c r="O6" s="37"/>
    </row>
    <row r="7" spans="1:15" x14ac:dyDescent="0.25">
      <c r="A7" s="17">
        <v>1</v>
      </c>
      <c r="B7" s="16" t="s">
        <v>4</v>
      </c>
      <c r="C7" s="15">
        <v>1</v>
      </c>
      <c r="D7" s="18">
        <v>2</v>
      </c>
      <c r="E7" s="7">
        <v>463768</v>
      </c>
      <c r="F7" s="8">
        <f>(E7*19%)</f>
        <v>88115.92</v>
      </c>
      <c r="G7" s="9">
        <f>((E7+F7)*D7)</f>
        <v>1103767.8400000001</v>
      </c>
      <c r="H7" s="7">
        <v>663865.4</v>
      </c>
      <c r="I7" s="8">
        <f>(H7*19%)</f>
        <v>126134.42600000001</v>
      </c>
      <c r="J7" s="9">
        <f>((H7+I7)*D7)</f>
        <v>1579999.652</v>
      </c>
      <c r="K7" s="7">
        <v>747899</v>
      </c>
      <c r="L7" s="8">
        <f>(K7*19%)</f>
        <v>142100.81</v>
      </c>
      <c r="M7" s="9">
        <f>((K7+L7)*D7)</f>
        <v>1779999.62</v>
      </c>
      <c r="N7" s="7">
        <f>(E7+H7+K7)/3</f>
        <v>625177.46666666667</v>
      </c>
      <c r="O7" s="9">
        <f>(G7+J7+M7)/3</f>
        <v>1487922.3706666667</v>
      </c>
    </row>
    <row r="8" spans="1:15" x14ac:dyDescent="0.25">
      <c r="A8" s="17">
        <v>2</v>
      </c>
      <c r="B8" s="16" t="s">
        <v>5</v>
      </c>
      <c r="C8" s="15">
        <v>1</v>
      </c>
      <c r="D8" s="18">
        <v>2</v>
      </c>
      <c r="E8" s="7">
        <v>710145</v>
      </c>
      <c r="F8" s="8">
        <f t="shared" ref="F8:F11" si="0">(E8*19%)</f>
        <v>134927.54999999999</v>
      </c>
      <c r="G8" s="9">
        <f t="shared" ref="G8:G11" si="1">((E8+F8)*D8)</f>
        <v>1690145.1</v>
      </c>
      <c r="H8" s="7">
        <v>579832</v>
      </c>
      <c r="I8" s="8">
        <f t="shared" ref="I8:I11" si="2">(H8*19%)</f>
        <v>110168.08</v>
      </c>
      <c r="J8" s="9">
        <f t="shared" ref="J8:J11" si="3">((H8+I8)*D8)</f>
        <v>1380000.16</v>
      </c>
      <c r="K8" s="7">
        <v>404944.53</v>
      </c>
      <c r="L8" s="8">
        <f t="shared" ref="L8:L11" si="4">(K8*19%)</f>
        <v>76939.460700000011</v>
      </c>
      <c r="M8" s="9">
        <f t="shared" ref="M8:M11" si="5">((K8+L8)*D8)</f>
        <v>963767.98140000005</v>
      </c>
      <c r="N8" s="7">
        <f t="shared" ref="N8:N11" si="6">(E8+H8+K8)/3</f>
        <v>564973.84333333338</v>
      </c>
      <c r="O8" s="9">
        <f t="shared" ref="O8:O11" si="7">(G8+J8+M8)/3</f>
        <v>1344637.7471333332</v>
      </c>
    </row>
    <row r="9" spans="1:15" x14ac:dyDescent="0.25">
      <c r="A9" s="17">
        <v>3</v>
      </c>
      <c r="B9" s="16" t="s">
        <v>6</v>
      </c>
      <c r="C9" s="15">
        <v>1</v>
      </c>
      <c r="D9" s="18">
        <v>2</v>
      </c>
      <c r="E9" s="7">
        <v>420290</v>
      </c>
      <c r="F9" s="8">
        <f t="shared" si="0"/>
        <v>79855.100000000006</v>
      </c>
      <c r="G9" s="9">
        <f t="shared" si="1"/>
        <v>1000290.2</v>
      </c>
      <c r="H9" s="7">
        <v>579832</v>
      </c>
      <c r="I9" s="8">
        <f t="shared" si="2"/>
        <v>110168.08</v>
      </c>
      <c r="J9" s="9">
        <f t="shared" si="3"/>
        <v>1380000.16</v>
      </c>
      <c r="K9" s="7">
        <v>404944.53</v>
      </c>
      <c r="L9" s="8">
        <f t="shared" si="4"/>
        <v>76939.460700000011</v>
      </c>
      <c r="M9" s="9">
        <f t="shared" si="5"/>
        <v>963767.98140000005</v>
      </c>
      <c r="N9" s="7">
        <f t="shared" si="6"/>
        <v>468355.51</v>
      </c>
      <c r="O9" s="9">
        <f t="shared" si="7"/>
        <v>1114686.1137999999</v>
      </c>
    </row>
    <row r="10" spans="1:15" x14ac:dyDescent="0.25">
      <c r="A10" s="17">
        <v>4</v>
      </c>
      <c r="B10" s="16" t="s">
        <v>7</v>
      </c>
      <c r="C10" s="15">
        <v>1</v>
      </c>
      <c r="D10" s="18">
        <v>2</v>
      </c>
      <c r="E10" s="7">
        <v>536232</v>
      </c>
      <c r="F10" s="8">
        <f t="shared" si="0"/>
        <v>101884.08</v>
      </c>
      <c r="G10" s="9">
        <f t="shared" si="1"/>
        <v>1276232.1599999999</v>
      </c>
      <c r="H10" s="7">
        <v>579832</v>
      </c>
      <c r="I10" s="8">
        <f t="shared" si="2"/>
        <v>110168.08</v>
      </c>
      <c r="J10" s="9">
        <f t="shared" si="3"/>
        <v>1380000.16</v>
      </c>
      <c r="K10" s="7">
        <v>605042</v>
      </c>
      <c r="L10" s="8">
        <f t="shared" si="4"/>
        <v>114957.98</v>
      </c>
      <c r="M10" s="9">
        <f t="shared" si="5"/>
        <v>1439999.96</v>
      </c>
      <c r="N10" s="7">
        <f t="shared" si="6"/>
        <v>573702</v>
      </c>
      <c r="O10" s="9">
        <f t="shared" si="7"/>
        <v>1365410.76</v>
      </c>
    </row>
    <row r="11" spans="1:15" x14ac:dyDescent="0.25">
      <c r="A11" s="17">
        <v>5</v>
      </c>
      <c r="B11" s="16" t="s">
        <v>8</v>
      </c>
      <c r="C11" s="15">
        <v>1</v>
      </c>
      <c r="D11" s="18">
        <v>2</v>
      </c>
      <c r="E11" s="7">
        <v>942029</v>
      </c>
      <c r="F11" s="8">
        <f t="shared" si="0"/>
        <v>178985.51</v>
      </c>
      <c r="G11" s="9">
        <f t="shared" si="1"/>
        <v>2242029.02</v>
      </c>
      <c r="H11" s="7">
        <v>579832</v>
      </c>
      <c r="I11" s="8">
        <f t="shared" si="2"/>
        <v>110168.08</v>
      </c>
      <c r="J11" s="9">
        <f t="shared" si="3"/>
        <v>1380000.16</v>
      </c>
      <c r="K11" s="7">
        <v>605042</v>
      </c>
      <c r="L11" s="8">
        <f t="shared" si="4"/>
        <v>114957.98</v>
      </c>
      <c r="M11" s="9">
        <f t="shared" si="5"/>
        <v>1439999.96</v>
      </c>
      <c r="N11" s="7">
        <f t="shared" si="6"/>
        <v>708967.66666666663</v>
      </c>
      <c r="O11" s="9">
        <f t="shared" si="7"/>
        <v>1687343.0466666666</v>
      </c>
    </row>
    <row r="12" spans="1:15" x14ac:dyDescent="0.25">
      <c r="A12" s="17"/>
      <c r="B12" s="16" t="s">
        <v>15</v>
      </c>
      <c r="C12" s="15"/>
      <c r="D12" s="18"/>
      <c r="E12" s="7"/>
      <c r="F12" s="8"/>
      <c r="G12" s="9">
        <v>11567828</v>
      </c>
      <c r="H12" s="7"/>
      <c r="I12" s="8"/>
      <c r="J12" s="9">
        <v>11567828</v>
      </c>
      <c r="K12" s="7"/>
      <c r="L12" s="8"/>
      <c r="M12" s="9">
        <v>11567828</v>
      </c>
      <c r="N12" s="3"/>
      <c r="O12" s="9">
        <v>11567828</v>
      </c>
    </row>
    <row r="13" spans="1:15" ht="15.75" thickBot="1" x14ac:dyDescent="0.3">
      <c r="A13" s="4"/>
      <c r="B13" s="5"/>
      <c r="C13" s="5"/>
      <c r="D13" s="6"/>
      <c r="E13" s="4"/>
      <c r="F13" s="5"/>
      <c r="G13" s="19">
        <f>(G7+G8+G9+G10+G11+G12)</f>
        <v>18880292.32</v>
      </c>
      <c r="H13" s="10"/>
      <c r="I13" s="11"/>
      <c r="J13" s="20">
        <f>(J7+J8+J9+J10+J11+J12)</f>
        <v>18667828.291999999</v>
      </c>
      <c r="K13" s="4"/>
      <c r="L13" s="5"/>
      <c r="M13" s="21">
        <f>(M7+M8+M9+M10+M11+M12)</f>
        <v>18155363.502799999</v>
      </c>
      <c r="N13" s="22" t="s">
        <v>18</v>
      </c>
      <c r="O13" s="23">
        <f>(O12+O11+O10+O9+O8+O7)</f>
        <v>18567828.038266666</v>
      </c>
    </row>
    <row r="15" spans="1:15" ht="60" customHeight="1" x14ac:dyDescent="0.25">
      <c r="O15" s="14"/>
    </row>
    <row r="16" spans="1:15" x14ac:dyDescent="0.25">
      <c r="B16" t="s">
        <v>19</v>
      </c>
    </row>
    <row r="17" spans="7:7" x14ac:dyDescent="0.25">
      <c r="G17" s="1"/>
    </row>
  </sheetData>
  <mergeCells count="10">
    <mergeCell ref="A2:O3"/>
    <mergeCell ref="E5:G5"/>
    <mergeCell ref="H5:J5"/>
    <mergeCell ref="K5:M5"/>
    <mergeCell ref="N5:N6"/>
    <mergeCell ref="O5:O6"/>
    <mergeCell ref="A5:A6"/>
    <mergeCell ref="C5:C6"/>
    <mergeCell ref="B5:B6"/>
    <mergeCell ref="D5:D6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2026-06-16T15:40:25Z</dcterms:created>
  <dcterms:modified xsi:type="dcterms:W3CDTF">2026-10-07T19:37:08Z</dcterms:modified>
</cp:coreProperties>
</file>