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O_CONTRATOS\Desktop\CONTRATACION 2026\1. ESTUDIOS DE MERCADO 2026\6. RURAL\12. RESERVORIOS                                        Aprobado\"/>
    </mc:Choice>
  </mc:AlternateContent>
  <xr:revisionPtr revIDLastSave="0" documentId="13_ncr:1_{71AEA01B-D9EA-4057-9E8B-BE37A28D22F9}" xr6:coauthVersionLast="47" xr6:coauthVersionMax="47" xr10:uidLastSave="{00000000-0000-0000-0000-000000000000}"/>
  <bookViews>
    <workbookView xWindow="14220" yWindow="0" windowWidth="13155" windowHeight="15600" xr2:uid="{EAB23ADB-25B1-402F-B8F7-A3E866594A67}"/>
  </bookViews>
  <sheets>
    <sheet name="Hoja 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4" i="1" l="1"/>
  <c r="Z4" i="1"/>
  <c r="L4" i="1"/>
  <c r="M4" i="1" s="1"/>
  <c r="N4" i="1" s="1"/>
  <c r="G4" i="1"/>
  <c r="H4" i="1" s="1"/>
  <c r="I4" i="1" s="1"/>
  <c r="Q4" i="1"/>
  <c r="R4" i="1" s="1"/>
  <c r="S4" i="1" s="1"/>
  <c r="V4" i="1"/>
  <c r="U4" i="1"/>
  <c r="W4" i="1"/>
  <c r="T4" i="1"/>
  <c r="N5" i="1" l="1"/>
  <c r="AA4" i="1"/>
  <c r="AB4" i="1" s="1"/>
  <c r="S5" i="1"/>
  <c r="I5" i="1"/>
  <c r="AB5" i="1" l="1"/>
</calcChain>
</file>

<file path=xl/sharedStrings.xml><?xml version="1.0" encoding="utf-8"?>
<sst xmlns="http://schemas.openxmlformats.org/spreadsheetml/2006/main" count="42" uniqueCount="22">
  <si>
    <t>Ítem</t>
  </si>
  <si>
    <t>Unidad de medida</t>
  </si>
  <si>
    <t>Can</t>
  </si>
  <si>
    <t>Valor Unitario</t>
  </si>
  <si>
    <t>Valor IVA</t>
  </si>
  <si>
    <t>Descripción</t>
  </si>
  <si>
    <t>Unidad de Medida</t>
  </si>
  <si>
    <t>TOTALES</t>
  </si>
  <si>
    <t>(%) IVA</t>
  </si>
  <si>
    <t>Sub Total (Uni+IVA)</t>
  </si>
  <si>
    <t>Valor Total</t>
  </si>
  <si>
    <t>TOTAL</t>
  </si>
  <si>
    <t>MUNICIPIO DE ANAPOIMA</t>
  </si>
  <si>
    <r>
      <rPr>
        <b/>
        <sz val="8"/>
        <color theme="1"/>
        <rFont val="Calibri"/>
        <family val="2"/>
        <scheme val="minor"/>
      </rPr>
      <t xml:space="preserve">Elaboró: </t>
    </r>
    <r>
      <rPr>
        <sz val="8"/>
        <color theme="1"/>
        <rFont val="Calibri"/>
        <family val="2"/>
        <scheme val="minor"/>
      </rPr>
      <t>Camila Moreno Sánchez - Profesional Universitario - Secretaría de Contratación</t>
    </r>
  </si>
  <si>
    <r>
      <rPr>
        <b/>
        <sz val="8"/>
        <color theme="1"/>
        <rFont val="Calibri"/>
        <family val="2"/>
        <scheme val="minor"/>
      </rPr>
      <t xml:space="preserve">Aprobó: </t>
    </r>
    <r>
      <rPr>
        <sz val="8"/>
        <color theme="1"/>
        <rFont val="Calibri"/>
        <family val="2"/>
        <scheme val="minor"/>
      </rPr>
      <t>Yaned Garzón Chaparro - Secretaria de Despacho - Secretaría de Contratación</t>
    </r>
  </si>
  <si>
    <t>PRESUPUESTO OFICIAL ALCALDÍA DE ANAPOIMA</t>
  </si>
  <si>
    <t>MINIMA 2026</t>
  </si>
  <si>
    <t xml:space="preserve">Suministro, transporte e instalación Armotanque 25.22 m³ Ø 5.22
Capacidad: 25.22 m³
Altura:  1.18 mts
Diámetro: Ø 5.22 mts
Uso: Almacenamiento de Agua Cruda
Paneles: Galvanizados corrugados, lámina de acero galvanizado cumpliendo la norma AWWA D-103.
Geomembrana: Geomembrana PVC de 0.8 milímetros reforzada en malla de poliéster, para almacenamiento de agua cruda.
Acople de rebose:  1 und Ø 2” PVC
Acople de entrada: 1 und Ø 2” PVC
Acople de salida:  2 und Ø 2” PVC
Acople de desagüe: 1 und Ø 2” PVC
Acero
- Materia Prima: Acero al carbono conformado en frío, fabricado bajo especificaciones NTC 4011 – ASTM A653/A653M.
- Especificación Técnica del Recubrimiento: Galvanizado por método de triple punto, con recubrimiento Z180 – G60 equivalente a 180 g/m² de zinc (ambas caras), según norma ASTM A653M.
- Tamaño de la Corrugación: 100 mm de paso x 17 mm de profundidad.
- Proceso de Fabricación: Perfilado mediante conformado en frío para mayor rigidez estructural.
Salidas laterales &amp; Rebose
Salida Hidráulica: Conexión de 2 pulgadas rosca NPT, tipo brida, fabricada en PVC de alta resistencia. Anclada al cuerpo del tanque mediante 4 tornillos de acero inoxidable, lo que garantiza una fijación firme y evita el giro de la pieza, minimizando el riesgo de fugas o goteos.
Geomembrana
- Materia Prima: Geomembrana de PVC flexible con refuerzo interno de malla de poliéster de alta tenacidad, desarrollada conforme a normas ASTM para resistencia química y mecánica.
- Norma de Fabricación: Fabricada bajo estándares ASTM D5199, D882, D4533, D1204 y D4833, garantizando propiedades como resistencia al rasgado, punzonamiento, estabilidad dimensional y tracción.
- Espesor (calibre nominal): 870 micras.
- Peso Superficial: 1060 g/m².
- Resistencia a la tensión (máxima): Longitudinal: 25 kN/m, Transversal: 21 kN/m
- Elongación a ruptura: Longitudinal: 35%, Transversal: 40%
- Resistencia al rasgado (ASTM D4533): Longitudinal: 343 N, Transversal: 392 N,
- Estabilidad dimensional (100°C, 15 min): 1.0%
- Resistencia al punzonamiento: 550 N
Tanque
Norma de Fabricación del Sistema de Tanque: Tanques tipo australiano diseñado y fabricado conforme al estándar AWWA D103, el cual regula los requisitos estructurales, materiales, de fabricación y montaje para tanques atornillados de acero con recubrimientos para almacenamiento de agua y otros líquidos.
</t>
  </si>
  <si>
    <t>Unidad</t>
  </si>
  <si>
    <t>Cotización ITM COLOMBIA</t>
  </si>
  <si>
    <t>Cotización INTECMECOL SAS</t>
  </si>
  <si>
    <t>Cotización NASAGRO SAS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</si>
</sst>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$&quot;\ * #,##0.00_-;\-&quot;$&quot;\ * #,##0.00_-;_-&quot;$&quot;\ * &quot;-&quot;??_-;_-@_-"/>
    <numFmt numFmtId="165" formatCode="&quot;$&quot;\ #,##0"/>
    <numFmt numFmtId="166" formatCode="_-&quot;$&quot;\ * #,##0_-;\-&quot;$&quot;\ * #,##0_-;_-&quot;$&quot;\ 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BFFEB"/>
        <bgColor indexed="64"/>
      </patternFill>
    </fill>
    <fill>
      <patternFill patternType="solid">
        <fgColor rgb="FFFFFFC9"/>
        <bgColor indexed="64"/>
      </patternFill>
    </fill>
    <fill>
      <patternFill patternType="solid">
        <fgColor theme="5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76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2" borderId="0" xfId="0" applyFont="1" applyFill="1"/>
    <xf numFmtId="0" fontId="4" fillId="2" borderId="0" xfId="0" applyFont="1" applyFill="1" applyAlignment="1">
      <alignment horizontal="center" wrapText="1"/>
    </xf>
    <xf numFmtId="0" fontId="5" fillId="2" borderId="1" xfId="0" applyFont="1" applyFill="1" applyBorder="1" applyAlignment="1">
      <alignment vertical="center" wrapText="1"/>
    </xf>
    <xf numFmtId="0" fontId="2" fillId="2" borderId="0" xfId="0" applyFont="1" applyFill="1"/>
    <xf numFmtId="0" fontId="4" fillId="2" borderId="0" xfId="0" applyFont="1" applyFill="1" applyAlignment="1">
      <alignment horizontal="center" vertical="center"/>
    </xf>
    <xf numFmtId="166" fontId="4" fillId="2" borderId="0" xfId="2" applyNumberFormat="1" applyFont="1" applyFill="1" applyAlignment="1">
      <alignment horizontal="center" vertical="center"/>
    </xf>
    <xf numFmtId="0" fontId="4" fillId="2" borderId="0" xfId="0" applyFont="1" applyFill="1" applyAlignment="1">
      <alignment vertical="center"/>
    </xf>
    <xf numFmtId="9" fontId="4" fillId="2" borderId="0" xfId="0" applyNumberFormat="1" applyFont="1" applyFill="1" applyAlignment="1">
      <alignment vertical="center"/>
    </xf>
    <xf numFmtId="0" fontId="2" fillId="3" borderId="7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/>
    </xf>
    <xf numFmtId="9" fontId="4" fillId="3" borderId="1" xfId="0" applyNumberFormat="1" applyFont="1" applyFill="1" applyBorder="1" applyAlignment="1">
      <alignment horizontal="center" vertical="center"/>
    </xf>
    <xf numFmtId="166" fontId="3" fillId="4" borderId="7" xfId="2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9" fontId="5" fillId="4" borderId="1" xfId="1" applyFont="1" applyFill="1" applyBorder="1" applyAlignment="1">
      <alignment horizontal="center" vertical="center"/>
    </xf>
    <xf numFmtId="166" fontId="3" fillId="5" borderId="7" xfId="2" applyNumberFormat="1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9" fontId="5" fillId="5" borderId="1" xfId="1" applyFont="1" applyFill="1" applyBorder="1" applyAlignment="1">
      <alignment horizontal="center" vertical="center"/>
    </xf>
    <xf numFmtId="165" fontId="4" fillId="4" borderId="7" xfId="2" applyNumberFormat="1" applyFont="1" applyFill="1" applyBorder="1" applyAlignment="1">
      <alignment horizontal="right" vertical="center"/>
    </xf>
    <xf numFmtId="165" fontId="4" fillId="4" borderId="1" xfId="2" applyNumberFormat="1" applyFont="1" applyFill="1" applyBorder="1" applyAlignment="1">
      <alignment horizontal="right" vertical="center"/>
    </xf>
    <xf numFmtId="165" fontId="4" fillId="4" borderId="8" xfId="2" applyNumberFormat="1" applyFont="1" applyFill="1" applyBorder="1" applyAlignment="1">
      <alignment horizontal="right" vertical="center"/>
    </xf>
    <xf numFmtId="165" fontId="4" fillId="5" borderId="7" xfId="2" applyNumberFormat="1" applyFont="1" applyFill="1" applyBorder="1" applyAlignment="1">
      <alignment horizontal="right" vertical="center"/>
    </xf>
    <xf numFmtId="165" fontId="4" fillId="5" borderId="1" xfId="2" applyNumberFormat="1" applyFont="1" applyFill="1" applyBorder="1" applyAlignment="1">
      <alignment horizontal="right" vertical="center"/>
    </xf>
    <xf numFmtId="165" fontId="2" fillId="4" borderId="9" xfId="0" applyNumberFormat="1" applyFont="1" applyFill="1" applyBorder="1" applyAlignment="1">
      <alignment horizontal="right" vertical="center"/>
    </xf>
    <xf numFmtId="166" fontId="3" fillId="3" borderId="1" xfId="2" applyNumberFormat="1" applyFont="1" applyFill="1" applyBorder="1" applyAlignment="1">
      <alignment horizontal="center" vertical="center" wrapText="1"/>
    </xf>
    <xf numFmtId="165" fontId="4" fillId="3" borderId="1" xfId="2" applyNumberFormat="1" applyFont="1" applyFill="1" applyBorder="1" applyAlignment="1">
      <alignment horizontal="right" vertical="center"/>
    </xf>
    <xf numFmtId="165" fontId="4" fillId="3" borderId="8" xfId="2" applyNumberFormat="1" applyFont="1" applyFill="1" applyBorder="1" applyAlignment="1">
      <alignment horizontal="right" vertical="center"/>
    </xf>
    <xf numFmtId="165" fontId="2" fillId="3" borderId="9" xfId="2" applyNumberFormat="1" applyFont="1" applyFill="1" applyBorder="1" applyAlignment="1">
      <alignment horizontal="right" vertical="center"/>
    </xf>
    <xf numFmtId="0" fontId="2" fillId="5" borderId="8" xfId="0" applyFont="1" applyFill="1" applyBorder="1" applyAlignment="1">
      <alignment horizontal="center" vertical="center" wrapText="1"/>
    </xf>
    <xf numFmtId="165" fontId="4" fillId="5" borderId="8" xfId="2" applyNumberFormat="1" applyFont="1" applyFill="1" applyBorder="1" applyAlignment="1">
      <alignment horizontal="right" vertical="center"/>
    </xf>
    <xf numFmtId="165" fontId="2" fillId="5" borderId="9" xfId="0" applyNumberFormat="1" applyFont="1" applyFill="1" applyBorder="1" applyAlignment="1">
      <alignment horizontal="right" vertical="center"/>
    </xf>
    <xf numFmtId="0" fontId="4" fillId="2" borderId="1" xfId="0" applyFont="1" applyFill="1" applyBorder="1"/>
    <xf numFmtId="166" fontId="3" fillId="6" borderId="7" xfId="2" applyNumberFormat="1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2" fillId="6" borderId="8" xfId="0" applyFont="1" applyFill="1" applyBorder="1" applyAlignment="1">
      <alignment horizontal="center" vertical="center" wrapText="1"/>
    </xf>
    <xf numFmtId="165" fontId="4" fillId="6" borderId="7" xfId="2" applyNumberFormat="1" applyFont="1" applyFill="1" applyBorder="1" applyAlignment="1">
      <alignment horizontal="right" vertical="center"/>
    </xf>
    <xf numFmtId="9" fontId="5" fillId="6" borderId="1" xfId="1" applyFont="1" applyFill="1" applyBorder="1" applyAlignment="1">
      <alignment horizontal="center" vertical="center"/>
    </xf>
    <xf numFmtId="165" fontId="4" fillId="6" borderId="1" xfId="2" applyNumberFormat="1" applyFont="1" applyFill="1" applyBorder="1" applyAlignment="1">
      <alignment horizontal="right" vertical="center"/>
    </xf>
    <xf numFmtId="165" fontId="4" fillId="6" borderId="8" xfId="2" applyNumberFormat="1" applyFont="1" applyFill="1" applyBorder="1" applyAlignment="1">
      <alignment horizontal="right" vertical="center"/>
    </xf>
    <xf numFmtId="165" fontId="2" fillId="6" borderId="9" xfId="0" applyNumberFormat="1" applyFont="1" applyFill="1" applyBorder="1" applyAlignment="1">
      <alignment horizontal="right" vertical="center"/>
    </xf>
    <xf numFmtId="164" fontId="4" fillId="0" borderId="1" xfId="2" applyFont="1" applyFill="1" applyBorder="1"/>
    <xf numFmtId="0" fontId="6" fillId="2" borderId="0" xfId="0" applyFont="1" applyFill="1" applyAlignment="1">
      <alignment horizontal="right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165" fontId="2" fillId="3" borderId="10" xfId="0" applyNumberFormat="1" applyFont="1" applyFill="1" applyBorder="1" applyAlignment="1">
      <alignment horizontal="right" vertical="center"/>
    </xf>
    <xf numFmtId="165" fontId="2" fillId="3" borderId="11" xfId="0" applyNumberFormat="1" applyFont="1" applyFill="1" applyBorder="1" applyAlignment="1">
      <alignment horizontal="right" vertical="center"/>
    </xf>
    <xf numFmtId="0" fontId="2" fillId="4" borderId="10" xfId="0" applyFont="1" applyFill="1" applyBorder="1" applyAlignment="1">
      <alignment horizontal="right" vertical="center"/>
    </xf>
    <xf numFmtId="0" fontId="2" fillId="4" borderId="11" xfId="0" applyFont="1" applyFill="1" applyBorder="1" applyAlignment="1">
      <alignment horizontal="right" vertical="center"/>
    </xf>
    <xf numFmtId="0" fontId="2" fillId="5" borderId="10" xfId="0" applyFont="1" applyFill="1" applyBorder="1" applyAlignment="1">
      <alignment horizontal="right" vertical="center"/>
    </xf>
    <xf numFmtId="0" fontId="2" fillId="5" borderId="11" xfId="0" applyFont="1" applyFill="1" applyBorder="1" applyAlignment="1">
      <alignment horizontal="right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 vertical="center"/>
    </xf>
    <xf numFmtId="0" fontId="2" fillId="6" borderId="6" xfId="0" applyFont="1" applyFill="1" applyBorder="1" applyAlignment="1">
      <alignment horizontal="center" vertical="center"/>
    </xf>
    <xf numFmtId="0" fontId="2" fillId="6" borderId="10" xfId="0" applyFont="1" applyFill="1" applyBorder="1" applyAlignment="1">
      <alignment horizontal="right" vertical="center"/>
    </xf>
    <xf numFmtId="0" fontId="2" fillId="6" borderId="11" xfId="0" applyFont="1" applyFill="1" applyBorder="1" applyAlignment="1">
      <alignment horizontal="right" vertical="center"/>
    </xf>
    <xf numFmtId="0" fontId="2" fillId="2" borderId="0" xfId="0" applyFont="1" applyFill="1" applyAlignment="1">
      <alignment horizontal="center" vertical="center"/>
    </xf>
    <xf numFmtId="0" fontId="2" fillId="2" borderId="3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</cellXfs>
  <cellStyles count="3">
    <cellStyle name="Moneda" xfId="2" builtinId="4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FFFFC9"/>
      <color rgb="FFEBFFEB"/>
      <color rgb="FFE4F1FC"/>
      <color rgb="FFFFFFB7"/>
      <color rgb="FFE5FFE5"/>
      <color rgb="FFCC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347499</xdr:colOff>
      <xdr:row>0</xdr:row>
      <xdr:rowOff>0</xdr:rowOff>
    </xdr:from>
    <xdr:to>
      <xdr:col>1</xdr:col>
      <xdr:colOff>863163</xdr:colOff>
      <xdr:row>0</xdr:row>
      <xdr:rowOff>605747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6C5E931-5D09-EB59-71D0-20F90D761F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3249" y="0"/>
          <a:ext cx="515664" cy="605747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515664</xdr:colOff>
      <xdr:row>0</xdr:row>
      <xdr:rowOff>605747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759AAE8-4717-4F14-9020-38AEE527C7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20800" y="0"/>
          <a:ext cx="515664" cy="60574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45FBF4-C4FD-4BC7-8F7E-D2741413FF89}">
  <dimension ref="A1:AB10"/>
  <sheetViews>
    <sheetView tabSelected="1" topLeftCell="T1" zoomScaleNormal="100" workbookViewId="0">
      <selection activeCell="AB5" sqref="AB5"/>
    </sheetView>
  </sheetViews>
  <sheetFormatPr baseColWidth="10" defaultColWidth="11.5703125" defaultRowHeight="12.75" x14ac:dyDescent="0.2"/>
  <cols>
    <col min="1" max="1" width="4.28515625" style="3" customWidth="1"/>
    <col min="2" max="2" width="27.5703125" style="3" customWidth="1"/>
    <col min="3" max="3" width="9.5703125" style="7" customWidth="1"/>
    <col min="4" max="4" width="6.42578125" style="7" customWidth="1"/>
    <col min="5" max="5" width="12.140625" style="8" customWidth="1"/>
    <col min="6" max="6" width="5.28515625" style="7" customWidth="1"/>
    <col min="7" max="7" width="11.28515625" style="7" customWidth="1"/>
    <col min="8" max="8" width="13.140625" style="7" customWidth="1"/>
    <col min="9" max="10" width="12.85546875" style="7" customWidth="1"/>
    <col min="11" max="11" width="6.7109375" style="7" customWidth="1"/>
    <col min="12" max="12" width="10.140625" style="7" customWidth="1"/>
    <col min="13" max="13" width="12.85546875" style="7" customWidth="1"/>
    <col min="14" max="14" width="15" style="7" customWidth="1"/>
    <col min="15" max="15" width="14.140625" style="9" customWidth="1"/>
    <col min="16" max="16" width="6.140625" style="10" customWidth="1"/>
    <col min="17" max="17" width="10.85546875" style="9" customWidth="1"/>
    <col min="18" max="18" width="14.7109375" style="9" customWidth="1"/>
    <col min="19" max="19" width="15.140625" style="9" customWidth="1"/>
    <col min="20" max="20" width="6.28515625" style="9" customWidth="1"/>
    <col min="21" max="21" width="23.5703125" style="9" customWidth="1"/>
    <col min="22" max="22" width="11.5703125" style="9"/>
    <col min="23" max="23" width="5.5703125" style="3" customWidth="1"/>
    <col min="24" max="24" width="12.7109375" style="3" customWidth="1"/>
    <col min="25" max="25" width="5.5703125" style="3" customWidth="1"/>
    <col min="26" max="26" width="10.7109375" style="3" customWidth="1"/>
    <col min="27" max="27" width="15" style="3" customWidth="1"/>
    <col min="28" max="28" width="15.140625" style="3" customWidth="1"/>
    <col min="29" max="16384" width="11.5703125" style="3"/>
  </cols>
  <sheetData>
    <row r="1" spans="1:28" ht="49.5" customHeight="1" thickBot="1" x14ac:dyDescent="0.25">
      <c r="C1" s="70" t="s">
        <v>12</v>
      </c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9"/>
      <c r="Z1" s="9"/>
      <c r="AA1" s="9"/>
      <c r="AB1" s="9"/>
    </row>
    <row r="2" spans="1:28" ht="26.25" customHeight="1" x14ac:dyDescent="0.2">
      <c r="A2" s="72" t="s">
        <v>0</v>
      </c>
      <c r="B2" s="72" t="s">
        <v>5</v>
      </c>
      <c r="C2" s="73" t="s">
        <v>1</v>
      </c>
      <c r="D2" s="74" t="s">
        <v>2</v>
      </c>
      <c r="E2" s="62" t="s">
        <v>19</v>
      </c>
      <c r="F2" s="63"/>
      <c r="G2" s="63"/>
      <c r="H2" s="63"/>
      <c r="I2" s="64"/>
      <c r="J2" s="65" t="s">
        <v>20</v>
      </c>
      <c r="K2" s="66"/>
      <c r="L2" s="66"/>
      <c r="M2" s="66"/>
      <c r="N2" s="67"/>
      <c r="O2" s="50" t="s">
        <v>21</v>
      </c>
      <c r="P2" s="51"/>
      <c r="Q2" s="51"/>
      <c r="R2" s="51"/>
      <c r="S2" s="52"/>
      <c r="T2" s="53" t="s">
        <v>15</v>
      </c>
      <c r="U2" s="54"/>
      <c r="V2" s="54"/>
      <c r="W2" s="54"/>
      <c r="X2" s="54"/>
      <c r="Y2" s="54"/>
      <c r="Z2" s="54"/>
      <c r="AA2" s="54"/>
      <c r="AB2" s="55"/>
    </row>
    <row r="3" spans="1:28" s="4" customFormat="1" ht="25.5" x14ac:dyDescent="0.2">
      <c r="A3" s="72"/>
      <c r="B3" s="72"/>
      <c r="C3" s="73"/>
      <c r="D3" s="74"/>
      <c r="E3" s="19" t="s">
        <v>3</v>
      </c>
      <c r="F3" s="20" t="s">
        <v>8</v>
      </c>
      <c r="G3" s="20" t="s">
        <v>4</v>
      </c>
      <c r="H3" s="20" t="s">
        <v>9</v>
      </c>
      <c r="I3" s="21" t="s">
        <v>10</v>
      </c>
      <c r="J3" s="40" t="s">
        <v>3</v>
      </c>
      <c r="K3" s="41" t="s">
        <v>8</v>
      </c>
      <c r="L3" s="41" t="s">
        <v>4</v>
      </c>
      <c r="M3" s="41" t="s">
        <v>9</v>
      </c>
      <c r="N3" s="42" t="s">
        <v>10</v>
      </c>
      <c r="O3" s="23" t="s">
        <v>3</v>
      </c>
      <c r="P3" s="24" t="s">
        <v>8</v>
      </c>
      <c r="Q3" s="24" t="s">
        <v>4</v>
      </c>
      <c r="R3" s="24" t="s">
        <v>9</v>
      </c>
      <c r="S3" s="36" t="s">
        <v>10</v>
      </c>
      <c r="T3" s="11" t="s">
        <v>0</v>
      </c>
      <c r="U3" s="12" t="s">
        <v>5</v>
      </c>
      <c r="V3" s="12" t="s">
        <v>6</v>
      </c>
      <c r="W3" s="12" t="s">
        <v>2</v>
      </c>
      <c r="X3" s="32" t="s">
        <v>3</v>
      </c>
      <c r="Y3" s="13" t="s">
        <v>8</v>
      </c>
      <c r="Z3" s="13" t="s">
        <v>4</v>
      </c>
      <c r="AA3" s="13" t="s">
        <v>9</v>
      </c>
      <c r="AB3" s="14" t="s">
        <v>10</v>
      </c>
    </row>
    <row r="4" spans="1:28" ht="12" customHeight="1" x14ac:dyDescent="0.2">
      <c r="A4" s="1">
        <v>1</v>
      </c>
      <c r="B4" s="5" t="s">
        <v>17</v>
      </c>
      <c r="C4" s="2" t="s">
        <v>18</v>
      </c>
      <c r="D4" s="75">
        <v>9</v>
      </c>
      <c r="E4" s="26">
        <v>9453781</v>
      </c>
      <c r="F4" s="22">
        <v>0.19</v>
      </c>
      <c r="G4" s="27">
        <f>E4*F4</f>
        <v>1796218.3900000001</v>
      </c>
      <c r="H4" s="27">
        <f>E4+G4</f>
        <v>11249999.390000001</v>
      </c>
      <c r="I4" s="28">
        <f>H4*D4</f>
        <v>101249994.51000001</v>
      </c>
      <c r="J4" s="43">
        <v>13500000</v>
      </c>
      <c r="K4" s="44">
        <v>0.19</v>
      </c>
      <c r="L4" s="45">
        <f>J4*K4</f>
        <v>2565000</v>
      </c>
      <c r="M4" s="45">
        <f>J4+L4</f>
        <v>16065000</v>
      </c>
      <c r="N4" s="46">
        <f>M4*D4</f>
        <v>144585000</v>
      </c>
      <c r="O4" s="29">
        <v>11449580</v>
      </c>
      <c r="P4" s="25">
        <v>0.19</v>
      </c>
      <c r="Q4" s="30">
        <f>O4*P4</f>
        <v>2175420.2000000002</v>
      </c>
      <c r="R4" s="30">
        <f>O4+Q4</f>
        <v>13625000.199999999</v>
      </c>
      <c r="S4" s="37">
        <f>R4*D4</f>
        <v>122625001.8</v>
      </c>
      <c r="T4" s="15">
        <f t="shared" ref="T4:W4" si="0">+A4</f>
        <v>1</v>
      </c>
      <c r="U4" s="16" t="str">
        <f t="shared" si="0"/>
        <v xml:space="preserve">Suministro, transporte e instalación Armotanque 25.22 m³ Ø 5.22
Capacidad: 25.22 m³
Altura:  1.18 mts
Diámetro: Ø 5.22 mts
Uso: Almacenamiento de Agua Cruda
Paneles: Galvanizados corrugados, lámina de acero galvanizado cumpliendo la norma AWWA D-103.
Geomembrana: Geomembrana PVC de 0.8 milímetros reforzada en malla de poliéster, para almacenamiento de agua cruda.
Acople de rebose:  1 und Ø 2” PVC
Acople de entrada: 1 und Ø 2” PVC
Acople de salida:  2 und Ø 2” PVC
Acople de desagüe: 1 und Ø 2” PVC
Acero
- Materia Prima: Acero al carbono conformado en frío, fabricado bajo especificaciones NTC 4011 – ASTM A653/A653M.
- Especificación Técnica del Recubrimiento: Galvanizado por método de triple punto, con recubrimiento Z180 – G60 equivalente a 180 g/m² de zinc (ambas caras), según norma ASTM A653M.
- Tamaño de la Corrugación: 100 mm de paso x 17 mm de profundidad.
- Proceso de Fabricación: Perfilado mediante conformado en frío para mayor rigidez estructural.
Salidas laterales &amp; Rebose
Salida Hidráulica: Conexión de 2 pulgadas rosca NPT, tipo brida, fabricada en PVC de alta resistencia. Anclada al cuerpo del tanque mediante 4 tornillos de acero inoxidable, lo que garantiza una fijación firme y evita el giro de la pieza, minimizando el riesgo de fugas o goteos.
Geomembrana
- Materia Prima: Geomembrana de PVC flexible con refuerzo interno de malla de poliéster de alta tenacidad, desarrollada conforme a normas ASTM para resistencia química y mecánica.
- Norma de Fabricación: Fabricada bajo estándares ASTM D5199, D882, D4533, D1204 y D4833, garantizando propiedades como resistencia al rasgado, punzonamiento, estabilidad dimensional y tracción.
- Espesor (calibre nominal): 870 micras.
- Peso Superficial: 1060 g/m².
- Resistencia a la tensión (máxima): Longitudinal: 25 kN/m, Transversal: 21 kN/m
- Elongación a ruptura: Longitudinal: 35%, Transversal: 40%
- Resistencia al rasgado (ASTM D4533): Longitudinal: 343 N, Transversal: 392 N,
- Estabilidad dimensional (100°C, 15 min): 1.0%
- Resistencia al punzonamiento: 550 N
Tanque
Norma de Fabricación del Sistema de Tanque: Tanques tipo australiano diseñado y fabricado conforme al estándar AWWA D103, el cual regula los requisitos estructurales, materiales, de fabricación y montaje para tanques atornillados de acero con recubrimientos para almacenamiento de agua y otros líquidos.
</v>
      </c>
      <c r="V4" s="17" t="str">
        <f t="shared" si="0"/>
        <v>Unidad</v>
      </c>
      <c r="W4" s="17">
        <f t="shared" si="0"/>
        <v>9</v>
      </c>
      <c r="X4" s="33">
        <f>AVERAGE(E4,J4,O4)</f>
        <v>11467787</v>
      </c>
      <c r="Y4" s="18">
        <v>0.19</v>
      </c>
      <c r="Z4" s="33">
        <f>SUM(X4*Y4)</f>
        <v>2178879.5299999998</v>
      </c>
      <c r="AA4" s="33">
        <f>SUM(X4+Z4)</f>
        <v>13646666.529999999</v>
      </c>
      <c r="AB4" s="34">
        <f>SUM(W4*AA4)</f>
        <v>122819998.77</v>
      </c>
    </row>
    <row r="5" spans="1:28" s="6" customFormat="1" ht="15.75" customHeight="1" thickBot="1" x14ac:dyDescent="0.25">
      <c r="A5" s="71"/>
      <c r="B5" s="71"/>
      <c r="C5" s="71"/>
      <c r="D5" s="71"/>
      <c r="E5" s="58" t="s">
        <v>11</v>
      </c>
      <c r="F5" s="59"/>
      <c r="G5" s="59"/>
      <c r="H5" s="59"/>
      <c r="I5" s="31">
        <f>SUM(I4:I4)</f>
        <v>101249994.51000001</v>
      </c>
      <c r="J5" s="68" t="s">
        <v>11</v>
      </c>
      <c r="K5" s="69"/>
      <c r="L5" s="69"/>
      <c r="M5" s="69"/>
      <c r="N5" s="47">
        <f>SUM(N4:N4)</f>
        <v>144585000</v>
      </c>
      <c r="O5" s="60" t="s">
        <v>11</v>
      </c>
      <c r="P5" s="61"/>
      <c r="Q5" s="61"/>
      <c r="R5" s="61"/>
      <c r="S5" s="38">
        <f>SUM(S4:S4)</f>
        <v>122625001.8</v>
      </c>
      <c r="T5" s="56" t="s">
        <v>7</v>
      </c>
      <c r="U5" s="57"/>
      <c r="V5" s="57"/>
      <c r="W5" s="57"/>
      <c r="X5" s="57"/>
      <c r="Y5" s="57"/>
      <c r="Z5" s="57"/>
      <c r="AA5" s="57"/>
      <c r="AB5" s="35">
        <f>SUM(AB4:AB4)</f>
        <v>122819998.77</v>
      </c>
    </row>
    <row r="7" spans="1:28" x14ac:dyDescent="0.2">
      <c r="AA7" s="39" t="s">
        <v>16</v>
      </c>
      <c r="AB7" s="48">
        <v>49025340</v>
      </c>
    </row>
    <row r="9" spans="1:28" x14ac:dyDescent="0.2">
      <c r="T9" s="49" t="s">
        <v>13</v>
      </c>
      <c r="U9" s="49"/>
      <c r="V9" s="49"/>
      <c r="W9" s="49"/>
      <c r="X9" s="49"/>
      <c r="Y9" s="49"/>
      <c r="Z9" s="49"/>
      <c r="AA9" s="49"/>
      <c r="AB9" s="49"/>
    </row>
    <row r="10" spans="1:28" x14ac:dyDescent="0.2">
      <c r="T10" s="49" t="s">
        <v>14</v>
      </c>
      <c r="U10" s="49"/>
      <c r="V10" s="49"/>
      <c r="W10" s="49"/>
      <c r="X10" s="49"/>
      <c r="Y10" s="49"/>
      <c r="Z10" s="49"/>
      <c r="AA10" s="49"/>
      <c r="AB10" s="49"/>
    </row>
  </sheetData>
  <mergeCells count="16">
    <mergeCell ref="C1:X1"/>
    <mergeCell ref="T9:AB9"/>
    <mergeCell ref="A5:D5"/>
    <mergeCell ref="A2:A3"/>
    <mergeCell ref="B2:B3"/>
    <mergeCell ref="C2:C3"/>
    <mergeCell ref="D2:D3"/>
    <mergeCell ref="T10:AB10"/>
    <mergeCell ref="O2:S2"/>
    <mergeCell ref="T2:AB2"/>
    <mergeCell ref="T5:AA5"/>
    <mergeCell ref="E5:H5"/>
    <mergeCell ref="O5:R5"/>
    <mergeCell ref="E2:I2"/>
    <mergeCell ref="J2:N2"/>
    <mergeCell ref="J5:M5"/>
  </mergeCells>
  <pageMargins left="0.7" right="0.7" top="0.75" bottom="0.75" header="0.3" footer="0.3"/>
  <pageSetup paperSize="28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TECNICO CONTRATOS</dc:creator>
  <cp:lastModifiedBy>Anapoima cundinamarca</cp:lastModifiedBy>
  <cp:lastPrinted>2024-06-27T14:35:37Z</cp:lastPrinted>
  <dcterms:created xsi:type="dcterms:W3CDTF">2024-04-30T17:30:21Z</dcterms:created>
  <dcterms:modified xsi:type="dcterms:W3CDTF">2026-08-26T16:05:54Z</dcterms:modified>
</cp:coreProperties>
</file>