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ASUS\Downloads\PYBA FINAL\ESTUDIO DE MERCADO\"/>
    </mc:Choice>
  </mc:AlternateContent>
  <xr:revisionPtr revIDLastSave="0" documentId="13_ncr:1_{7CD9CE36-E998-462F-A0F6-BCA64AE40A37}" xr6:coauthVersionLast="47" xr6:coauthVersionMax="47" xr10:uidLastSave="{00000000-0000-0000-0000-000000000000}"/>
  <bookViews>
    <workbookView xWindow="-108" yWindow="-108" windowWidth="23256" windowHeight="12456" tabRatio="500" activeTab="2" xr2:uid="{00000000-000D-0000-FFFF-FFFF00000000}"/>
  </bookViews>
  <sheets>
    <sheet name="ANALISIS" sheetId="11" r:id="rId1"/>
    <sheet name="1. COMPONENTE" sheetId="12" r:id="rId2"/>
    <sheet name="2. ESTUDIO DE MERCADO" sheetId="4"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Q407" i="4" l="1"/>
  <c r="R6" i="4"/>
  <c r="G402" i="4"/>
  <c r="N402" i="4" s="1"/>
  <c r="Q402" i="4" s="1"/>
  <c r="O401" i="4"/>
  <c r="G401" i="4"/>
  <c r="N401" i="4" s="1"/>
  <c r="Q401" i="4" s="1"/>
  <c r="G400" i="4"/>
  <c r="N400" i="4" s="1"/>
  <c r="Q400" i="4" s="1"/>
  <c r="G399" i="4"/>
  <c r="O399" i="4" s="1"/>
  <c r="G393" i="4"/>
  <c r="N393" i="4" s="1"/>
  <c r="Q393" i="4" s="1"/>
  <c r="Q394" i="4" s="1"/>
  <c r="G387" i="4"/>
  <c r="O387" i="4" s="1"/>
  <c r="O386" i="4"/>
  <c r="G386" i="4"/>
  <c r="N386" i="4" s="1"/>
  <c r="Q386" i="4" s="1"/>
  <c r="O385" i="4"/>
  <c r="P385" i="4" s="1"/>
  <c r="N385" i="4"/>
  <c r="Q385" i="4" s="1"/>
  <c r="G385" i="4"/>
  <c r="G384" i="4"/>
  <c r="O384" i="4" s="1"/>
  <c r="G383" i="4"/>
  <c r="O383" i="4" s="1"/>
  <c r="G382" i="4"/>
  <c r="N382" i="4" s="1"/>
  <c r="Q382" i="4" s="1"/>
  <c r="G381" i="4"/>
  <c r="O381" i="4" s="1"/>
  <c r="O380" i="4"/>
  <c r="G380" i="4"/>
  <c r="N380" i="4" s="1"/>
  <c r="Q380" i="4" s="1"/>
  <c r="G379" i="4"/>
  <c r="O379" i="4" s="1"/>
  <c r="G378" i="4"/>
  <c r="G377" i="4"/>
  <c r="O377" i="4" s="1"/>
  <c r="G376" i="4"/>
  <c r="N376" i="4" s="1"/>
  <c r="Q376" i="4" s="1"/>
  <c r="G375" i="4"/>
  <c r="O375" i="4" s="1"/>
  <c r="G374" i="4"/>
  <c r="O374" i="4" s="1"/>
  <c r="G373" i="4"/>
  <c r="O373" i="4" s="1"/>
  <c r="O372" i="4"/>
  <c r="P372" i="4" s="1"/>
  <c r="G372" i="4"/>
  <c r="N372" i="4" s="1"/>
  <c r="Q372" i="4" s="1"/>
  <c r="G371" i="4"/>
  <c r="O371" i="4" s="1"/>
  <c r="O370" i="4"/>
  <c r="P370" i="4" s="1"/>
  <c r="G370" i="4"/>
  <c r="N370" i="4" s="1"/>
  <c r="Q370" i="4" s="1"/>
  <c r="O369" i="4"/>
  <c r="N369" i="4"/>
  <c r="Q369" i="4" s="1"/>
  <c r="G369" i="4"/>
  <c r="G368" i="4"/>
  <c r="O368" i="4" s="1"/>
  <c r="O367" i="4"/>
  <c r="P367" i="4" s="1"/>
  <c r="N367" i="4"/>
  <c r="Q367" i="4" s="1"/>
  <c r="G367" i="4"/>
  <c r="G366" i="4"/>
  <c r="O366" i="4" s="1"/>
  <c r="G365" i="4"/>
  <c r="O365" i="4" s="1"/>
  <c r="O364" i="4"/>
  <c r="G364" i="4"/>
  <c r="N364" i="4" s="1"/>
  <c r="Q364" i="4" s="1"/>
  <c r="G363" i="4"/>
  <c r="O363" i="4" s="1"/>
  <c r="G362" i="4"/>
  <c r="G361" i="4"/>
  <c r="N361" i="4" s="1"/>
  <c r="Q361" i="4" s="1"/>
  <c r="Q360" i="4"/>
  <c r="O360" i="4"/>
  <c r="P360" i="4" s="1"/>
  <c r="G360" i="4"/>
  <c r="N360" i="4" s="1"/>
  <c r="G359" i="4"/>
  <c r="O359" i="4" s="1"/>
  <c r="G358" i="4"/>
  <c r="O358" i="4" s="1"/>
  <c r="G357" i="4"/>
  <c r="O357" i="4" s="1"/>
  <c r="G356" i="4"/>
  <c r="N356" i="4" s="1"/>
  <c r="Q356" i="4" s="1"/>
  <c r="G355" i="4"/>
  <c r="O355" i="4" s="1"/>
  <c r="O354" i="4"/>
  <c r="G354" i="4"/>
  <c r="N354" i="4" s="1"/>
  <c r="Q354" i="4" s="1"/>
  <c r="O353" i="4"/>
  <c r="P353" i="4" s="1"/>
  <c r="N353" i="4"/>
  <c r="Q353" i="4" s="1"/>
  <c r="G353" i="4"/>
  <c r="G352" i="4"/>
  <c r="O352" i="4" s="1"/>
  <c r="G351" i="4"/>
  <c r="O351" i="4" s="1"/>
  <c r="G350" i="4"/>
  <c r="O350" i="4" s="1"/>
  <c r="G349" i="4"/>
  <c r="O349" i="4" s="1"/>
  <c r="O348" i="4"/>
  <c r="G348" i="4"/>
  <c r="N348" i="4" s="1"/>
  <c r="Q348" i="4" s="1"/>
  <c r="G347" i="4"/>
  <c r="O347" i="4" s="1"/>
  <c r="G346" i="4"/>
  <c r="G345" i="4"/>
  <c r="O345" i="4" s="1"/>
  <c r="G344" i="4"/>
  <c r="N344" i="4" s="1"/>
  <c r="Q344" i="4" s="1"/>
  <c r="G343" i="4"/>
  <c r="O343" i="4" s="1"/>
  <c r="G342" i="4"/>
  <c r="O342" i="4" s="1"/>
  <c r="G341" i="4"/>
  <c r="O341" i="4" s="1"/>
  <c r="G340" i="4"/>
  <c r="N340" i="4" s="1"/>
  <c r="Q340" i="4" s="1"/>
  <c r="G339" i="4"/>
  <c r="O339" i="4" s="1"/>
  <c r="O338" i="4"/>
  <c r="P338" i="4" s="1"/>
  <c r="G338" i="4"/>
  <c r="N338" i="4" s="1"/>
  <c r="Q338" i="4" s="1"/>
  <c r="O337" i="4"/>
  <c r="P337" i="4" s="1"/>
  <c r="N337" i="4"/>
  <c r="Q337" i="4" s="1"/>
  <c r="G337" i="4"/>
  <c r="G336" i="4"/>
  <c r="O336" i="4" s="1"/>
  <c r="O335" i="4"/>
  <c r="P335" i="4" s="1"/>
  <c r="N335" i="4"/>
  <c r="Q335" i="4" s="1"/>
  <c r="G335" i="4"/>
  <c r="G334" i="4"/>
  <c r="O334" i="4" s="1"/>
  <c r="G333" i="4"/>
  <c r="O333" i="4" s="1"/>
  <c r="G327" i="4"/>
  <c r="N327" i="4" s="1"/>
  <c r="Q327" i="4" s="1"/>
  <c r="G326" i="4"/>
  <c r="O326" i="4" s="1"/>
  <c r="G325" i="4"/>
  <c r="N325" i="4" s="1"/>
  <c r="Q325" i="4" s="1"/>
  <c r="G324" i="4"/>
  <c r="N324" i="4" s="1"/>
  <c r="Q324" i="4" s="1"/>
  <c r="O323" i="4"/>
  <c r="N323" i="4"/>
  <c r="Q323" i="4" s="1"/>
  <c r="G323" i="4"/>
  <c r="G322" i="4"/>
  <c r="O322" i="4" s="1"/>
  <c r="G321" i="4"/>
  <c r="O321" i="4" s="1"/>
  <c r="G320" i="4"/>
  <c r="N320" i="4" s="1"/>
  <c r="Q320" i="4" s="1"/>
  <c r="G319" i="4"/>
  <c r="N319" i="4" s="1"/>
  <c r="Q319" i="4" s="1"/>
  <c r="G318" i="4"/>
  <c r="O318" i="4" s="1"/>
  <c r="G317" i="4"/>
  <c r="O317" i="4" s="1"/>
  <c r="G316" i="4"/>
  <c r="N316" i="4" s="1"/>
  <c r="Q316" i="4" s="1"/>
  <c r="G315" i="4"/>
  <c r="N315" i="4" s="1"/>
  <c r="Q315" i="4" s="1"/>
  <c r="G314" i="4"/>
  <c r="O314" i="4" s="1"/>
  <c r="G313" i="4"/>
  <c r="O313" i="4" s="1"/>
  <c r="G312" i="4"/>
  <c r="O312" i="4" s="1"/>
  <c r="G311" i="4"/>
  <c r="O311" i="4" s="1"/>
  <c r="G310" i="4"/>
  <c r="O310" i="4" s="1"/>
  <c r="G309" i="4"/>
  <c r="O309" i="4" s="1"/>
  <c r="G308" i="4"/>
  <c r="O308" i="4" s="1"/>
  <c r="G307" i="4"/>
  <c r="O307" i="4" s="1"/>
  <c r="G306" i="4"/>
  <c r="O306" i="4" s="1"/>
  <c r="G305" i="4"/>
  <c r="O305" i="4" s="1"/>
  <c r="G304" i="4"/>
  <c r="O304" i="4" s="1"/>
  <c r="G303" i="4"/>
  <c r="N303" i="4" s="1"/>
  <c r="Q303" i="4" s="1"/>
  <c r="G302" i="4"/>
  <c r="O302" i="4" s="1"/>
  <c r="G301" i="4"/>
  <c r="O301" i="4" s="1"/>
  <c r="G300" i="4"/>
  <c r="O300" i="4" s="1"/>
  <c r="O299" i="4"/>
  <c r="N299" i="4"/>
  <c r="Q299" i="4" s="1"/>
  <c r="G299" i="4"/>
  <c r="G298" i="4"/>
  <c r="O298" i="4" s="1"/>
  <c r="G297" i="4"/>
  <c r="O297" i="4" s="1"/>
  <c r="G296" i="4"/>
  <c r="O296" i="4" s="1"/>
  <c r="G295" i="4"/>
  <c r="O295" i="4" s="1"/>
  <c r="N294" i="4"/>
  <c r="Q294" i="4" s="1"/>
  <c r="G294" i="4"/>
  <c r="O294" i="4" s="1"/>
  <c r="P294" i="4" s="1"/>
  <c r="G293" i="4"/>
  <c r="N293" i="4" s="1"/>
  <c r="Q293" i="4" s="1"/>
  <c r="G292" i="4"/>
  <c r="O292" i="4" s="1"/>
  <c r="O291" i="4"/>
  <c r="P291" i="4" s="1"/>
  <c r="G291" i="4"/>
  <c r="N291" i="4" s="1"/>
  <c r="Q291" i="4" s="1"/>
  <c r="G290" i="4"/>
  <c r="O290" i="4" s="1"/>
  <c r="G284" i="4"/>
  <c r="O284" i="4" s="1"/>
  <c r="G283" i="4"/>
  <c r="O283" i="4" s="1"/>
  <c r="G282" i="4"/>
  <c r="G281" i="4"/>
  <c r="O281" i="4" s="1"/>
  <c r="O280" i="4"/>
  <c r="G280" i="4"/>
  <c r="N280" i="4" s="1"/>
  <c r="Q280" i="4" s="1"/>
  <c r="G279" i="4"/>
  <c r="O279" i="4" s="1"/>
  <c r="G278" i="4"/>
  <c r="O277" i="4"/>
  <c r="P277" i="4" s="1"/>
  <c r="N277" i="4"/>
  <c r="Q277" i="4" s="1"/>
  <c r="G277" i="4"/>
  <c r="O276" i="4"/>
  <c r="N276" i="4"/>
  <c r="Q276" i="4" s="1"/>
  <c r="G276" i="4"/>
  <c r="G275" i="4"/>
  <c r="O275" i="4" s="1"/>
  <c r="G274" i="4"/>
  <c r="G273" i="4"/>
  <c r="O273" i="4" s="1"/>
  <c r="O272" i="4"/>
  <c r="P272" i="4" s="1"/>
  <c r="N272" i="4"/>
  <c r="Q272" i="4" s="1"/>
  <c r="G272" i="4"/>
  <c r="G271" i="4"/>
  <c r="N271" i="4" s="1"/>
  <c r="Q271" i="4" s="1"/>
  <c r="G270" i="4"/>
  <c r="G269" i="4"/>
  <c r="O268" i="4"/>
  <c r="N268" i="4"/>
  <c r="Q268" i="4" s="1"/>
  <c r="G268" i="4"/>
  <c r="G267" i="4"/>
  <c r="N267" i="4" s="1"/>
  <c r="Q267" i="4" s="1"/>
  <c r="Q266" i="4"/>
  <c r="G266" i="4"/>
  <c r="N266" i="4" s="1"/>
  <c r="G265" i="4"/>
  <c r="G264" i="4"/>
  <c r="O264" i="4" s="1"/>
  <c r="G263" i="4"/>
  <c r="O263" i="4" s="1"/>
  <c r="G262" i="4"/>
  <c r="G261" i="4"/>
  <c r="G260" i="4"/>
  <c r="G259" i="4"/>
  <c r="G258" i="4"/>
  <c r="O258" i="4" s="1"/>
  <c r="G257" i="4"/>
  <c r="O257" i="4" s="1"/>
  <c r="O256" i="4"/>
  <c r="P256" i="4" s="1"/>
  <c r="N256" i="4"/>
  <c r="Q256" i="4" s="1"/>
  <c r="G256" i="4"/>
  <c r="G255" i="4"/>
  <c r="N255" i="4" s="1"/>
  <c r="Q255" i="4" s="1"/>
  <c r="G254" i="4"/>
  <c r="G253" i="4"/>
  <c r="O253" i="4" s="1"/>
  <c r="G252" i="4"/>
  <c r="O252" i="4" s="1"/>
  <c r="Q251" i="4"/>
  <c r="O251" i="4"/>
  <c r="P251" i="4" s="1"/>
  <c r="N251" i="4"/>
  <c r="G251" i="4"/>
  <c r="O250" i="4"/>
  <c r="N250" i="4"/>
  <c r="Q250" i="4" s="1"/>
  <c r="G250" i="4"/>
  <c r="G249" i="4"/>
  <c r="O249" i="4" s="1"/>
  <c r="G248" i="4"/>
  <c r="O248" i="4" s="1"/>
  <c r="G247" i="4"/>
  <c r="O247" i="4" s="1"/>
  <c r="G246" i="4"/>
  <c r="G245" i="4"/>
  <c r="O245" i="4" s="1"/>
  <c r="G244" i="4"/>
  <c r="G243" i="4"/>
  <c r="G242" i="4"/>
  <c r="N242" i="4" s="1"/>
  <c r="Q242" i="4" s="1"/>
  <c r="G241" i="4"/>
  <c r="O241" i="4" s="1"/>
  <c r="O240" i="4"/>
  <c r="P240" i="4" s="1"/>
  <c r="N240" i="4"/>
  <c r="Q240" i="4" s="1"/>
  <c r="G240" i="4"/>
  <c r="G239" i="4"/>
  <c r="O239" i="4" s="1"/>
  <c r="G238" i="4"/>
  <c r="G237" i="4"/>
  <c r="O237" i="4" s="1"/>
  <c r="G236" i="4"/>
  <c r="G235" i="4"/>
  <c r="O235" i="4" s="1"/>
  <c r="G234" i="4"/>
  <c r="O234" i="4" s="1"/>
  <c r="G233" i="4"/>
  <c r="O233" i="4" s="1"/>
  <c r="O232" i="4"/>
  <c r="N232" i="4"/>
  <c r="G232" i="4"/>
  <c r="G231" i="4"/>
  <c r="N231" i="4" s="1"/>
  <c r="Q231" i="4" s="1"/>
  <c r="G230" i="4"/>
  <c r="G229" i="4"/>
  <c r="O229" i="4" s="1"/>
  <c r="G228" i="4"/>
  <c r="N228" i="4" s="1"/>
  <c r="Q228" i="4" s="1"/>
  <c r="Q227" i="4"/>
  <c r="O227" i="4"/>
  <c r="P227" i="4" s="1"/>
  <c r="G227" i="4"/>
  <c r="N227" i="4" s="1"/>
  <c r="Q226" i="4"/>
  <c r="G226" i="4"/>
  <c r="N226" i="4" s="1"/>
  <c r="G225" i="4"/>
  <c r="O225" i="4" s="1"/>
  <c r="O224" i="4"/>
  <c r="N224" i="4"/>
  <c r="Q224" i="4" s="1"/>
  <c r="G224" i="4"/>
  <c r="G223" i="4"/>
  <c r="O223" i="4" s="1"/>
  <c r="G222" i="4"/>
  <c r="N222" i="4" s="1"/>
  <c r="Q222" i="4" s="1"/>
  <c r="G221" i="4"/>
  <c r="N221" i="4" s="1"/>
  <c r="Q221" i="4" s="1"/>
  <c r="O220" i="4"/>
  <c r="G220" i="4"/>
  <c r="N220" i="4" s="1"/>
  <c r="Q220" i="4" s="1"/>
  <c r="G219" i="4"/>
  <c r="O219" i="4" s="1"/>
  <c r="G218" i="4"/>
  <c r="N217" i="4"/>
  <c r="Q217" i="4" s="1"/>
  <c r="G217" i="4"/>
  <c r="O217" i="4" s="1"/>
  <c r="G216" i="4"/>
  <c r="G215" i="4"/>
  <c r="O215" i="4" s="1"/>
  <c r="G214" i="4"/>
  <c r="N214" i="4" s="1"/>
  <c r="Q214" i="4" s="1"/>
  <c r="G213" i="4"/>
  <c r="G212" i="4"/>
  <c r="O212" i="4" s="1"/>
  <c r="O211" i="4"/>
  <c r="N211" i="4"/>
  <c r="Q211" i="4" s="1"/>
  <c r="G211" i="4"/>
  <c r="G210" i="4"/>
  <c r="G209" i="4"/>
  <c r="O209" i="4" s="1"/>
  <c r="G208" i="4"/>
  <c r="G207" i="4"/>
  <c r="O207" i="4" s="1"/>
  <c r="G206" i="4"/>
  <c r="N206" i="4" s="1"/>
  <c r="Q206" i="4" s="1"/>
  <c r="G205" i="4"/>
  <c r="O205" i="4" s="1"/>
  <c r="G204" i="4"/>
  <c r="O203" i="4"/>
  <c r="N203" i="4"/>
  <c r="Q203" i="4" s="1"/>
  <c r="G203" i="4"/>
  <c r="G202" i="4"/>
  <c r="O202" i="4" s="1"/>
  <c r="G201" i="4"/>
  <c r="O201" i="4" s="1"/>
  <c r="O200" i="4"/>
  <c r="G200" i="4"/>
  <c r="N200" i="4" s="1"/>
  <c r="Q200" i="4" s="1"/>
  <c r="G199" i="4"/>
  <c r="O199" i="4" s="1"/>
  <c r="G198" i="4"/>
  <c r="N198" i="4" s="1"/>
  <c r="Q198" i="4" s="1"/>
  <c r="G197" i="4"/>
  <c r="O197" i="4" s="1"/>
  <c r="O196" i="4"/>
  <c r="G196" i="4"/>
  <c r="N196" i="4" s="1"/>
  <c r="Q196" i="4" s="1"/>
  <c r="G195" i="4"/>
  <c r="G194" i="4"/>
  <c r="N193" i="4"/>
  <c r="P193" i="4" s="1"/>
  <c r="G193" i="4"/>
  <c r="O193" i="4" s="1"/>
  <c r="G192" i="4"/>
  <c r="O192" i="4" s="1"/>
  <c r="O191" i="4"/>
  <c r="P191" i="4" s="1"/>
  <c r="N191" i="4"/>
  <c r="Q191" i="4" s="1"/>
  <c r="G191" i="4"/>
  <c r="G190" i="4"/>
  <c r="N190" i="4" s="1"/>
  <c r="Q190" i="4" s="1"/>
  <c r="G189" i="4"/>
  <c r="O189" i="4" s="1"/>
  <c r="G188" i="4"/>
  <c r="O188" i="4" s="1"/>
  <c r="O187" i="4"/>
  <c r="N187" i="4"/>
  <c r="Q187" i="4" s="1"/>
  <c r="G187" i="4"/>
  <c r="G186" i="4"/>
  <c r="O186" i="4" s="1"/>
  <c r="G185" i="4"/>
  <c r="O185" i="4" s="1"/>
  <c r="G184" i="4"/>
  <c r="O184" i="4" s="1"/>
  <c r="G183" i="4"/>
  <c r="N183" i="4" s="1"/>
  <c r="Q183" i="4" s="1"/>
  <c r="Q182" i="4"/>
  <c r="G182" i="4"/>
  <c r="N182" i="4" s="1"/>
  <c r="O181" i="4"/>
  <c r="P181" i="4" s="1"/>
  <c r="G181" i="4"/>
  <c r="N181" i="4" s="1"/>
  <c r="Q181" i="4" s="1"/>
  <c r="O180" i="4"/>
  <c r="N180" i="4"/>
  <c r="Q180" i="4" s="1"/>
  <c r="G180" i="4"/>
  <c r="G179" i="4"/>
  <c r="O179" i="4" s="1"/>
  <c r="G178" i="4"/>
  <c r="O178" i="4" s="1"/>
  <c r="G177" i="4"/>
  <c r="G176" i="4"/>
  <c r="O176" i="4" s="1"/>
  <c r="G175" i="4"/>
  <c r="G174" i="4"/>
  <c r="N174" i="4" s="1"/>
  <c r="Q174" i="4" s="1"/>
  <c r="O173" i="4"/>
  <c r="N173" i="4"/>
  <c r="Q173" i="4" s="1"/>
  <c r="G173" i="4"/>
  <c r="G172" i="4"/>
  <c r="G171" i="4"/>
  <c r="O171" i="4" s="1"/>
  <c r="O170" i="4"/>
  <c r="N170" i="4"/>
  <c r="Q170" i="4" s="1"/>
  <c r="G170" i="4"/>
  <c r="G169" i="4"/>
  <c r="O168" i="4"/>
  <c r="G168" i="4"/>
  <c r="N168" i="4" s="1"/>
  <c r="Q168" i="4" s="1"/>
  <c r="G167" i="4"/>
  <c r="O167" i="4" s="1"/>
  <c r="G166" i="4"/>
  <c r="N166" i="4" s="1"/>
  <c r="Q166" i="4" s="1"/>
  <c r="G165" i="4"/>
  <c r="G164" i="4"/>
  <c r="O164" i="4" s="1"/>
  <c r="N163" i="4"/>
  <c r="Q163" i="4" s="1"/>
  <c r="G163" i="4"/>
  <c r="O163" i="4" s="1"/>
  <c r="G162" i="4"/>
  <c r="O162" i="4" s="1"/>
  <c r="G161" i="4"/>
  <c r="O161" i="4" s="1"/>
  <c r="G160" i="4"/>
  <c r="N160" i="4" s="1"/>
  <c r="Q160" i="4" s="1"/>
  <c r="G159" i="4"/>
  <c r="O159" i="4" s="1"/>
  <c r="G158" i="4"/>
  <c r="O157" i="4"/>
  <c r="G157" i="4"/>
  <c r="N157" i="4" s="1"/>
  <c r="Q157" i="4" s="1"/>
  <c r="O156" i="4"/>
  <c r="G156" i="4"/>
  <c r="N156" i="4" s="1"/>
  <c r="Q156" i="4" s="1"/>
  <c r="N155" i="4"/>
  <c r="Q155" i="4" s="1"/>
  <c r="G155" i="4"/>
  <c r="O155" i="4" s="1"/>
  <c r="P155" i="4" s="1"/>
  <c r="G154" i="4"/>
  <c r="G153" i="4"/>
  <c r="O153" i="4" s="1"/>
  <c r="G152" i="4"/>
  <c r="G151" i="4"/>
  <c r="G150" i="4"/>
  <c r="N150" i="4" s="1"/>
  <c r="Q150" i="4" s="1"/>
  <c r="G149" i="4"/>
  <c r="O149" i="4" s="1"/>
  <c r="N148" i="4"/>
  <c r="Q148" i="4" s="1"/>
  <c r="G148" i="4"/>
  <c r="O148" i="4" s="1"/>
  <c r="N147" i="4"/>
  <c r="Q147" i="4" s="1"/>
  <c r="G147" i="4"/>
  <c r="O147" i="4" s="1"/>
  <c r="P147" i="4" s="1"/>
  <c r="G146" i="4"/>
  <c r="G145" i="4"/>
  <c r="O145" i="4" s="1"/>
  <c r="G144" i="4"/>
  <c r="O143" i="4"/>
  <c r="P143" i="4" s="1"/>
  <c r="G143" i="4"/>
  <c r="N143" i="4" s="1"/>
  <c r="Q143" i="4" s="1"/>
  <c r="G142" i="4"/>
  <c r="N142" i="4" s="1"/>
  <c r="Q142" i="4" s="1"/>
  <c r="G141" i="4"/>
  <c r="O141" i="4" s="1"/>
  <c r="G140" i="4"/>
  <c r="O139" i="4"/>
  <c r="P139" i="4" s="1"/>
  <c r="N139" i="4"/>
  <c r="Q139" i="4" s="1"/>
  <c r="G139" i="4"/>
  <c r="G138" i="4"/>
  <c r="O138" i="4" s="1"/>
  <c r="G137" i="4"/>
  <c r="G136" i="4"/>
  <c r="O136" i="4" s="1"/>
  <c r="G135" i="4"/>
  <c r="O135" i="4" s="1"/>
  <c r="G134" i="4"/>
  <c r="G133" i="4"/>
  <c r="N133" i="4" s="1"/>
  <c r="Q133" i="4" s="1"/>
  <c r="O132" i="4"/>
  <c r="N132" i="4"/>
  <c r="Q132" i="4" s="1"/>
  <c r="G132" i="4"/>
  <c r="O131" i="4"/>
  <c r="G131" i="4"/>
  <c r="N131" i="4" s="1"/>
  <c r="Q131" i="4" s="1"/>
  <c r="G130" i="4"/>
  <c r="O130" i="4" s="1"/>
  <c r="G129" i="4"/>
  <c r="O129" i="4" s="1"/>
  <c r="G128" i="4"/>
  <c r="O128" i="4" s="1"/>
  <c r="N127" i="4"/>
  <c r="Q127" i="4" s="1"/>
  <c r="G127" i="4"/>
  <c r="O127" i="4" s="1"/>
  <c r="G126" i="4"/>
  <c r="N126" i="4" s="1"/>
  <c r="Q126" i="4" s="1"/>
  <c r="O125" i="4"/>
  <c r="N125" i="4"/>
  <c r="Q125" i="4" s="1"/>
  <c r="G125" i="4"/>
  <c r="G124" i="4"/>
  <c r="N124" i="4" s="1"/>
  <c r="Q124" i="4" s="1"/>
  <c r="G123" i="4"/>
  <c r="O123" i="4" s="1"/>
  <c r="G122" i="4"/>
  <c r="O122" i="4" s="1"/>
  <c r="G121" i="4"/>
  <c r="O121" i="4" s="1"/>
  <c r="G120" i="4"/>
  <c r="O120" i="4" s="1"/>
  <c r="G119" i="4"/>
  <c r="N119" i="4" s="1"/>
  <c r="Q119" i="4" s="1"/>
  <c r="G118" i="4"/>
  <c r="N118" i="4" s="1"/>
  <c r="Q118" i="4" s="1"/>
  <c r="G117" i="4"/>
  <c r="N117" i="4" s="1"/>
  <c r="Q117" i="4" s="1"/>
  <c r="O116" i="4"/>
  <c r="G116" i="4"/>
  <c r="N116" i="4" s="1"/>
  <c r="Q116" i="4" s="1"/>
  <c r="G115" i="4"/>
  <c r="G114" i="4"/>
  <c r="O114" i="4" s="1"/>
  <c r="G113" i="4"/>
  <c r="O113" i="4" s="1"/>
  <c r="G112" i="4"/>
  <c r="G111" i="4"/>
  <c r="N111" i="4" s="1"/>
  <c r="Q111" i="4" s="1"/>
  <c r="G110" i="4"/>
  <c r="G109" i="4"/>
  <c r="O109" i="4" s="1"/>
  <c r="O108" i="4"/>
  <c r="N108" i="4"/>
  <c r="Q108" i="4" s="1"/>
  <c r="G108" i="4"/>
  <c r="G107" i="4"/>
  <c r="G106" i="4"/>
  <c r="G105" i="4"/>
  <c r="G104" i="4"/>
  <c r="O104" i="4" s="1"/>
  <c r="G103" i="4"/>
  <c r="N103" i="4" s="1"/>
  <c r="Q103" i="4" s="1"/>
  <c r="G102" i="4"/>
  <c r="N102" i="4" s="1"/>
  <c r="Q102" i="4" s="1"/>
  <c r="G101" i="4"/>
  <c r="N101" i="4" s="1"/>
  <c r="Q101" i="4" s="1"/>
  <c r="O100" i="4"/>
  <c r="G100" i="4"/>
  <c r="N100" i="4" s="1"/>
  <c r="Q100" i="4" s="1"/>
  <c r="G99" i="4"/>
  <c r="G98" i="4"/>
  <c r="O98" i="4" s="1"/>
  <c r="G97" i="4"/>
  <c r="O97" i="4" s="1"/>
  <c r="G96" i="4"/>
  <c r="O96" i="4" s="1"/>
  <c r="G95" i="4"/>
  <c r="N95" i="4" s="1"/>
  <c r="Q95" i="4" s="1"/>
  <c r="G94" i="4"/>
  <c r="N94" i="4" s="1"/>
  <c r="Q94" i="4" s="1"/>
  <c r="O93" i="4"/>
  <c r="G93" i="4"/>
  <c r="N93" i="4" s="1"/>
  <c r="Q93" i="4" s="1"/>
  <c r="G92" i="4"/>
  <c r="O92" i="4" s="1"/>
  <c r="G91" i="4"/>
  <c r="O91" i="4" s="1"/>
  <c r="G90" i="4"/>
  <c r="G89" i="4"/>
  <c r="O89" i="4" s="1"/>
  <c r="G88" i="4"/>
  <c r="O88" i="4" s="1"/>
  <c r="O87" i="4"/>
  <c r="P87" i="4" s="1"/>
  <c r="G87" i="4"/>
  <c r="N87" i="4" s="1"/>
  <c r="Q87" i="4" s="1"/>
  <c r="G86" i="4"/>
  <c r="O86" i="4" s="1"/>
  <c r="G85" i="4"/>
  <c r="G84" i="4"/>
  <c r="N84" i="4" s="1"/>
  <c r="Q84" i="4" s="1"/>
  <c r="G83" i="4"/>
  <c r="G82" i="4"/>
  <c r="O82" i="4" s="1"/>
  <c r="G81" i="4"/>
  <c r="G80" i="4"/>
  <c r="N80" i="4" s="1"/>
  <c r="Q80" i="4" s="1"/>
  <c r="G79" i="4"/>
  <c r="N79" i="4" s="1"/>
  <c r="Q79" i="4" s="1"/>
  <c r="G78" i="4"/>
  <c r="G77" i="4"/>
  <c r="O77" i="4" s="1"/>
  <c r="G76" i="4"/>
  <c r="N76" i="4" s="1"/>
  <c r="Q76" i="4" s="1"/>
  <c r="G75" i="4"/>
  <c r="G74" i="4"/>
  <c r="G73" i="4"/>
  <c r="O73" i="4" s="1"/>
  <c r="G72" i="4"/>
  <c r="O72" i="4" s="1"/>
  <c r="G71" i="4"/>
  <c r="N71" i="4" s="1"/>
  <c r="Q71" i="4" s="1"/>
  <c r="G70" i="4"/>
  <c r="N69" i="4"/>
  <c r="Q69" i="4" s="1"/>
  <c r="G69" i="4"/>
  <c r="O69" i="4" s="1"/>
  <c r="P69" i="4" s="1"/>
  <c r="G68" i="4"/>
  <c r="O68" i="4" s="1"/>
  <c r="G67" i="4"/>
  <c r="O67" i="4" s="1"/>
  <c r="G66" i="4"/>
  <c r="O66" i="4" s="1"/>
  <c r="G65" i="4"/>
  <c r="O65" i="4" s="1"/>
  <c r="G64" i="4"/>
  <c r="O64" i="4" s="1"/>
  <c r="G63" i="4"/>
  <c r="O63" i="4" s="1"/>
  <c r="G62" i="4"/>
  <c r="O62" i="4" s="1"/>
  <c r="G61" i="4"/>
  <c r="G60" i="4"/>
  <c r="N60" i="4" s="1"/>
  <c r="Q60" i="4" s="1"/>
  <c r="G59" i="4"/>
  <c r="G58" i="4"/>
  <c r="O58" i="4" s="1"/>
  <c r="G57" i="4"/>
  <c r="O57" i="4" s="1"/>
  <c r="G56" i="4"/>
  <c r="O56" i="4" s="1"/>
  <c r="G55" i="4"/>
  <c r="O55" i="4" s="1"/>
  <c r="G54" i="4"/>
  <c r="O54" i="4" s="1"/>
  <c r="G53" i="4"/>
  <c r="N53" i="4" s="1"/>
  <c r="Q53" i="4" s="1"/>
  <c r="G52" i="4"/>
  <c r="G51" i="4"/>
  <c r="N51" i="4" s="1"/>
  <c r="Q51" i="4" s="1"/>
  <c r="G50" i="4"/>
  <c r="O50" i="4" s="1"/>
  <c r="G49" i="4"/>
  <c r="O49" i="4" s="1"/>
  <c r="N48" i="4"/>
  <c r="Q48" i="4" s="1"/>
  <c r="G48" i="4"/>
  <c r="O48" i="4" s="1"/>
  <c r="G47" i="4"/>
  <c r="O47" i="4" s="1"/>
  <c r="N46" i="4"/>
  <c r="Q46" i="4" s="1"/>
  <c r="G46" i="4"/>
  <c r="O46" i="4" s="1"/>
  <c r="G45" i="4"/>
  <c r="G44" i="4"/>
  <c r="N44" i="4" s="1"/>
  <c r="Q44" i="4" s="1"/>
  <c r="G43" i="4"/>
  <c r="G42" i="4"/>
  <c r="O42" i="4" s="1"/>
  <c r="G41" i="4"/>
  <c r="O41" i="4" s="1"/>
  <c r="N40" i="4"/>
  <c r="Q40" i="4" s="1"/>
  <c r="G40" i="4"/>
  <c r="O40" i="4" s="1"/>
  <c r="P40" i="4" s="1"/>
  <c r="N39" i="4"/>
  <c r="Q39" i="4" s="1"/>
  <c r="G39" i="4"/>
  <c r="O39" i="4" s="1"/>
  <c r="P39" i="4" s="1"/>
  <c r="G38" i="4"/>
  <c r="O38" i="4" s="1"/>
  <c r="G37" i="4"/>
  <c r="G36" i="4"/>
  <c r="G35" i="4"/>
  <c r="N35" i="4" s="1"/>
  <c r="Q35" i="4" s="1"/>
  <c r="N34" i="4"/>
  <c r="Q34" i="4" s="1"/>
  <c r="G34" i="4"/>
  <c r="O34" i="4" s="1"/>
  <c r="G33" i="4"/>
  <c r="O33" i="4" s="1"/>
  <c r="O32" i="4"/>
  <c r="N32" i="4"/>
  <c r="Q32" i="4" s="1"/>
  <c r="G32" i="4"/>
  <c r="G31" i="4"/>
  <c r="O31" i="4" s="1"/>
  <c r="G30" i="4"/>
  <c r="O30" i="4" s="1"/>
  <c r="G29" i="4"/>
  <c r="G23" i="4"/>
  <c r="O23" i="4" s="1"/>
  <c r="O22" i="4"/>
  <c r="P22" i="4" s="1"/>
  <c r="G22" i="4"/>
  <c r="N22" i="4" s="1"/>
  <c r="Q22" i="4" s="1"/>
  <c r="G21" i="4"/>
  <c r="O21" i="4" s="1"/>
  <c r="G20" i="4"/>
  <c r="O20" i="4" s="1"/>
  <c r="G19" i="4"/>
  <c r="O19" i="4" s="1"/>
  <c r="G18" i="4"/>
  <c r="O18" i="4" s="1"/>
  <c r="G17" i="4"/>
  <c r="O17" i="4" s="1"/>
  <c r="G16" i="4"/>
  <c r="O16" i="4" s="1"/>
  <c r="G15" i="4"/>
  <c r="N15" i="4" s="1"/>
  <c r="Q15" i="4" s="1"/>
  <c r="O14" i="4"/>
  <c r="G14" i="4"/>
  <c r="N14" i="4" s="1"/>
  <c r="Q14" i="4" s="1"/>
  <c r="G13" i="4"/>
  <c r="O13" i="4" s="1"/>
  <c r="G12" i="4"/>
  <c r="O12" i="4" s="1"/>
  <c r="G11" i="4"/>
  <c r="N11" i="4" s="1"/>
  <c r="Q11" i="4" s="1"/>
  <c r="O5" i="4"/>
  <c r="G5" i="4"/>
  <c r="G4" i="4"/>
  <c r="N4" i="4" s="1"/>
  <c r="Q4" i="4" s="1"/>
  <c r="P343" i="4" l="1"/>
  <c r="P55" i="4"/>
  <c r="P123" i="4"/>
  <c r="P235" i="4"/>
  <c r="P247" i="4"/>
  <c r="P108" i="4"/>
  <c r="P187" i="4"/>
  <c r="N235" i="4"/>
  <c r="Q235" i="4" s="1"/>
  <c r="N275" i="4"/>
  <c r="Q275" i="4" s="1"/>
  <c r="P323" i="4"/>
  <c r="O53" i="4"/>
  <c r="P53" i="4" s="1"/>
  <c r="O117" i="4"/>
  <c r="P117" i="4" s="1"/>
  <c r="P368" i="4"/>
  <c r="O11" i="4"/>
  <c r="P11" i="4" s="1"/>
  <c r="N19" i="4"/>
  <c r="Q19" i="4" s="1"/>
  <c r="O76" i="4"/>
  <c r="P76" i="4" s="1"/>
  <c r="O84" i="4"/>
  <c r="P84" i="4" s="1"/>
  <c r="O101" i="4"/>
  <c r="P168" i="4"/>
  <c r="O228" i="4"/>
  <c r="P228" i="4" s="1"/>
  <c r="N264" i="4"/>
  <c r="Q264" i="4" s="1"/>
  <c r="N336" i="4"/>
  <c r="Q336" i="4" s="1"/>
  <c r="O361" i="4"/>
  <c r="P361" i="4" s="1"/>
  <c r="N368" i="4"/>
  <c r="Q368" i="4" s="1"/>
  <c r="O255" i="4"/>
  <c r="O160" i="4"/>
  <c r="P160" i="4" s="1"/>
  <c r="N362" i="4"/>
  <c r="Q362" i="4" s="1"/>
  <c r="O362" i="4"/>
  <c r="N55" i="4"/>
  <c r="Q55" i="4" s="1"/>
  <c r="N62" i="4"/>
  <c r="Q62" i="4" s="1"/>
  <c r="O94" i="4"/>
  <c r="O102" i="4"/>
  <c r="O119" i="4"/>
  <c r="P119" i="4" s="1"/>
  <c r="N189" i="4"/>
  <c r="Q189" i="4" s="1"/>
  <c r="P203" i="4"/>
  <c r="N283" i="4"/>
  <c r="Q283" i="4" s="1"/>
  <c r="N302" i="4"/>
  <c r="Q302" i="4" s="1"/>
  <c r="N310" i="4"/>
  <c r="Q310" i="4" s="1"/>
  <c r="N318" i="4"/>
  <c r="Q318" i="4" s="1"/>
  <c r="N326" i="4"/>
  <c r="Q326" i="4" s="1"/>
  <c r="O344" i="4"/>
  <c r="P344" i="4" s="1"/>
  <c r="N351" i="4"/>
  <c r="Q351" i="4" s="1"/>
  <c r="O356" i="4"/>
  <c r="O376" i="4"/>
  <c r="P376" i="4" s="1"/>
  <c r="N383" i="4"/>
  <c r="Q383" i="4" s="1"/>
  <c r="P275" i="4"/>
  <c r="N307" i="4"/>
  <c r="Q307" i="4" s="1"/>
  <c r="O169" i="4"/>
  <c r="N169" i="4"/>
  <c r="Q169" i="4" s="1"/>
  <c r="O236" i="4"/>
  <c r="P236" i="4" s="1"/>
  <c r="N236" i="4"/>
  <c r="Q236" i="4" s="1"/>
  <c r="P326" i="4"/>
  <c r="O4" i="4"/>
  <c r="P4" i="4" s="1"/>
  <c r="O78" i="4"/>
  <c r="P78" i="4" s="1"/>
  <c r="N78" i="4"/>
  <c r="Q78" i="4" s="1"/>
  <c r="P148" i="4"/>
  <c r="P369" i="4"/>
  <c r="P92" i="4"/>
  <c r="P307" i="4"/>
  <c r="N68" i="4"/>
  <c r="Q68" i="4" s="1"/>
  <c r="P280" i="4"/>
  <c r="P299" i="4"/>
  <c r="O315" i="4"/>
  <c r="P315" i="4" s="1"/>
  <c r="P131" i="4"/>
  <c r="P173" i="4"/>
  <c r="Q193" i="4"/>
  <c r="O85" i="4"/>
  <c r="N85" i="4"/>
  <c r="Q85" i="4" s="1"/>
  <c r="O110" i="4"/>
  <c r="N110" i="4"/>
  <c r="Q110" i="4" s="1"/>
  <c r="O195" i="4"/>
  <c r="N195" i="4"/>
  <c r="Q195" i="4" s="1"/>
  <c r="P141" i="4"/>
  <c r="N56" i="4"/>
  <c r="Q56" i="4" s="1"/>
  <c r="N64" i="4"/>
  <c r="Q64" i="4" s="1"/>
  <c r="O105" i="4"/>
  <c r="P105" i="4" s="1"/>
  <c r="N105" i="4"/>
  <c r="Q105" i="4" s="1"/>
  <c r="O133" i="4"/>
  <c r="P133" i="4" s="1"/>
  <c r="N141" i="4"/>
  <c r="Q141" i="4" s="1"/>
  <c r="N164" i="4"/>
  <c r="Q164" i="4" s="1"/>
  <c r="N219" i="4"/>
  <c r="Q219" i="4" s="1"/>
  <c r="P232" i="4"/>
  <c r="N247" i="4"/>
  <c r="Q247" i="4" s="1"/>
  <c r="O259" i="4"/>
  <c r="N259" i="4"/>
  <c r="Q259" i="4" s="1"/>
  <c r="N345" i="4"/>
  <c r="Q345" i="4" s="1"/>
  <c r="P352" i="4"/>
  <c r="N377" i="4"/>
  <c r="Q377" i="4" s="1"/>
  <c r="N30" i="4"/>
  <c r="O80" i="4"/>
  <c r="P80" i="4" s="1"/>
  <c r="N171" i="4"/>
  <c r="Q171" i="4" s="1"/>
  <c r="N205" i="4"/>
  <c r="Q205" i="4" s="1"/>
  <c r="N212" i="4"/>
  <c r="Q212" i="4" s="1"/>
  <c r="O267" i="4"/>
  <c r="P267" i="4" s="1"/>
  <c r="N352" i="4"/>
  <c r="Q352" i="4" s="1"/>
  <c r="N384" i="4"/>
  <c r="Q384" i="4" s="1"/>
  <c r="N92" i="4"/>
  <c r="Q92" i="4" s="1"/>
  <c r="P19" i="4"/>
  <c r="O221" i="4"/>
  <c r="P221" i="4" s="1"/>
  <c r="N98" i="4"/>
  <c r="Q98" i="4" s="1"/>
  <c r="N107" i="4"/>
  <c r="Q107" i="4" s="1"/>
  <c r="O107" i="4"/>
  <c r="P107" i="4" s="1"/>
  <c r="N123" i="4"/>
  <c r="Q123" i="4" s="1"/>
  <c r="P248" i="4"/>
  <c r="N253" i="4"/>
  <c r="Q253" i="4" s="1"/>
  <c r="N260" i="4"/>
  <c r="Q260" i="4" s="1"/>
  <c r="O260" i="4"/>
  <c r="P260" i="4" s="1"/>
  <c r="N273" i="4"/>
  <c r="Q273" i="4" s="1"/>
  <c r="N279" i="4"/>
  <c r="Q279" i="4" s="1"/>
  <c r="N346" i="4"/>
  <c r="Q346" i="4" s="1"/>
  <c r="O346" i="4"/>
  <c r="N378" i="4"/>
  <c r="Q378" i="4" s="1"/>
  <c r="O378" i="4"/>
  <c r="N37" i="4"/>
  <c r="Q37" i="4" s="1"/>
  <c r="O37" i="4"/>
  <c r="P37" i="4" s="1"/>
  <c r="P100" i="4"/>
  <c r="O60" i="4"/>
  <c r="P60" i="4" s="1"/>
  <c r="O243" i="4"/>
  <c r="N243" i="4"/>
  <c r="Q243" i="4" s="1"/>
  <c r="N17" i="4"/>
  <c r="Q17" i="4" s="1"/>
  <c r="N129" i="4"/>
  <c r="P129" i="4" s="1"/>
  <c r="N248" i="4"/>
  <c r="Q248" i="4" s="1"/>
  <c r="O340" i="4"/>
  <c r="P340" i="4" s="1"/>
  <c r="O118" i="4"/>
  <c r="P118" i="4" s="1"/>
  <c r="O124" i="4"/>
  <c r="N136" i="4"/>
  <c r="Q136" i="4" s="1"/>
  <c r="N179" i="4"/>
  <c r="Q179" i="4" s="1"/>
  <c r="O183" i="4"/>
  <c r="P183" i="4" s="1"/>
  <c r="O231" i="4"/>
  <c r="P231" i="4" s="1"/>
  <c r="N343" i="4"/>
  <c r="Q343" i="4" s="1"/>
  <c r="N359" i="4"/>
  <c r="Q359" i="4" s="1"/>
  <c r="N375" i="4"/>
  <c r="Q375" i="4" s="1"/>
  <c r="O400" i="4"/>
  <c r="O44" i="4"/>
  <c r="P44" i="4" s="1"/>
  <c r="N162" i="4"/>
  <c r="P162" i="4" s="1"/>
  <c r="O226" i="4"/>
  <c r="O266" i="4"/>
  <c r="P266" i="4" s="1"/>
  <c r="P399" i="4"/>
  <c r="P401" i="4"/>
  <c r="P400" i="4"/>
  <c r="N399" i="4"/>
  <c r="Q399" i="4" s="1"/>
  <c r="Q403" i="4" s="1"/>
  <c r="O402" i="4"/>
  <c r="P402" i="4" s="1"/>
  <c r="O393" i="4"/>
  <c r="P393" i="4" s="1"/>
  <c r="P349" i="4"/>
  <c r="P362" i="4"/>
  <c r="P356" i="4"/>
  <c r="P364" i="4"/>
  <c r="P346" i="4"/>
  <c r="P365" i="4"/>
  <c r="P378" i="4"/>
  <c r="P354" i="4"/>
  <c r="P386" i="4"/>
  <c r="P348" i="4"/>
  <c r="P380" i="4"/>
  <c r="N334" i="4"/>
  <c r="Q334" i="4" s="1"/>
  <c r="N358" i="4"/>
  <c r="Q358" i="4" s="1"/>
  <c r="N366" i="4"/>
  <c r="Q366" i="4" s="1"/>
  <c r="N374" i="4"/>
  <c r="Q374" i="4" s="1"/>
  <c r="N342" i="4"/>
  <c r="Q342" i="4" s="1"/>
  <c r="N350" i="4"/>
  <c r="Q350" i="4" s="1"/>
  <c r="N339" i="4"/>
  <c r="Q339" i="4" s="1"/>
  <c r="N347" i="4"/>
  <c r="Q347" i="4" s="1"/>
  <c r="N355" i="4"/>
  <c r="Q355" i="4" s="1"/>
  <c r="N363" i="4"/>
  <c r="Q363" i="4" s="1"/>
  <c r="N371" i="4"/>
  <c r="Q371" i="4" s="1"/>
  <c r="N379" i="4"/>
  <c r="Q379" i="4" s="1"/>
  <c r="O382" i="4"/>
  <c r="P382" i="4" s="1"/>
  <c r="N387" i="4"/>
  <c r="Q387" i="4" s="1"/>
  <c r="N333" i="4"/>
  <c r="Q333" i="4" s="1"/>
  <c r="N341" i="4"/>
  <c r="Q341" i="4" s="1"/>
  <c r="N349" i="4"/>
  <c r="Q349" i="4" s="1"/>
  <c r="N357" i="4"/>
  <c r="Q357" i="4" s="1"/>
  <c r="N365" i="4"/>
  <c r="Q365" i="4" s="1"/>
  <c r="N373" i="4"/>
  <c r="Q373" i="4" s="1"/>
  <c r="N381" i="4"/>
  <c r="Q381" i="4" s="1"/>
  <c r="P298" i="4"/>
  <c r="P304" i="4"/>
  <c r="N296" i="4"/>
  <c r="Q296" i="4" s="1"/>
  <c r="N304" i="4"/>
  <c r="Q304" i="4" s="1"/>
  <c r="N317" i="4"/>
  <c r="Q317" i="4" s="1"/>
  <c r="O320" i="4"/>
  <c r="P320" i="4" s="1"/>
  <c r="N290" i="4"/>
  <c r="Q290" i="4" s="1"/>
  <c r="O293" i="4"/>
  <c r="P293" i="4" s="1"/>
  <c r="N298" i="4"/>
  <c r="Q298" i="4" s="1"/>
  <c r="N322" i="4"/>
  <c r="Q322" i="4" s="1"/>
  <c r="O325" i="4"/>
  <c r="P325" i="4" s="1"/>
  <c r="N295" i="4"/>
  <c r="Q295" i="4" s="1"/>
  <c r="N292" i="4"/>
  <c r="Q292" i="4" s="1"/>
  <c r="N300" i="4"/>
  <c r="Q300" i="4" s="1"/>
  <c r="O303" i="4"/>
  <c r="P303" i="4" s="1"/>
  <c r="N308" i="4"/>
  <c r="Q308" i="4" s="1"/>
  <c r="O319" i="4"/>
  <c r="P319" i="4" s="1"/>
  <c r="O327" i="4"/>
  <c r="P327" i="4" s="1"/>
  <c r="N297" i="4"/>
  <c r="Q297" i="4" s="1"/>
  <c r="N305" i="4"/>
  <c r="Q305" i="4" s="1"/>
  <c r="N313" i="4"/>
  <c r="Q313" i="4" s="1"/>
  <c r="O316" i="4"/>
  <c r="P316" i="4" s="1"/>
  <c r="N321" i="4"/>
  <c r="Q321" i="4" s="1"/>
  <c r="O324" i="4"/>
  <c r="P324" i="4" s="1"/>
  <c r="N312" i="4"/>
  <c r="Q312" i="4" s="1"/>
  <c r="N301" i="4"/>
  <c r="Q301" i="4" s="1"/>
  <c r="N309" i="4"/>
  <c r="Q309" i="4" s="1"/>
  <c r="N306" i="4"/>
  <c r="Q306" i="4" s="1"/>
  <c r="N314" i="4"/>
  <c r="Q314" i="4" s="1"/>
  <c r="N311" i="4"/>
  <c r="Q311" i="4" s="1"/>
  <c r="P96" i="4"/>
  <c r="O75" i="4"/>
  <c r="N75" i="4"/>
  <c r="Q75" i="4" s="1"/>
  <c r="P200" i="4"/>
  <c r="N57" i="4"/>
  <c r="Q57" i="4" s="1"/>
  <c r="P64" i="4"/>
  <c r="O83" i="4"/>
  <c r="P83" i="4" s="1"/>
  <c r="N83" i="4"/>
  <c r="Q83" i="4" s="1"/>
  <c r="P116" i="4"/>
  <c r="O151" i="4"/>
  <c r="N151" i="4"/>
  <c r="Q151" i="4" s="1"/>
  <c r="P180" i="4"/>
  <c r="P201" i="4"/>
  <c r="P211" i="4"/>
  <c r="O254" i="4"/>
  <c r="N254" i="4"/>
  <c r="Q254" i="4" s="1"/>
  <c r="P48" i="4"/>
  <c r="P65" i="4"/>
  <c r="P68" i="4"/>
  <c r="O90" i="4"/>
  <c r="N90" i="4"/>
  <c r="Q90" i="4" s="1"/>
  <c r="O103" i="4"/>
  <c r="P103" i="4" s="1"/>
  <c r="N109" i="4"/>
  <c r="Q109" i="4" s="1"/>
  <c r="O208" i="4"/>
  <c r="N208" i="4"/>
  <c r="Q208" i="4" s="1"/>
  <c r="O29" i="4"/>
  <c r="N29" i="4"/>
  <c r="Q29" i="4" s="1"/>
  <c r="O36" i="4"/>
  <c r="N36" i="4"/>
  <c r="Q36" i="4" s="1"/>
  <c r="N72" i="4"/>
  <c r="Q72" i="4" s="1"/>
  <c r="Q162" i="4"/>
  <c r="P62" i="4"/>
  <c r="P73" i="4"/>
  <c r="P114" i="4"/>
  <c r="P127" i="4"/>
  <c r="O146" i="4"/>
  <c r="N146" i="4"/>
  <c r="Q146" i="4" s="1"/>
  <c r="N153" i="4"/>
  <c r="Q153" i="4" s="1"/>
  <c r="N176" i="4"/>
  <c r="Q176" i="4" s="1"/>
  <c r="O222" i="4"/>
  <c r="P222" i="4" s="1"/>
  <c r="N239" i="4"/>
  <c r="Q239" i="4" s="1"/>
  <c r="N249" i="4"/>
  <c r="Q249" i="4" s="1"/>
  <c r="O261" i="4"/>
  <c r="N261" i="4"/>
  <c r="Q261" i="4" s="1"/>
  <c r="P46" i="4"/>
  <c r="N59" i="4"/>
  <c r="Q59" i="4" s="1"/>
  <c r="O59" i="4"/>
  <c r="N66" i="4"/>
  <c r="Q66" i="4" s="1"/>
  <c r="O74" i="4"/>
  <c r="N74" i="4"/>
  <c r="Q74" i="4" s="1"/>
  <c r="P77" i="4"/>
  <c r="P94" i="4"/>
  <c r="P98" i="4"/>
  <c r="N114" i="4"/>
  <c r="Q114" i="4" s="1"/>
  <c r="P124" i="4"/>
  <c r="O198" i="4"/>
  <c r="P198" i="4" s="1"/>
  <c r="N229" i="4"/>
  <c r="Q229" i="4" s="1"/>
  <c r="O70" i="4"/>
  <c r="N70" i="4"/>
  <c r="Q70" i="4" s="1"/>
  <c r="O218" i="4"/>
  <c r="N218" i="4"/>
  <c r="Q218" i="4" s="1"/>
  <c r="N269" i="4"/>
  <c r="Q269" i="4" s="1"/>
  <c r="O269" i="4"/>
  <c r="N96" i="4"/>
  <c r="Q96" i="4" s="1"/>
  <c r="P102" i="4"/>
  <c r="O111" i="4"/>
  <c r="P111" i="4" s="1"/>
  <c r="P125" i="4"/>
  <c r="P224" i="4"/>
  <c r="O282" i="4"/>
  <c r="N282" i="4"/>
  <c r="Q282" i="4" s="1"/>
  <c r="O61" i="4"/>
  <c r="N61" i="4"/>
  <c r="Q61" i="4" s="1"/>
  <c r="O112" i="4"/>
  <c r="P112" i="4" s="1"/>
  <c r="N112" i="4"/>
  <c r="Q112" i="4" s="1"/>
  <c r="P157" i="4"/>
  <c r="O194" i="4"/>
  <c r="N194" i="4"/>
  <c r="Q194" i="4" s="1"/>
  <c r="N234" i="4"/>
  <c r="Q234" i="4" s="1"/>
  <c r="N41" i="4"/>
  <c r="Q41" i="4" s="1"/>
  <c r="O45" i="4"/>
  <c r="N45" i="4"/>
  <c r="Q45" i="4" s="1"/>
  <c r="O52" i="4"/>
  <c r="N52" i="4"/>
  <c r="Q52" i="4" s="1"/>
  <c r="P93" i="4"/>
  <c r="P136" i="4"/>
  <c r="O144" i="4"/>
  <c r="N144" i="4"/>
  <c r="Q144" i="4" s="1"/>
  <c r="N158" i="4"/>
  <c r="Q158" i="4" s="1"/>
  <c r="O158" i="4"/>
  <c r="P158" i="4" s="1"/>
  <c r="N201" i="4"/>
  <c r="Q201" i="4" s="1"/>
  <c r="N215" i="4"/>
  <c r="Q215" i="4" s="1"/>
  <c r="N241" i="4"/>
  <c r="Q241" i="4" s="1"/>
  <c r="O271" i="4"/>
  <c r="P271" i="4" s="1"/>
  <c r="P32" i="4"/>
  <c r="O137" i="4"/>
  <c r="N137" i="4"/>
  <c r="Q137" i="4" s="1"/>
  <c r="O165" i="4"/>
  <c r="N165" i="4"/>
  <c r="Q165" i="4" s="1"/>
  <c r="O172" i="4"/>
  <c r="N172" i="4"/>
  <c r="Q172" i="4" s="1"/>
  <c r="P188" i="4"/>
  <c r="O246" i="4"/>
  <c r="N246" i="4"/>
  <c r="Q246" i="4" s="1"/>
  <c r="P34" i="4"/>
  <c r="N43" i="4"/>
  <c r="Q43" i="4" s="1"/>
  <c r="O43" i="4"/>
  <c r="P43" i="4" s="1"/>
  <c r="N50" i="4"/>
  <c r="Q50" i="4" s="1"/>
  <c r="P67" i="4"/>
  <c r="O81" i="4"/>
  <c r="N81" i="4"/>
  <c r="Q81" i="4" s="1"/>
  <c r="P122" i="4"/>
  <c r="N134" i="4"/>
  <c r="Q134" i="4" s="1"/>
  <c r="O134" i="4"/>
  <c r="N167" i="4"/>
  <c r="Q167" i="4" s="1"/>
  <c r="P170" i="4"/>
  <c r="P186" i="4"/>
  <c r="O213" i="4"/>
  <c r="N213" i="4"/>
  <c r="Q213" i="4" s="1"/>
  <c r="P268" i="4"/>
  <c r="P88" i="4"/>
  <c r="O99" i="4"/>
  <c r="N99" i="4"/>
  <c r="Q99" i="4" s="1"/>
  <c r="O154" i="4"/>
  <c r="N154" i="4"/>
  <c r="Q154" i="4" s="1"/>
  <c r="O244" i="4"/>
  <c r="N244" i="4"/>
  <c r="Q244" i="4" s="1"/>
  <c r="O262" i="4"/>
  <c r="N262" i="4"/>
  <c r="Q262" i="4" s="1"/>
  <c r="O274" i="4"/>
  <c r="N274" i="4"/>
  <c r="Q274" i="4" s="1"/>
  <c r="N31" i="4"/>
  <c r="Q31" i="4" s="1"/>
  <c r="N38" i="4"/>
  <c r="Q38" i="4" s="1"/>
  <c r="N47" i="4"/>
  <c r="Q47" i="4" s="1"/>
  <c r="N54" i="4"/>
  <c r="Q54" i="4" s="1"/>
  <c r="N63" i="4"/>
  <c r="Q63" i="4" s="1"/>
  <c r="N73" i="4"/>
  <c r="Q73" i="4" s="1"/>
  <c r="N88" i="4"/>
  <c r="Q88" i="4" s="1"/>
  <c r="P101" i="4"/>
  <c r="O106" i="4"/>
  <c r="N106" i="4"/>
  <c r="Q106" i="4" s="1"/>
  <c r="N130" i="4"/>
  <c r="Q130" i="4" s="1"/>
  <c r="N149" i="4"/>
  <c r="Q149" i="4" s="1"/>
  <c r="O174" i="4"/>
  <c r="P174" i="4" s="1"/>
  <c r="O177" i="4"/>
  <c r="N177" i="4"/>
  <c r="Q177" i="4" s="1"/>
  <c r="N186" i="4"/>
  <c r="Q186" i="4" s="1"/>
  <c r="N192" i="4"/>
  <c r="Q192" i="4" s="1"/>
  <c r="N199" i="4"/>
  <c r="Q199" i="4" s="1"/>
  <c r="O204" i="4"/>
  <c r="N204" i="4"/>
  <c r="Q204" i="4" s="1"/>
  <c r="N209" i="4"/>
  <c r="Q209" i="4" s="1"/>
  <c r="O216" i="4"/>
  <c r="N216" i="4"/>
  <c r="Q216" i="4" s="1"/>
  <c r="P220" i="4"/>
  <c r="N225" i="4"/>
  <c r="Q225" i="4" s="1"/>
  <c r="N237" i="4"/>
  <c r="Q237" i="4" s="1"/>
  <c r="N252" i="4"/>
  <c r="Q252" i="4" s="1"/>
  <c r="N77" i="4"/>
  <c r="Q77" i="4" s="1"/>
  <c r="O79" i="4"/>
  <c r="P79" i="4" s="1"/>
  <c r="N86" i="4"/>
  <c r="Q86" i="4" s="1"/>
  <c r="N91" i="4"/>
  <c r="Q91" i="4" s="1"/>
  <c r="N97" i="4"/>
  <c r="Q97" i="4" s="1"/>
  <c r="P104" i="4"/>
  <c r="O115" i="4"/>
  <c r="N115" i="4"/>
  <c r="Q115" i="4" s="1"/>
  <c r="N122" i="4"/>
  <c r="Q122" i="4" s="1"/>
  <c r="N128" i="4"/>
  <c r="Q128" i="4" s="1"/>
  <c r="N135" i="4"/>
  <c r="Q135" i="4" s="1"/>
  <c r="O140" i="4"/>
  <c r="N140" i="4"/>
  <c r="Q140" i="4" s="1"/>
  <c r="N145" i="4"/>
  <c r="Q145" i="4" s="1"/>
  <c r="O152" i="4"/>
  <c r="N152" i="4"/>
  <c r="Q152" i="4" s="1"/>
  <c r="P156" i="4"/>
  <c r="N161" i="4"/>
  <c r="Q161" i="4" s="1"/>
  <c r="P163" i="4"/>
  <c r="O166" i="4"/>
  <c r="P166" i="4" s="1"/>
  <c r="N184" i="4"/>
  <c r="Q184" i="4" s="1"/>
  <c r="N202" i="4"/>
  <c r="Q202" i="4" s="1"/>
  <c r="N223" i="4"/>
  <c r="Q223" i="4" s="1"/>
  <c r="Q232" i="4"/>
  <c r="O242" i="4"/>
  <c r="P242" i="4" s="1"/>
  <c r="N245" i="4"/>
  <c r="Q245" i="4" s="1"/>
  <c r="P255" i="4"/>
  <c r="N258" i="4"/>
  <c r="Q258" i="4" s="1"/>
  <c r="O265" i="4"/>
  <c r="N265" i="4"/>
  <c r="Q265" i="4" s="1"/>
  <c r="P276" i="4"/>
  <c r="N33" i="4"/>
  <c r="Q33" i="4" s="1"/>
  <c r="N42" i="4"/>
  <c r="Q42" i="4" s="1"/>
  <c r="N49" i="4"/>
  <c r="Q49" i="4" s="1"/>
  <c r="N58" i="4"/>
  <c r="Q58" i="4" s="1"/>
  <c r="N65" i="4"/>
  <c r="Q65" i="4" s="1"/>
  <c r="N67" i="4"/>
  <c r="Q67" i="4" s="1"/>
  <c r="O71" i="4"/>
  <c r="P71" i="4" s="1"/>
  <c r="N82" i="4"/>
  <c r="Q82" i="4" s="1"/>
  <c r="N89" i="4"/>
  <c r="Q89" i="4" s="1"/>
  <c r="N104" i="4"/>
  <c r="Q104" i="4" s="1"/>
  <c r="N120" i="4"/>
  <c r="Q120" i="4" s="1"/>
  <c r="N138" i="4"/>
  <c r="Q138" i="4" s="1"/>
  <c r="N159" i="4"/>
  <c r="Q159" i="4" s="1"/>
  <c r="O175" i="4"/>
  <c r="N175" i="4"/>
  <c r="Q175" i="4" s="1"/>
  <c r="N188" i="4"/>
  <c r="Q188" i="4" s="1"/>
  <c r="O190" i="4"/>
  <c r="P190" i="4" s="1"/>
  <c r="N197" i="4"/>
  <c r="Q197" i="4" s="1"/>
  <c r="N207" i="4"/>
  <c r="Q207" i="4" s="1"/>
  <c r="P250" i="4"/>
  <c r="N281" i="4"/>
  <c r="Q281" i="4" s="1"/>
  <c r="O35" i="4"/>
  <c r="P35" i="4" s="1"/>
  <c r="O51" i="4"/>
  <c r="P51" i="4" s="1"/>
  <c r="O95" i="4"/>
  <c r="P95" i="4" s="1"/>
  <c r="N113" i="4"/>
  <c r="Q113" i="4" s="1"/>
  <c r="O126" i="4"/>
  <c r="P126" i="4" s="1"/>
  <c r="P169" i="4"/>
  <c r="N178" i="4"/>
  <c r="O182" i="4"/>
  <c r="P182" i="4" s="1"/>
  <c r="O210" i="4"/>
  <c r="N210" i="4"/>
  <c r="Q210" i="4" s="1"/>
  <c r="P217" i="4"/>
  <c r="P226" i="4"/>
  <c r="N233" i="4"/>
  <c r="Q233" i="4" s="1"/>
  <c r="P253" i="4"/>
  <c r="N263" i="4"/>
  <c r="Q263" i="4" s="1"/>
  <c r="P132" i="4"/>
  <c r="P196" i="4"/>
  <c r="O230" i="4"/>
  <c r="N230" i="4"/>
  <c r="Q230" i="4" s="1"/>
  <c r="P284" i="4"/>
  <c r="N121" i="4"/>
  <c r="Q121" i="4" s="1"/>
  <c r="O142" i="4"/>
  <c r="P142" i="4" s="1"/>
  <c r="O150" i="4"/>
  <c r="P150" i="4" s="1"/>
  <c r="N185" i="4"/>
  <c r="Q185" i="4" s="1"/>
  <c r="O206" i="4"/>
  <c r="P206" i="4" s="1"/>
  <c r="O214" i="4"/>
  <c r="P214" i="4" s="1"/>
  <c r="N257" i="4"/>
  <c r="Q257" i="4" s="1"/>
  <c r="O270" i="4"/>
  <c r="N270" i="4"/>
  <c r="Q270" i="4" s="1"/>
  <c r="O278" i="4"/>
  <c r="N278" i="4"/>
  <c r="Q278" i="4" s="1"/>
  <c r="N284" i="4"/>
  <c r="Q284" i="4" s="1"/>
  <c r="O238" i="4"/>
  <c r="N238" i="4"/>
  <c r="Q238" i="4" s="1"/>
  <c r="P14" i="4"/>
  <c r="P13" i="4"/>
  <c r="N16" i="4"/>
  <c r="Q16" i="4" s="1"/>
  <c r="N13" i="4"/>
  <c r="Q13" i="4" s="1"/>
  <c r="N21" i="4"/>
  <c r="Q21" i="4" s="1"/>
  <c r="N23" i="4"/>
  <c r="Q23" i="4" s="1"/>
  <c r="N12" i="4"/>
  <c r="Q12" i="4" s="1"/>
  <c r="Q24" i="4" s="1"/>
  <c r="O15" i="4"/>
  <c r="P15" i="4" s="1"/>
  <c r="N20" i="4"/>
  <c r="Q20" i="4" s="1"/>
  <c r="N18" i="4"/>
  <c r="Q18" i="4" s="1"/>
  <c r="N5" i="4"/>
  <c r="Q5" i="4" s="1"/>
  <c r="Q6" i="4" s="1"/>
  <c r="P161" i="4" l="1"/>
  <c r="P74" i="4"/>
  <c r="P366" i="4"/>
  <c r="P302" i="4"/>
  <c r="P5" i="4"/>
  <c r="P56" i="4"/>
  <c r="P270" i="4"/>
  <c r="P334" i="4"/>
  <c r="P243" i="4"/>
  <c r="P259" i="4"/>
  <c r="P336" i="4"/>
  <c r="P375" i="4"/>
  <c r="P81" i="4"/>
  <c r="P241" i="4"/>
  <c r="P23" i="4"/>
  <c r="P70" i="4"/>
  <c r="P59" i="4"/>
  <c r="P29" i="4"/>
  <c r="P308" i="4"/>
  <c r="P195" i="4"/>
  <c r="P219" i="4"/>
  <c r="P179" i="4"/>
  <c r="Q388" i="4"/>
  <c r="P189" i="4"/>
  <c r="P144" i="4"/>
  <c r="P312" i="4"/>
  <c r="P128" i="4"/>
  <c r="P333" i="4"/>
  <c r="P310" i="4"/>
  <c r="P164" i="4"/>
  <c r="P85" i="4"/>
  <c r="P207" i="4"/>
  <c r="P321" i="4"/>
  <c r="P387" i="4"/>
  <c r="P283" i="4"/>
  <c r="P262" i="4"/>
  <c r="P110" i="4"/>
  <c r="P66" i="4"/>
  <c r="P72" i="4"/>
  <c r="P31" i="4"/>
  <c r="Q129" i="4"/>
  <c r="P120" i="4"/>
  <c r="P317" i="4"/>
  <c r="P358" i="4"/>
  <c r="P30" i="4"/>
  <c r="Q30" i="4"/>
  <c r="Q285" i="4" s="1"/>
  <c r="P377" i="4"/>
  <c r="P205" i="4"/>
  <c r="P58" i="4"/>
  <c r="P33" i="4"/>
  <c r="P264" i="4"/>
  <c r="P86" i="4"/>
  <c r="P269" i="4"/>
  <c r="P153" i="4"/>
  <c r="P90" i="4"/>
  <c r="P89" i="4"/>
  <c r="P297" i="4"/>
  <c r="P355" i="4"/>
  <c r="P17" i="4"/>
  <c r="P384" i="4"/>
  <c r="P351" i="4"/>
  <c r="P345" i="4"/>
  <c r="P273" i="4"/>
  <c r="P204" i="4"/>
  <c r="P134" i="4"/>
  <c r="P245" i="4"/>
  <c r="P91" i="4"/>
  <c r="P42" i="4"/>
  <c r="Q328" i="4"/>
  <c r="P350" i="4"/>
  <c r="P383" i="4"/>
  <c r="P318" i="4"/>
  <c r="P359" i="4"/>
  <c r="P279" i="4"/>
  <c r="P171" i="4"/>
  <c r="P212" i="4"/>
  <c r="P347" i="4"/>
  <c r="P342" i="4"/>
  <c r="P371" i="4"/>
  <c r="P339" i="4"/>
  <c r="P373" i="4"/>
  <c r="P357" i="4"/>
  <c r="P363" i="4"/>
  <c r="P341" i="4"/>
  <c r="P374" i="4"/>
  <c r="P379" i="4"/>
  <c r="P381" i="4"/>
  <c r="P311" i="4"/>
  <c r="P292" i="4"/>
  <c r="P313" i="4"/>
  <c r="P296" i="4"/>
  <c r="P306" i="4"/>
  <c r="P295" i="4"/>
  <c r="P309" i="4"/>
  <c r="P290" i="4"/>
  <c r="P301" i="4"/>
  <c r="P305" i="4"/>
  <c r="P300" i="4"/>
  <c r="P322" i="4"/>
  <c r="P314" i="4"/>
  <c r="P281" i="4"/>
  <c r="Q178" i="4"/>
  <c r="P178" i="4"/>
  <c r="P175" i="4"/>
  <c r="P115" i="4"/>
  <c r="P252" i="4"/>
  <c r="P233" i="4"/>
  <c r="P61" i="4"/>
  <c r="P50" i="4"/>
  <c r="P82" i="4"/>
  <c r="P282" i="4"/>
  <c r="P57" i="4"/>
  <c r="P135" i="4"/>
  <c r="P167" i="4"/>
  <c r="P261" i="4"/>
  <c r="P146" i="4"/>
  <c r="P249" i="4"/>
  <c r="P36" i="4"/>
  <c r="P237" i="4"/>
  <c r="P229" i="4"/>
  <c r="P176" i="4"/>
  <c r="P121" i="4"/>
  <c r="P263" i="4"/>
  <c r="P152" i="4"/>
  <c r="P99" i="4"/>
  <c r="P165" i="4"/>
  <c r="P54" i="4"/>
  <c r="P257" i="4"/>
  <c r="P63" i="4"/>
  <c r="P159" i="4"/>
  <c r="P47" i="4"/>
  <c r="P192" i="4"/>
  <c r="P145" i="4"/>
  <c r="P208" i="4"/>
  <c r="P238" i="4"/>
  <c r="P265" i="4"/>
  <c r="P106" i="4"/>
  <c r="P244" i="4"/>
  <c r="P246" i="4"/>
  <c r="P215" i="4"/>
  <c r="P184" i="4"/>
  <c r="P151" i="4"/>
  <c r="P230" i="4"/>
  <c r="P140" i="4"/>
  <c r="P225" i="4"/>
  <c r="P239" i="4"/>
  <c r="P137" i="4"/>
  <c r="P41" i="4"/>
  <c r="P218" i="4"/>
  <c r="P223" i="4"/>
  <c r="P130" i="4"/>
  <c r="P113" i="4"/>
  <c r="P216" i="4"/>
  <c r="P177" i="4"/>
  <c r="P97" i="4"/>
  <c r="P213" i="4"/>
  <c r="P49" i="4"/>
  <c r="P52" i="4"/>
  <c r="P194" i="4"/>
  <c r="P258" i="4"/>
  <c r="P254" i="4"/>
  <c r="P75" i="4"/>
  <c r="P278" i="4"/>
  <c r="P185" i="4"/>
  <c r="P274" i="4"/>
  <c r="P199" i="4"/>
  <c r="P210" i="4"/>
  <c r="P154" i="4"/>
  <c r="P209" i="4"/>
  <c r="P172" i="4"/>
  <c r="P45" i="4"/>
  <c r="P234" i="4"/>
  <c r="P38" i="4"/>
  <c r="P149" i="4"/>
  <c r="P138" i="4"/>
  <c r="P202" i="4"/>
  <c r="P109" i="4"/>
  <c r="P197" i="4"/>
  <c r="P18" i="4"/>
  <c r="P12" i="4"/>
  <c r="P20" i="4"/>
  <c r="P21" i="4"/>
  <c r="P16" i="4"/>
</calcChain>
</file>

<file path=xl/sharedStrings.xml><?xml version="1.0" encoding="utf-8"?>
<sst xmlns="http://schemas.openxmlformats.org/spreadsheetml/2006/main" count="968" uniqueCount="527">
  <si>
    <t>Ítem</t>
  </si>
  <si>
    <t>Descripción detallada</t>
  </si>
  <si>
    <t>Unidad de medida</t>
  </si>
  <si>
    <t>Cantidad</t>
  </si>
  <si>
    <t>Valor unitario estimado
(sin IVA)</t>
  </si>
  <si>
    <t>IVA (%)</t>
  </si>
  <si>
    <t>Valor total unitario cotizado</t>
  </si>
  <si>
    <t>Esterilización quirúrgica (hembras: ovariohisterectomía latero-lateral derecha / machos: orquiectomía) en caninos y felinos. Incluye: unidad móvil quirúrgica o punto fijo en clínica, recepción y preparación del paciente, cirugía, protocolo de recuperación posanestésica, entrega de recomendaciones posoperatorias, retiro de puntos y atención de complicaciones médicas derivadas de la cirugía. Talento humano, infraestructura e insumos incluidos. Incluye capacitación a los asistentes sobre tenencia responsable. VER ANEXO TÉCNICO, numeral 4.1.</t>
  </si>
  <si>
    <t>Procedimiento (por animal)</t>
  </si>
  <si>
    <t>Sistema de identificación electrónica (microchip). Tecnología de implante ISO 11784/11785 FDX-B, recubrimiento Parylene o corrugado con láser, periodo de validez de esterilización del empaque 5 años, duración toda la vida del animal. Incluye implantación. VER ANEXO TÉCNICO, numeral 4.1 y 4.5.</t>
  </si>
  <si>
    <t>Implante (por animal)</t>
  </si>
  <si>
    <t>Meta de referencia del Anexo Técnico: 706 animales a esterilizar y 706 microchips a implantar. El valor presupuestal total de este componente se obtiene multiplicando el valor unitario cotizado por 706, fuera de esta hoja, para el análisis de mercado.</t>
  </si>
  <si>
    <t>Valoración, caracterización y atención médica básica veterinaria para animales de compañía (en unidad móvil o punto fijo clínica). Incluye examen físico integral, categorización por Triage (niveles 1 a 5), emisión de diagnósticos presuntivos, fórmulas y órdenes médicas, medicación básica inmediata y diligenciamiento de historia clínica.</t>
  </si>
  <si>
    <t>Servicio (por animal)</t>
  </si>
  <si>
    <t>Servicio de vacunación — Parvovirosis canina.</t>
  </si>
  <si>
    <t>Dosis</t>
  </si>
  <si>
    <t>Servicio de vacunación — Triple canina (Moquillo, Adenovirus/Hepatitis, Parainfluenza).</t>
  </si>
  <si>
    <t>Servicio de vacunación — Pentavalente canina (Moquillo, Adenovirus/Hepatitis, Parainfluenza, Leptospira).</t>
  </si>
  <si>
    <t>Servicio de vacunación — Pentavalente canina + Coronavirus (Hexavalente).</t>
  </si>
  <si>
    <t>Servicio de vacunación oral — Traqueobronquitis Infecciosa Canina (Tos de las Perreras / Kennel Cough).</t>
  </si>
  <si>
    <t>Servicio de vacunación — Triple felina (Panleucopenia, Calicivirus, Rinotraqueítis viral felina).</t>
  </si>
  <si>
    <t>Servicio de vacunación — Leucemia Felina (FeLV).</t>
  </si>
  <si>
    <t>Servicio de desparasitación interna de amplio espectro para caninos y felinos. Composición: Fenbendazol + Praziquantel + Diclazuril o Toltrazuril. Vía oral.</t>
  </si>
  <si>
    <t>Servicio de desparasitación interna para caninos cachorros y hembras gestantes. Composición: Pamoato de Pirantel (suspensión). Vía oral.</t>
  </si>
  <si>
    <t>Servicio de desparasitación interna y externa de amplio espectro para caninos y felinos, tópico con Selamectina (indicado para felinos ferales, de difícil manejo o alta reactividad). Vía tópica spot-on.</t>
  </si>
  <si>
    <t>Servicio de desparasitación externa para caninos y felinos, tópico en "spot on" o pipeta.</t>
  </si>
  <si>
    <t>Servicio de desparasitación externa para caninos y felinos, tópico en spray.</t>
  </si>
  <si>
    <t>Aplicación</t>
  </si>
  <si>
    <t>Los servicios de vacunación y desparasitación incluyen una valoración médica básica previa, la cual NO afecta ni se descuenta del ítem N.° 1 (Valoración, caracterización y atención médica básica).</t>
  </si>
  <si>
    <t>Consulta General — Consulta Clínica General Por Paciente. Incluye Exploración Clínica Veterinaria Completa, Papelería, Personal Necesario Para La Atención, E Infraestructura Necesaria Para El Mismo.</t>
  </si>
  <si>
    <t>Procedimiento</t>
  </si>
  <si>
    <t>Hospitalización — Hospitalización Diaria Paciente Talla Pequeño (0 Kg – 10 Kg). Incluye Personal Médico, Infraestructura, Canil O Gatil, Todos Los Insumos, Alimentos Y/O Medicamentos Que Requiere El Paciente Para Su Adecuada Recuperación Diligenciamiento De Documentación Física Y/O Digital Relacionada.</t>
  </si>
  <si>
    <t>Día</t>
  </si>
  <si>
    <t>Hospitalización — Hospitalización Diaria Paciente Talla Mediana (&gt;10 Kg – 25 Kg). Incluye Personal Médico, Infraestructura, Canil O Gatil, Todos Los Insumos, Alimentos Y/O Medicamentos Que Requiere El Paciente Para Su Adecuada Recuperación Diligenciamiento De Documentación Física Y/O Digital Relacionada.</t>
  </si>
  <si>
    <t>Hospitalización — Hospitalización Diaria Paciente Talla Grande (&gt;25 Kg). Incluye Personal Médico, Infraestructura, Canil O Gatil, Todos Los Insumos, Alimentos Y/O Medicamentos Que Requiere El Paciente Para Su Adecuada Recuperación Diligenciamiento De Documentación Física Y/O Digital Relacionada.</t>
  </si>
  <si>
    <t>Alojamiento — Alojamiento Diario Paciente Talla Pequeño (0 Kg – 10 Kg). Incluye Canil O Gatil, Infraestructura Física, Personal Médico, Alimentación Y Observación Del Paciente, Diligenciamiento De Documentación Física Y/O Digital Relacionada.</t>
  </si>
  <si>
    <t>Alojamiento — Alojamiento Diario Paciente Talla Mediana (&gt;10 Kg – 25 Kg). Incluye Canil O Gatil, Infraestructura Física, Personal Médico, Alimentación Y Observación Del Paciente, Diligenciamiento De Documentación Física Y/O Digital Relacionada.</t>
  </si>
  <si>
    <t>Alojamiento — Alojamiento Diario Paciente Talla Grande (&gt;25 Kg). Incluye Canil O Gatil, Infraestructura Física, Personal Médico, Alimentación Y Observación Del Paciente, Diligenciamiento De Documentación Física Y/O Digital Relacionada.</t>
  </si>
  <si>
    <t>Cuidado Critico — Unidad De Cuidados Intensivos Diaria Paciente Talla Pequeña (0 Kg – 10 Kg). Incluye, Personal Médico, Infraestructura Física, Bomba De Infusión, Oxigeno Permanente, Monitor De Signos Vitales, Todos Los Insumos, Alimentos Y/O Medicamentos Que Requiere El Paciente Para Su Adecuada Recuperación, Diligenciamiento De Documentación Física Y/O Digital Relacionada.</t>
  </si>
  <si>
    <t>Cuidado Critico — Unidad De Cuidados Intensivos Diaria Paciente Talla Mediana (&gt;10 Kg - 25 Kg). Incluye, Personal Médico, Infraestructura Física, Bomba De Infusión, Oxigeno Permanente, Monitor De Signos Vitales, Todos Los Insumos, Alimentos Y/O Medicamentos Que Requiere El Paciente Para Su Adecuada Recuperación, Diligenciamiento De Documentación Física Y/O Digital Relacionada.</t>
  </si>
  <si>
    <t>Cuidado Critico — Unidad De Cuidados Intensivos Diaria Paciente Talla Grande (&gt;25 Kg). Incluye, Personal Médico, Infraestructura Física, Bomba De Infusión, Oxigeno Permanente, Monitor De Signos Vitales, Todos Los Insumos, Alimentos Y/O Medicamentos Que Requiere El Paciente Para Su Adecuada Recuperación, Diligenciamiento De Documentación Física Y/O Digital Relacionada.</t>
  </si>
  <si>
    <t>Sedación — Sedación Paciente Talla Pequeña (0 Kg – 10 Kg). Incluye Personal Médico, Medicamentos, Insumos, Diligenciamiento De Documentación Física Y/O Digital Relacionada.</t>
  </si>
  <si>
    <t>Sedación — Sedación Paciente Talla Mediana (&gt;10 Kg - 25 Kg). Incluye Personal Médico, Medicamentos, Insumos, Diligenciamiento De Documentación Física Y/O Digital Relacionada.</t>
  </si>
  <si>
    <t>Sedación — Sedación Paciente Talla Grande (&gt;25 Kg). Incluye Personal Médico, Medicamentos, Insumos, Diligenciamiento De Documentación Física Y/O Digital Relacionada.</t>
  </si>
  <si>
    <t>Anestesia — Anestesia General Inhalada Paciente Talla Pequeña (0 Kg – 10 Kg). Incluye Personal Médico, Uso De Quirófano, Equipos, Monitor De Signos Vitales, Medicamentos, Insumos, Diligenciamiento De Documentación Física Y/O Digital Relacionada.</t>
  </si>
  <si>
    <t>Anestesia — Anestesia General Inhalada Paciente Talla Mediana (&gt;10 Kg - 25 Kg). Incluye Personal Médico, Uso De Quirófano, Equipos, Monitor De Signos Vitales, Medicamentos, Insumos, Diligenciamiento De Documentación Física Y/O Digital Relacionada.</t>
  </si>
  <si>
    <t>Anestesia — Anestesia General Inhalada Paciente Talla Grande (&gt;25 Kg). Incluye Personal Médico, Uso De Quirófano, Equipos, Monitor De Signos Vitales, Medicamentos, Insumos, Diligenciamiento De Documentación Física Y/O Digital Relacionada.</t>
  </si>
  <si>
    <t>Eutanasia — Eutanasia Paciente Talla Pequeña (0 Kg – 10 Kg). Incluye Infraestructura Física, Personal Médico, Medicamentos, Insumos, Diligenciamiento De Documentación Física Y/O Digital Relacionada.</t>
  </si>
  <si>
    <t>Eutanasia — Eutanasia Paciente Talla Mediana (&gt;10 Kg - 25 Kg). Incluye Infraestructura Física, Personal Médico, Medicamentos, Insumos, Diligenciamiento De Documentación Física Y/O Digital Relacionada.</t>
  </si>
  <si>
    <t>Eutanasia — Eutanasia Paciente Talla Grande (&gt;25 Kg). Incluye Infraestructura Física, Personal Médico, Medicamentos, Insumos, Diligenciamiento De Documentación Física Y/O Digital Relacionada.</t>
  </si>
  <si>
    <t>Disposición De Cadáver — Disposición Del Cadáver De Acuerdo Con El Peso. Valor Por Kilogramo.. Incluye Infraestructura Física, Personal Necesario, Entrega Mensual De Registro De Disposición De Cavadores, Diligenciamiento De Documentación Física Y/O Digital Relacionada.</t>
  </si>
  <si>
    <t>Vacunación — Vacuna Parvovirus. Incluye Infraestructura Física, Personal Médico, Biológico, Materiales Y/O Insumos, Diligenciamiento De Documentación Física Y/O Digital Relacionada.</t>
  </si>
  <si>
    <t>Vacunación — Vacuna Dp Puppy. Incluye Infraestructura Física, Personal Médico, Biológico, Materiales Y/O Insumos, Diligenciamiento De Documentación Física Y/O Digital Relacionada.</t>
  </si>
  <si>
    <t>Vacunación — Vacuna Triple Canina. Incluye Infraestructura Física, Personal Médico, Biológico, Materiales Y/O Insumos, Diligenciamiento De Documentación Física Y/O Digital Relacionada.</t>
  </si>
  <si>
    <t>Vacunación — Vacuna Pentavalente. Incluye Infraestructura Física, Personal Médico, Biológico, Materiales Y/O Insumos, Diligenciamiento De Documentación Física Y/O Digital Relacionada.</t>
  </si>
  <si>
    <t>Vacunación — Vacuna Hexavalente. Incluye Infraestructura Física, Personal Médico, Biológico, Materiales Y/O Insumos, Diligenciamiento De Documentación Física Y/O Digital Relacionada.</t>
  </si>
  <si>
    <t>Vacunación — Vacuna Tos De Las Perreras (Kennel Cough). Incluye Infraestructura Física, Personal Médico, Biológico, Materiales Y/O Insumos, Diligenciamiento De Documentación Física Y/O Digital Relacionada.</t>
  </si>
  <si>
    <t>Vacunación — Vacuna Leucemia Felina. Incluye Infraestructura Física, Personal Médico, Biológico, Materiales Y/O Insumos, Diligenciamiento De Documentación Física Y/O Digital Relacionada.</t>
  </si>
  <si>
    <t>Vacunación — Vacuna Triple Felina. Incluye Infraestructura Física, Personal Médico, Biológico, Materiales Y/O Insumos, Diligenciamiento De Documentación Física Y/O Digital Relacionada.</t>
  </si>
  <si>
    <t>Desparasitación — Desparasitación Interna Paciente Talla Pequeña (0 Kg – 10 Kg). Incluye Infraestructura Física Y Tecnológica, Personal Médico, Medicamento, Materiales Y/O Insumos, Diligenciamiento De Documentación Física Y/O Digital Relacionada.</t>
  </si>
  <si>
    <t>Desparasitación — Desparasitación Interna Paciente Talla Mediana (&gt;10 Kg - 25 Kg). Incluye Infraestructura Física Y Tecnológica, Personal Médico, Medicamento, Materiales Y/O Insumos, Diligenciamiento De Documentación Física Y/O Digital Relacionada.</t>
  </si>
  <si>
    <t>Desparasitación — Desparasitación Interna Paciente Talla Grande (&gt;25 Kg). Incluye Infraestructura Física Y Tecnológica, Personal Médico, Medicamento, Materiales Y/O Insumos, Diligenciamiento De Documentación Física Y/O Digital Relacionada.</t>
  </si>
  <si>
    <t>Desparasitación — Desparasitación Externa Paciente Talla Pequeña (0 Kg – 10 Kg). Incluye Infraestructura Física Y Tecnológica, Personal Médico, Medicamento, Materiales Y/O Insumos, Diligenciamiento De Documentación Física Y/O Digital Relacionada.</t>
  </si>
  <si>
    <t>Desparasitación — Desparasitación Externa Paciente Talla Mediana (&gt;10 Kg - 25 Kg). Incluye Infraestructura Física Y Tecnológica, Personal Médico, Medicamento, Materiales Y/O Insumos, Diligenciamiento De Documentación Física Y/O Digital Relacionada.</t>
  </si>
  <si>
    <t>Desparasitación — Desparasitación Externa Paciente Talla Grande (&gt;25 Kg). Incluye Infraestructura Física Y Tecnológica, Personal Médico, Medicamento, Materiales Y/O Insumos, Diligenciamiento De Documentación Física Y/O Digital Relacionada.</t>
  </si>
  <si>
    <t>Laboratorio Clínico — Hemograma. Incluye Infraestructura Física Y Tecnológica, Personal Médico. Evalúa Recuento De Glóbulos Rojos, Hematocrito, Hemoglobina, V.C.H, H.C.M, Plaquetas, Recuento Diferencial Leucocitario, Proteínas Plasmáticas, Plasmáticas Totales Y Diferenciadas, Relación Albúminaglobulinas. Los Recuentos Deben Ser Automatizados. Incluye Personal Médico, Insumos Y/O Materiales Para La Toma, Procesamiento, Interpretación Y Correlación Con La Clínica Del Paciente, Diligenciamiento De Documentación Física Y/O Digital Relacionada.</t>
  </si>
  <si>
    <t>Examen</t>
  </si>
  <si>
    <t>Laboratorio Clínico — Frotis Para Hemoparásitos. Incluye Infraestructura Física Y Tecnológica, Personal Médico. Coloración De Giemsa. Evalúa Presencia O Ausencia De Hemoparásitos, Recuento Manual De Plaquetas, Línea Roja Y Línea Blanca.                             </t>
  </si>
  <si>
    <t>Laboratorio Clínico — Hematocrito Y Hemoglobina. Incluye Infraestructura Física Y Tecnológica, Personal Médico, Insumos Y/O Materiales Para La Toma, Procesamiento, Interpretación Y Correlación Con La Clínica Del Paciente. Diligenciamiento De Documentación Física Y/O Digital Relacionada. Diligenciamiento De Documentación Física Y/O Digital Relacionada</t>
  </si>
  <si>
    <t>Laboratorio Clínico — Recuento De Plaquetas. Incluye Infraestructura Física Y Tecnológica, Personal Médico, Insumos Y/O Materiales Para La Toma, Procesamiento, Interpretación Y Correlación Con La Clínica Del Paciente. Diligenciamiento De Documentación Física Y/O Digital Relacionada. Diligenciamiento De Documentación Física Y/O Digital Relacionada</t>
  </si>
  <si>
    <t>Laboratorio Clínico — Recuento De Reticulocitos. Incluye Infraestructura Física Y Tecnológica, Personal Médico, Insumos Y/O Materiales Para La Toma, Procesamiento, Interpretación Y Correlación Con La Clínica Del Paciente. Diligenciamiento De Documentación Física Y/O Digital Relacionada. Diligenciamiento De Documentación Física Y/O Digital Relacionada</t>
  </si>
  <si>
    <t>Laboratorio Clínico — Amiloide Sérico A Felino. Incluye Infraestructura Física Y Tecnológica, Personal Médico, Insumos Y/O Materiales Para La Toma, Procesamiento, Interpretación Y Correlación Con La Clínica Del Paciente. Diligenciamiento De Documentación Física Y/O Digital Relacionada.</t>
  </si>
  <si>
    <t>Laboratorio Clínico — Bun. Incluye Infraestructura Física Y Tecnológica, Personal Médico, Insumos Y/O Materiales Para La Toma, Procesamiento, Interpretación Y Correlación Con La Clínica Del Paciente. Diligenciamiento De Documentación Física Y/O Digital Relacionada.</t>
  </si>
  <si>
    <t>Laboratorio Clínico — Creatinina. Incluye Infraestructura Física Y Tecnológica, Personal Médico, Insumos Y/O Materiales Para La Toma, Procesamiento, Interpretación Y Correlación Con La Clínica Del Paciente. Diligenciamiento De Documentación Física Y/O Digital Relacionada.</t>
  </si>
  <si>
    <t>Laboratorio Clínico — Relación Bun-Creatinina. Incluye Infraestructura Física Y Tecnológica, Personal Médico, Insumos Y/O Materiales Para La Toma, Procesamiento, Interpretación Y Correlación Con La Clínica Del Paciente. Diligenciamiento De Documentación Física Y/O Digital Relacionada.</t>
  </si>
  <si>
    <t>Laboratorio Clínico — Sdma (Dimetil Arginina Simétrica). Incluye Infraestructura Física Y Tecnológica, Personal Médico, Insumos Y/O Materiales Para La Toma, Procesamiento, Interpretación Y Correlación Con La Clínica Del Paciente. Diligenciamiento De Documentación Física Y/O Digital Relacionada.</t>
  </si>
  <si>
    <t>Laboratorio Clínico — Urea Sanguínea. Incluye Infraestructura Física Y Tecnológica, Personal Médico, Insumos Y/O Materiales Para La Toma, Procesamiento, Interpretación Y Correlación Con La Clínica Del Paciente. Diligenciamiento De Documentación Física Y/O Digital Relacionada.</t>
  </si>
  <si>
    <t>Laboratorio Clínico — Ácidos Biliares. Incluye Infraestructura Física Y Tecnológica, Personal Médico, Insumos Y/O Materiales Para La Toma, Procesamiento, Interpretación Y Correlación Con La Clínica Del Paciente. Diligenciamiento De Documentación Física Y/O Digital Relacionada.</t>
  </si>
  <si>
    <t>Laboratorio Clínico — Ácidos Biliares Pre Y Post Prandial. Incluye Infraestructura Física Y Tecnológica, Personal Médico, Insumos Y/O Materiales Para La Toma, Procesamiento, Interpretación Y Correlación Con La Clínica Del Paciente. Diligenciamiento De Documentación Física Y/O Digital Relacionada.</t>
  </si>
  <si>
    <t>Laboratorio Clínico — Alt-Sgpt. Incluye Infraestructura Física Y Tecnológica, Personal Médico, Insumos Y/O Materiales Para La Toma, Procesamiento, Interpretación Y Correlación Con La Clínica Del Paciente. Diligenciamiento De Documentación Física Y/O Digital Relacionada.</t>
  </si>
  <si>
    <t>Laboratorio Clínico — Amonio Plasmático. Incluye Infraestructura Física Y Tecnológica, Personal Médico, Insumos Y/O Materiales Para La Toma, Procesamiento, Interpretación Y Correlación Con La Clínica Del Paciente. Diligenciamiento De Documentación Física Y/O Digital Relacionada.</t>
  </si>
  <si>
    <t>Laboratorio Clínico — Ast-Sgot. Incluye Infraestructura Física Y Tecnológica, Personal Médico, Insumos Y/O Materiales Para La Toma, Procesamiento, Interpretación Y Correlación Con La Clínica Del Paciente. Diligenciamiento De Documentación Física Y/O Digital Relacionada.</t>
  </si>
  <si>
    <t>Laboratorio Clínico — Bilirrubina Total. Incluye Infraestructura Física Y Tecnológica, Personal Médico, Insumos Y/O Materiales Para La Toma, Procesamiento, Interpretación Y Correlación Con La Clínica Del Paciente. Diligenciamiento De Documentación Física Y/O Digital Relacionada.</t>
  </si>
  <si>
    <t>Laboratorio Clínico — Bilirrubina Directa. Incluye Infraestructura Física Y Tecnológica, Personal Médico, Insumos Y/O Materiales Para La Toma, Procesamiento, Interpretación Y Correlación Con La Clínica Del Paciente. Diligenciamiento De Documentación Física Y/O Digital Relacionada.</t>
  </si>
  <si>
    <t>Laboratorio Clínico — Bilirrubina Total Y Diferenciadas. Incluye Infraestructura Física Y Tecnológica, Personal Médico, Insumos Y/O Materiales Para La Toma, Procesamiento, Interpretación Y Correlación Con La Clínica Del Paciente. Diligenciamiento De Documentación Física Y/O Digital Relacionada.</t>
  </si>
  <si>
    <t>Laboratorio Clínico — Fosfatasa Alcalina. Incluye Infraestructura Física Y Tecnológica, Personal Médico, Insumos Y/O Materiales Para La Toma, Procesamiento, Interpretación Y Correlación Con La Clínica Del Paciente. Diligenciamiento De Documentación Física Y/O Digital Relacionada.</t>
  </si>
  <si>
    <t>Laboratorio Clínico — Gama Glutamil Transferasa (GGT). Incluye Infraestructura Física Y Tecnológica, Personal Médico, Insumos Y/O Materiales Para La Toma, Procesamiento, Interpretación Y Correlación Con La Clínica Del Paciente. Diligenciamiento De Documentación Física Y/O Digital Relacionada.</t>
  </si>
  <si>
    <t>Laboratorio Clínico — Amilasa Cuantitativa. Incluye Infraestructura Física Y Tecnológica, Personal Médico, Insumos Y/O Materiales Para La Toma, Procesamiento, Interpretación Y Correlación Con La Clínica Del Paciente. Diligenciamiento De Documentación Física Y/O Digital Relacionada.</t>
  </si>
  <si>
    <t>Laboratorio Clínico — Lipasa Cuantitativa. Incluye Infraestructura Física Y Tecnológica, Personal Médico, Insumos Y/O Materiales Para La Toma, Procesamiento, Interpretación Y Correlación Con La Clínica Del Paciente. Diligenciamiento De Documentación Física Y/O Digital Relacionada.</t>
  </si>
  <si>
    <t>Laboratorio Clínico — Lipasa Inmunorreactiva Canina. Incluye Infraestructura Física Y Tecnológica, Personal Médico, Insumos Y/O Materiales Para La Toma, Procesamiento, Interpretación Y Correlación Con La Clínica Del Paciente. Diligenciamiento De Documentación Física Y/O Digital Relacionada.</t>
  </si>
  <si>
    <t>Laboratorio Clínico — Lipasa Inmunorreactiva Felina. Incluye Infraestructura Física Y Tecnológica, Personal Médico, Insumos Y/O Materiales Para La Toma, Procesamiento, Interpretación Y Correlación Con La Clínica Del Paciente. Diligenciamiento De Documentación Física Y/O Digital Relacionada.</t>
  </si>
  <si>
    <t>Laboratorio Clínico — Tripsina Inmunorreactiva Canina. Incluye Infraestructura Física Y Tecnológica, Personal Médico, Insumos Y/O Materiales Para La Toma, Procesamiento, Interpretación Y Correlación Con La Clínica Del Paciente. Diligenciamiento De Documentación Física Y/O Digital Relacionada.</t>
  </si>
  <si>
    <t>Laboratorio Clínico — Tripsina Inmunorreactiva Felina. Incluye Infraestructura Física Y Tecnológica, Personal Médico, Insumos Y/O Materiales Para La Toma, Procesamiento, Interpretación Y Correlación Con La Clínica Del Paciente. Diligenciamiento De Documentación Física Y/O Digital Relacionada.</t>
  </si>
  <si>
    <t>Laboratorio Clínico — Fructosamina. Incluye Infraestructura Física Y Tecnológica, Personal Médico, Insumos Y/O Materiales Para La Toma, Procesamiento, Interpretación Y Correlación Con La Clínica Del Paciente. Diligenciamiento De Documentación Física Y/O Digital Relacionada.</t>
  </si>
  <si>
    <t>Laboratorio Clínico — Glicemia. Incluye Infraestructura Física Y Tecnológica, Personal Médico, Insumos Y/O Materiales Para La Toma, Procesamiento, Interpretación Y Correlación Con La Clínica Del Paciente. Diligenciamiento De Documentación Física Y/O Digital Relacionada.</t>
  </si>
  <si>
    <t>Laboratorio Clínico — Glicemia (Curva 3 Muestras). Incluye Infraestructura Física Y Tecnológica, Personal Médico, Insumos Y/O Materiales Para La Toma, Procesamiento, Interpretación Y Correlación Con La Clínica Del Paciente. Diligenciamiento De Documentación Física Y/O Digital Relacionada.</t>
  </si>
  <si>
    <t>Laboratorio Clínico — Glicemia Y Glucosuria. Incluye Infraestructura Física Y Tecnológica, Personal Médico, Insumos Y/O Materiales Para La Toma, Procesamiento, Interpretación Y Correlación Con La Clínica Del Paciente. Diligenciamiento De Documentación Física Y/O Digital Relacionada.</t>
  </si>
  <si>
    <t>Laboratorio Clínico — Glicemia Pre Y Post Pandrial. Incluye Infraestructura Física Y Tecnológica, Personal Médico, Insumos Y/O Materiales Para La Toma, Procesamiento, Interpretación Y Correlación Con La Clínica Del Paciente. Diligenciamiento De Documentación Física Y/O Digital Relacionada.</t>
  </si>
  <si>
    <t>Laboratorio Clínico — Hemoglobina Glicosilada A1c. Incluye Infraestructura Física Y Tecnológica, Personal Médico, Insumos Y/O Materiales Para La Toma, Procesamiento, Interpretación Y Correlación Con La Clínica Del Paciente. Diligenciamiento De Documentación Física Y/O Digital Relacionada.</t>
  </si>
  <si>
    <t>Laboratorio Clínico — Creatinin Kinasa – Fracción Mb (Ck). Incluye Infraestructura Física Y Tecnológica, Personal Médico, Insumos Y/O Materiales Para La Toma, Procesamiento, Interpretación Y Correlación Con La Clínica Del Paciente. Diligenciamiento De Documentación Física Y/O Digital Relacionada.</t>
  </si>
  <si>
    <t>Laboratorio Clínico — Dímero D. Incluye Infraestructura Física Y Tecnológica, Personal Médico, Insumos Y/O Materiales Para La Toma, Procesamiento, Interpretación Y Correlación Con La Clínica Del Paciente. Diligenciamiento De Documentación Física Y/O Digital Relacionada.</t>
  </si>
  <si>
    <t>Laboratorio Clínico — Lactato Deshidrogenasa (Ldh). Incluye Infraestructura Física Y Tecnológica, Personal Médico, Insumos Y/O Materiales Para La Toma, Procesamiento, Interpretación Y Correlación Con La Clínica Del Paciente. Diligenciamiento De Documentación Física Y/O Digital Relacionada.</t>
  </si>
  <si>
    <t>Laboratorio Clínico — Fibrinógeno Plasmático. Incluye Infraestructura Física Y Tecnológica, Personal Médico, Insumos Y/O Materiales Para La Toma, Procesamiento, Interpretación Y Correlación Con La Clínica Del Paciente. Diligenciamiento De Documentación Física Y/O Digital Relacionada.</t>
  </si>
  <si>
    <t>Laboratorio Clínico — Proteína C Reactiva Ultrasensible. Incluye Infraestructura Física Y Tecnológica, Personal Médico, Insumos Y/O Materiales Para La Toma, Procesamiento, Interpretación Y Correlación Con La Clínica Del Paciente. Diligenciamiento De Documentación Física Y/O Digital Relacionada.</t>
  </si>
  <si>
    <t>Laboratorio Clínico — Prueba Cruzada Para Transfusión. Incluye Infraestructura Física Y Tecnológica, Personal Médico, Insumos Y/O Materiales Para La Toma, Procesamiento, Interpretación Y Correlación Con La Clínica Del Paciente. Diligenciamiento De Documentación Física Y/O Digital Relacionada.</t>
  </si>
  <si>
    <t>Laboratorio Clínico — Tiempo De Protrombina (Pt). Incluye Infraestructura Física Y Tecnológica, Personal Médico, Insumos Y/O Materiales Para La Toma, Procesamiento, Interpretación Y Correlación Con La Clínica Del Paciente. Diligenciamiento De Documentación Física Y/O Digital Relacionada.</t>
  </si>
  <si>
    <t>Laboratorio Clínico — Tiempo De Tromboplastina Tisular (PTT). Incluye Infraestructura Física Y Tecnológica, Personal Médico, Insumos Y/O Materiales Para La Toma, Procesamiento, Interpretación Y Correlación Con La Clínica Del Paciente. Diligenciamiento De Documentación Física Y/O Digital Relacionada.</t>
  </si>
  <si>
    <t>Laboratorio Clínico — Ácido Úrico. Incluye Infraestructura Física Y Tecnológica, Personal Médico, Insumos Y/O Materiales Para La Toma, Procesamiento, Interpretación Y Correlación Con La Clínica Del Paciente. Diligenciamiento De Documentación Física Y/O Digital Relacionada.</t>
  </si>
  <si>
    <t>Laboratorio Clínico — Albúmina Sérica. Incluye Infraestructura Física Y Tecnológica, Personal Médico, Insumos Y/O Materiales Para La Toma, Procesamiento, Interpretación Y Correlación Con La Clínica Del Paciente. Diligenciamiento De Documentación Física Y/O Digital Relacionada.</t>
  </si>
  <si>
    <t>Laboratorio Clínico — Ck Total. Incluye Infraestructura Física Y Tecnológica, Personal Médico, Insumos Y/O Materiales Para La Toma, Procesamiento, Interpretación Y Correlación Con La Clínica Del Paciente. Diligenciamiento De Documentación Física Y/O Digital Relacionada.</t>
  </si>
  <si>
    <t>Laboratorio Clínico — Colesterol Total. Incluye Infraestructura Física Y Tecnológica, Personal Médico, Insumos Y/O Materiales Para La Toma, Procesamiento, Interpretación Y Correlación Con La Clínica Del Paciente. Diligenciamiento De Documentación Física Y/O Digital Relacionada.</t>
  </si>
  <si>
    <t>Laboratorio Clínico — Proteína C Reactiva Cuantitativa Canina (Alta Sensibilidad). Incluye Infraestructura Física Y Tecnológica, Personal Médico, Insumos Y/O Materiales Para La Toma, Procesamiento, Interpretación Y Correlación Con La Clínica Del Paciente. Diligenciamiento De Documentación Física Y/O Digital Relacionada.</t>
  </si>
  <si>
    <t>Laboratorio Clínico — Proteínas Totales Y Diferenciadas. Incluye Infraestructura Física Y Tecnológica, Personal Médico, Insumos Y/O Materiales Para La Toma, Procesamiento, Interpretación Y Correlación Con La Clínica Del Paciente. Diligenciamiento De Documentación Física Y/O Digital Relacionada.</t>
  </si>
  <si>
    <t>Laboratorio Clínico — Triglicéridos. Incluye Infraestructura Física Y Tecnológica, Personal Médico, Insumos Y/O Materiales Para La Toma, Procesamiento, Interpretación Y Correlación Con La Clínica Del Paciente. Diligenciamiento De Documentación Física Y/O Digital Relacionada.</t>
  </si>
  <si>
    <t>Laboratorio Clínico — Cortisol Plasmático Seriado (Am-Pm 2. Incluye Infraestructura Física Y Tecnológica, Personal Médico, Insumos Y/O Materiales Para La Toma, Procesamiento, Interpretación Y Correlación Con La Clínica Del Paciente. Diligenciamiento De Documentación Física Y/O Digital Relacionada.</t>
  </si>
  <si>
    <t>Laboratorio Clínico — Estradiol. Incluye Infraestructura Física Y Tecnológica, Personal Médico, Insumos Y/O Materiales Para La Toma, Procesamiento, Interpretación Y Correlación Con La Clínica Del Paciente. Diligenciamiento De Documentación Física Y/O Digital Relacionada.</t>
  </si>
  <si>
    <t>Laboratorio Clínico — Hormona Adrenocorticotropa (ACTH). Incluye Infraestructura Física Y Tecnológica, Personal Médico, Insumos Y/O Materiales Para La Toma, Procesamiento, Interpretación Y Correlación Con La Clínica Del Paciente. Diligenciamiento De Documentación Física Y/O Digital Relacionada.</t>
  </si>
  <si>
    <t>Laboratorio Clínico — Hormona Estimulante De Tiroides (TSH Canina O Felina). Incluye Infraestructura Física Y Tecnológica, Personal Médico, Insumos Y/O Materiales Para La Toma, Procesamiento, Interpretación Y Correlación Con La Clínica Del Paciente. Diligenciamiento De Documentación Física Y/O Digital Relacionada.</t>
  </si>
  <si>
    <t>Laboratorio Clínico — Insulina. Incluye Infraestructura Física Y Tecnológica, Personal Médico, Insumos Y/O Materiales Para La Toma, Procesamiento, Interpretación Y Correlación Con La Clínica Del Paciente. Diligenciamiento De Documentación Física Y/O Digital Relacionada.</t>
  </si>
  <si>
    <t>Laboratorio Clínico — Progesterona. Incluye Infraestructura Física Y Tecnológica, Personal Médico, Insumos Y/O Materiales Para La Toma, Procesamiento, Interpretación Y Correlación Con La Clínica Del Paciente. Diligenciamiento De Documentación Física Y/O Digital Relacionada.</t>
  </si>
  <si>
    <t>Laboratorio Clínico — Tiroxina Libre (T4 Libre). Incluye Infraestructura Física Y Tecnológica, Personal Médico, Insumos Y/O Materiales Para La Toma, Procesamiento, Interpretación Y Correlación Con La Clínica Del Paciente. Diligenciamiento De Documentación Física Y/O Digital Relacionada.</t>
  </si>
  <si>
    <t>Laboratorio Clínico — Tiroxina Total (T4 Total). Incluye Infraestructura Física Y Tecnológica, Personal Médico, Insumos Y/O Materiales Para La Toma, Procesamiento, Interpretación Y Correlación Con La Clínica Del Paciente. Diligenciamiento De Documentación Física Y/O Digital Relacionada.</t>
  </si>
  <si>
    <t>Laboratorio Clínico — Triyodotironina Total (T3 Total). Incluye Infraestructura Física Y Tecnológica, Personal Médico, Insumos Y/O Materiales Para La Toma, Procesamiento, Interpretación Y Correlación Con La Clínica Del Paciente. Diligenciamiento De Documentación Física Y/O Digital Relacionada.</t>
  </si>
  <si>
    <t>Laboratorio Clínico — Coprológico. Incluye Infraestructura Física Y Tecnológica, Personal Médico, Insumos Y/O Materiales Para La Toma, Procesamiento, Interpretación Y Correlación Con La Clínica Del Paciente. Diligenciamiento De Documentación Física Y/O Digital Relacionada.</t>
  </si>
  <si>
    <t>Laboratorio Clínico — Coprológico (Técnica De Concentración). Incluye Infraestructura Física Y Tecnológica, Personal Médico, Insumos Y/O Materiales Para La Toma, Procesamiento, Interpretación Y Correlación Con La Clínica Del Paciente. Diligenciamiento De Documentación Física Y/O Digital Relacionada.</t>
  </si>
  <si>
    <t>Laboratorio Clínico — Coprológico Y Coloración De Gram. Incluye Infraestructura Física Y Tecnológica, Personal Médico, Insumos Y/O Materiales Para La Toma, Procesamiento, Interpretación Y Correlación Con La Clínica Del Paciente. Diligenciamiento De Documentación Física Y/O Digital Relacionada.</t>
  </si>
  <si>
    <t>Laboratorio Clínico — Coprológico Seriado (3 Muestras). Incluye Infraestructura Física Y Tecnológica, Personal Médico, Insumos Y/O Materiales Para La Toma, Procesamiento, Interpretación Y Correlación Con La Clínica Del Paciente. Diligenciamiento De Documentación Física Y/O Digital Relacionada.</t>
  </si>
  <si>
    <t>Laboratorio Clínico — Coproscópico. Incluye Infraestructura Física Y Tecnológica, Personal Médico, Insumos Y/O Materiales Para La Toma, Procesamiento, Interpretación Y Correlación Con La Clínica Del Paciente. Diligenciamiento De Documentación Física Y/O Digital Relacionada.</t>
  </si>
  <si>
    <t>Laboratorio Clínico — Coproscópico Seriado (3 Muestras). Incluye Infraestructura Física Y Tecnológica, Personal Médico, Insumos Y/O Materiales Para La Toma, Procesamiento, Interpretación Y Correlación Con La Clínica Del Paciente. Diligenciamiento De Documentación Física Y/O Digital Relacionada.</t>
  </si>
  <si>
    <t>Laboratorio Clínico — Frotis De Oído E Identificación De Malassezia Sp. Incluye Infraestructura Física Y Tecnológica, Personal Médico, Insumos Y/O Materiales Para La Toma, Procesamiento, Interpretación Y Correlación Con La Clínica Del Paciente. Diligenciamiento De Documentación Física Y/O Digital Relacionada.</t>
  </si>
  <si>
    <t>Laboratorio Clínico — Raspado De Piel. Incluye Infraestructura Física Y Tecnológica, Personal Médico, Insumos Y/O Materiales Para La Toma, Procesamiento, Interpretación Y Correlación Con La Clínica Del Paciente. Diligenciamiento De Documentación Física Y/O Digital Relacionada.</t>
  </si>
  <si>
    <t>Laboratorio Clínico — Recuento De Baermann. Incluye Infraestructura Física Y Tecnológica, Personal Médico, Insumos Y/O Materiales Para La Toma, Procesamiento, Interpretación Y Correlación Con La Clínica Del Paciente. Diligenciamiento De Documentación Física Y/O Digital Relacionada.</t>
  </si>
  <si>
    <t>Laboratorio Clínico — Recuento Leucocitario En Heces. Incluye Infraestructura Física Y Tecnológica, Personal Médico, Insumos Y/O Materiales Para La Toma, Procesamiento, Interpretación Y Correlación Con La Clínica Del Paciente. Diligenciamiento De Documentación Física Y/O Digital Relacionada.</t>
  </si>
  <si>
    <t>Laboratorio Clínico — Recuento De Mac Máster. Incluye Infraestructura Física Y Tecnológica, Personal Médico, Insumos Y/O Materiales Para La Toma, Procesamiento, Interpretación Y Correlación Con La Clínica Del Paciente. Diligenciamiento De Documentación Física Y/O Digital Relacionada.</t>
  </si>
  <si>
    <t>Laboratorio Clínico — Glucosuria. Incluye Infraestructura Física Y Tecnológica, Personal Médico, Insumos Y/O Materiales Para La Toma, Procesamiento, Interpretación Y Correlación Con La Clínica Del Paciente. Diligenciamiento De Documentación Física Y/O Digital Relacionada.</t>
  </si>
  <si>
    <t>Laboratorio Clínico — Proteinuria. Incluye Infraestructura Física Y Tecnológica, Personal Médico, Insumos Y/O Materiales Para La Toma, Procesamiento, Interpretación Y Correlación Con La Clínica Del Paciente. Diligenciamiento De Documentación Física Y/O Digital Relacionada.</t>
  </si>
  <si>
    <t>Laboratorio Clínico — Relación Proteínas – Creatinina –Albúmina En Orina. Incluye Infraestructura Física Y Tecnológica, Personal Médico, Insumos Y/O Materiales Para La Toma, Procesamiento, Interpretación Y Correlación Con La Clínica Del Paciente. Diligenciamiento De Documentación Física Y/O Digital Relacionada.</t>
  </si>
  <si>
    <t>Laboratorio Clínico — Relación Calcio – Creatinina En Orina. Incluye Infraestructura Física Y Tecnológica, Personal Médico, Insumos Y/O Materiales Para La Toma, Procesamiento, Interpretación Y Correlación Con La Clínica Del Paciente. Diligenciamiento De Documentación Física Y/O Digital Relacionada.</t>
  </si>
  <si>
    <t>Laboratorio Clínico — Relación GGT – Creatinina En Orina. Incluye Infraestructura Física Y Tecnológica, Personal Médico, Insumos Y/O Materiales Para La Toma, Procesamiento, Interpretación Y Correlación Con La Clínica Del Paciente. Diligenciamiento De Documentación Física Y/O Digital Relacionada.</t>
  </si>
  <si>
    <t>Laboratorio Clínico — Uroanálisis. Incluye Infraestructura Física Y Tecnológica, Personal Médico, Insumos Y/O Materiales Para La Toma, Procesamiento, Interpretación Y Correlación Con La Clínica Del Paciente. Diligenciamiento De Documentación Física Y/O Digital Relacionada.</t>
  </si>
  <si>
    <t>Laboratorio Clínico — Uroanálisis Y Coloración De Gram. Incluye Infraestructura Física Y Tecnológica, Personal Médico, Insumos Y/O Materiales Para La Toma, Procesamiento, Interpretación Y Correlación Con La Clínica Del Paciente. Diligenciamiento De Documentación Física Y/O Digital Relacionada.</t>
  </si>
  <si>
    <t>Laboratorio Clínico — Análisis Citoquímico De Líquidos Y Fluidos. Incluye Infraestructura Física Y Tecnológica, Personal Médico, Insumos Y/O Materiales Para La Toma, Procesamiento, Interpretación Y Correlación Con La Clínica Del Paciente. Diligenciamiento De Documentación Física Y/O Digital Relacionada.</t>
  </si>
  <si>
    <t>Laboratorio Clínico — Análisis Citoquímico De Líquidos Y Fluidos, Químicas Sanguíneas De Correlación (Bilirrubinas, Glucosa, Ldh, Amilasa, Colesterol, Fosfatasa Alcalina). Incluye Infraestructura Física Y Tecnológica, Personal Médico, Insumos Y/O Materiales Para La Toma, Procesamiento, Interpretación Y Correlación Con La Clínica Del Paciente. Diligenciamiento De Documentación Física Y/O Digital Relacionada.</t>
  </si>
  <si>
    <t>Laboratorio Clínico — Citología Exfoliativa. Incluye Infraestructura Física Y Tecnológica, Personal Médico, Insumos Y/O Materiales Para La Toma, Procesamiento, Interpretación Y Correlación Con La Clínica Del Paciente. Diligenciamiento De Documentación Física Y/O Digital Relacionada.</t>
  </si>
  <si>
    <t>Laboratorio Clínico — Citología Por Aspiración Con Aguja Fina. Incluye Infraestructura Física Y Tecnológica, Personal Médico, Insumos Y/O Materiales Para La Toma, Procesamiento, Interpretación Y Correlación Con La Clínica Del Paciente. Diligenciamiento De Documentación Física Y/O Digital Relacionada.</t>
  </si>
  <si>
    <t>Laboratorio Clínico — Directo Y Gram De Secreciones. Incluye Infraestructura Física Y Tecnológica, Personal Médico, Insumos Y/O Materiales Para La Toma, Procesamiento, Interpretación Y Correlación Con La Clínica Del Paciente. Diligenciamiento De Documentación Física Y/O Digital Relacionada.</t>
  </si>
  <si>
    <t>Laboratorio Clínico — Impronta De Córnea, Secreción Ocular. Incluye Infraestructura Física Y Tecnológica, Personal Médico, Insumos Y/O Materiales Para La Toma, Procesamiento, Interpretación Y Correlación Con La Clínica Del Paciente. Diligenciamiento De Documentación Física Y/O Digital Relacionada.</t>
  </si>
  <si>
    <t>Laboratorio Clínico — Impronta Nasal, Secreción Nasal. Incluye Infraestructura Física Y Tecnológica, Personal Médico, Insumos Y/O Materiales Para La Toma, Procesamiento, Interpretación Y Correlación Con La Clínica Del Paciente. Diligenciamiento De Documentación Física Y/O Digital Relacionada.</t>
  </si>
  <si>
    <t>Laboratorio Clínico — Antibiograma Para Microorganismos De Extrema Resistencia. Incluye Infraestructura Física Y Tecnológica, Personal Médico, Insumos Y/O Materiales Para La Toma, Procesamiento, Interpretación Y Correlación Con La Clínica Del Paciente. Diligenciamiento De Documentación Física Y/O Digital Relacionada.</t>
  </si>
  <si>
    <t>Laboratorio Clínico — Coprocultivo – Con Recuento De Colonias, Antibiograma, Y Recuento. Incluye Infraestructura Física Y Tecnológica, Personal Médico, Insumos Y/O Materiales Para La Toma, Procesamiento, Interpretación Y Correlación Con La Clínica Del Paciente. Diligenciamiento De Documentación Física Y/O Digital Relacionada.</t>
  </si>
  <si>
    <t>Laboratorio Clínico — Cultivo Para Hongos. Incluye Infraestructura Física Y Tecnológica, Personal Médico, Insumos Y/O Materiales Para La Toma, Procesamiento, Interpretación Y Correlación Con La Clínica Del Paciente. Diligenciamiento De Documentación Física Y/O Digital Relacionada.</t>
  </si>
  <si>
    <t>Laboratorio Clínico — Cultivo Para Secreciones - Con Recuento De Colonias, Coloración De Gram Y Antibiograma. Incluye Infraestructura Física Y Tecnológica, Personal Médico, Insumos Y/O Materiales Para La Toma, Procesamiento, Interpretación Y Correlación Con La Clínica Del Paciente. Diligenciamiento De Documentación Física Y/O Digital Relacionada.</t>
  </si>
  <si>
    <t>Laboratorio Clínico — Hemocultivo – Con Recuento De Colonias, Coloración De Gram Y Antibiograma. Incluye Infraestructura Física Y Tecnológica, Personal Médico, Insumos Y/O Materiales Para La Toma, Procesamiento, Interpretación Y Correlación Con La Clínica Del Paciente. Diligenciamiento De Documentación Física Y/O Digital Relacionada.</t>
  </si>
  <si>
    <t>Laboratorio Clínico — Urocultivo – Con Uroanálisis, Recuento De Colonias, Antibiograma Y Coloración De Gram. Incluye Infraestructura Física Y Tecnológica, Personal Médico, Insumos Y/O Materiales Para La Toma, Procesamiento, Interpretación Y Correlación Con La Clínica Del Paciente. Diligenciamiento De Documentación Física Y/O Digital Relacionada.</t>
  </si>
  <si>
    <t>Laboratorio Clínico — Anaplasma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</si>
  <si>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Brucella Canis (Cromatografía Detección De Anticuerpo). Incluye Infraestructura Física Y Tecnológica, Personal Médico, Insumos Y/O Materiales Para La Toma, Procesamiento, Interpretación Y Correlación Con La Clínica Del Paciente. Diligenciamiento De Documentación Física Y/O Digital Relacionada.</t>
  </si>
  <si>
    <t>Laboratorio Clínico — Brucella Canis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</si>
  <si>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Distemper Canino (Cromatografía Detección De Antígeno). Incluye Infraestructura Física Y Tecnológica, Personal Médico, Insumos Y/O Materiales Para La Toma, Procesamiento, Interpretación Y Correlación Con La Clínica Del Paciente. Diligenciamiento De Documentación Física Y/O Digital Relacionada.</t>
  </si>
  <si>
    <t>Laboratorio Clínico — Distemper Canino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</si>
  <si>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Ehrlichia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</si>
  <si>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Ehrlichia Sp. – Anaplasma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</si>
  <si>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Inmunodeficiencia Viral Felina (Cromatografía Detección De Anticuerpo). Incluye Infraestructura Física Y Tecnológica, Personal Médico, Insumos Y/O Materiales Para La Toma, Procesamiento, Interpretación Y Correlación Con La Clínica Del Paciente. Diligenciamiento De Documentación Física Y/O Digital Relacionada.</t>
  </si>
  <si>
    <t>Laboratorio Clínico — Leishmania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</si>
  <si>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Leptospira Sp. (Mat – 13 Serovares). Incluye Infraestructura Física Y Tecnológica, Personal Médico, Insumos Y/O Materiales Para La Toma, Procesamiento, Interpretación Y Correlación Con La Clínica Del Paciente. Diligenciamiento De Documentación Física Y/O Digital Relacionada.</t>
  </si>
  <si>
    <t>Laboratorio Clínico — Leucemia Viral Felina (Cromatografía Detección De Antígeno). Incluye Infraestructura Física Y Tecnológica, Personal Médico, Insumos Y/O Materiales Para La Toma, Procesamiento, Interpretación Y Correlación Con La Clínica Del Paciente. Diligenciamiento De Documentación Física Y/O Digital Relacionada.</t>
  </si>
  <si>
    <t>Laboratorio Clínico — Neospora Caninum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</si>
  <si>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Panleucopenia Viral Felina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</si>
  <si>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Parvovirus Canino (Cromatografía Detección De Antígeno). Incluye Infraestructura Física Y Tecnológica, Personal Médico, Insumos Y/O Materiales Para La Toma, Procesamiento, Interpretación Y Correlación Con La Clínica Del Paciente. Diligenciamiento De Documentación Física Y/O Digital Relacionada.</t>
  </si>
  <si>
    <t>Laboratorio Clínico — Peritonitis Infecciosa Felina (Anticuerpos IGG Inmunofluorescencia Indirecta, Incluye Relación Albúminaglobulinas). Incluye Infraestructura Física Y Tecnológica, Personal Médico, Insumos Y/O Materiales Para La Toma, Procesamiento, Interpretación Y Correlación Con La Clínica Del Paciente. Diligenciamiento De Documentación Física Y/O Digital Relacionada.</t>
  </si>
  <si>
    <t>Laboratorio Clínico — Snap 4dx IDEXX. Incluye Infraestructura Física Y Tecnológica, Personal Médico, Insumos Y/O Materiales Para La Toma, Procesamiento, Interpretación Y Correlación Con La Clínica Del Paciente. Diligenciamiento De Documentación Física Y/O Digital Relacionada.</t>
  </si>
  <si>
    <t>Laboratorio Clínico — Toxoplasma Gondii (Anticuerpos IGM Elisa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</si>
  <si>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Toxoplasma Gondii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</si>
  <si>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Calicivirus Felino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</si>
  <si>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Distemper Canino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</si>
  <si>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Distemper Canino (PCR Isotérmica Ag + Inmunofluorescencia Ac). Incluye Infraestructura Física Y Tecnológica, Personal Médico, Insumos Y/O Materiales Para La Toma, Procesamiento, Interpretación Y Correlación Con La Clínica Del Paciente. Diligenciamiento De Documentación Física Y/O Digital Relacionada.</t>
  </si>
  <si>
    <t>Laboratorio Clínico — Ehrlichia Sp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</si>
  <si>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Inmunodeficiencia Viral Felina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</si>
  <si>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Leishmaniasis Canina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</si>
  <si>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Leucemia Viral Felina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</si>
  <si>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Mycoplasma Haemofelis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</si>
  <si>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Peritonitis Infecciosa Felina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</si>
  <si>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Coloración De Gram. Incluye Infraestructura Física Y Tecnológica, Personal Médico, Insumos Y/O Materiales Para La Toma, Procesamiento, Interpretación Y Correlación Con La Clínica Del Paciente. Diligenciamiento De Documentación Física Y/O Digital Relacionada.</t>
  </si>
  <si>
    <t>Laboratorio Clínico — Coloración De Giemsa. Incluye Infraestructura Física Y Tecnológica, Personal Médico, Insumos Y/O Materiales Para La Toma, Procesamiento, Interpretación Y Correlación Con La Clínica Del Paciente. Diligenciamiento De Documentación Física Y/O Digital Relacionada.</t>
  </si>
  <si>
    <t>Laboratorio Clínico — Organofosforados En Sangre. Incluye Infraestructura Física Y Tecnológica, Personal Médico, Insumos Y/O Materiales Para La Toma, Procesamiento, Interpretación Y Correlación Con La Clínica Del Paciente. Diligenciamiento De Documentación Física Y/O Digital Relacionada.</t>
  </si>
  <si>
    <t>Laboratorio Clínico — Prequirúrgico (Cuadro Hemático, Creatinina, Alat).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</si>
  <si>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Cardiaco (Creatinina, Lactato Y Ck Fracción Mb).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</si>
  <si>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Convulsivo (Perros) Cuadro Hemático, Glicemia, Alt, Bun, GGT.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</si>
  <si>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Dermatológico (Raspado Dérmico, T4 Libre, Colesterol, Fosfatasa Alcalina, Células L.E).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</si>
  <si>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Diabético (Glicemia, Bun, Creatinina).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</si>
  <si>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Geriátrico Cuadro Hemático, Colesterol Total, Uroanálisis, Glicemia, Fosfatasa Alcalina Y GGT.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</si>
  <si>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Hepático Alt, Ast, GGT, Proteínas Totales Y Diferenciadas..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</si>
  <si>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Hormonal Cuadro Hemático, Colesterol Total Y Diferenciados, T4 Libre..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</si>
  <si>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Neoplásico Cuadro Hemático, Alt, Fosfatasa Alcalina, Creatinina Y Calcio Ionizado Y Total..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</si>
  <si>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Pancreático Amilasa Y Lipasa Cuantitativas.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</si>
  <si>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Parvovirosis Cuadro Hemático, Coprológico, Detección De Antígeno En Heces..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</si>
  <si>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Renal Bun, Cretinina Y Urea.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</si>
  <si>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Tiroideo T4 Libre O T4 Total, TSH..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</si>
  <si>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Histopatología De Órganos Y Tejidos.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</si>
  <si>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Necropsia. Incluye Infraestructura Física Y Tecnológica, Personal Médico, Insumos Y/O Materiales, Toma De Muestras, Informe E Interpretación De Alteraciones Macroscópicas Evidenciadas Por Órgano, Correlación Con La Clínica Del Diligenciamiento Documentación Física Y/O Digital Relacionada.</t>
  </si>
  <si>
    <t>Suturas — Sutura Simple (Sutura De Piel Que No Involucra Tejido Muscular). Incluye Infraestructura Física Y Tecnológica, Personal Médico, Insumos Y/O Materiales, Informe E Interpretación, Entregada Imágenes Radiográficas En Formato De Alta Calidad En Medio Magnético, Diligenciamiento De Documentación Física Y/O Digital Relacionada.</t>
  </si>
  <si>
    <t>Suturas — Sutura Compleja (Sutura Que Involucra Tejido Muscular O Realización De Colgajo Cutáneo). Incluye Infraestructura Física Y Tecnológica, Personal Médico, Insumos Y/O Materiales, Informe E Interpretación, Entregada Imágenes Radiográficas En Formato De Alta Calidad En Medio Magnético, Diligenciamiento De Documentación Física Y/O Digital Relacionada.</t>
  </si>
  <si>
    <t>Ecografía — Ecografía Abdominal. Incluye Infraestructura Física Y Tecnológica, Personal Médico, Insumos Y/O Materiales, Informe E Interpretación, Diligenciamiento</t>
  </si>
  <si>
    <t>Ecografía — Ecocardiograma Doppler. De Documentación Física Y/O Digital Relacionada.</t>
  </si>
  <si>
    <t>Radiografía — Radiografía Pequeña (Paciente Talla Pequeña (0 Kg – 10 Kg)). Incluye Infraestructura Física Y Tecnológica, Personal Médico, Materiales, Medicamentos, Insumos, Diligenciamiento De Documentación Física Y/O Digital Relacionada.</t>
  </si>
  <si>
    <t>Placa</t>
  </si>
  <si>
    <t>Radiografía — Radiografía Mediana (Paciente Talla Mediana (&gt;10 Kg – 25 Kg)). Incluye Infraestructura Física Y Tecnológica, Personal Médico, Materiales, Medicamentos, Insumos, Diligenciamiento De Documentación Física Y/O Digital Relacionada.</t>
  </si>
  <si>
    <t>Radiografía — Radiografía Grande (Paciente Talla Grande (&gt;25 Kg)). Incluye Infraestructura Física Y Tecnológica, Personal Médico, Materiales, Medicamentos, Insumos, Diligenciamiento De Documentación Física Y/O Digital Relacionada.</t>
  </si>
  <si>
    <t>Radiografía — Radiografía De Control Pequeña (Paciente Talla Pequeña (0 Kg – 10 Kg)). Incluye Infraestructura Física Y Tecnológica, Personal Médico, Materiales, Medicamentos, Insumos, Diligenciamiento De Documentación Física Y/O Digital Relacionada.</t>
  </si>
  <si>
    <t>Radiografía — Radiografía De Control Mediana (Paciente Talla Mediana (&gt;10 Kg – 25 Kg)). Incluye Infraestructura Física Y Tecnológica, Personal Médico, Materiales, Medicamentos, Insumos, Diligenciamiento De Documentación Física Y/O Digital Relacionada.</t>
  </si>
  <si>
    <t>Radiografía — Radiografía De Control Grande (Paciente Talla Grande (&gt;25 Kg)). Incluye Infraestructura Física Y Tecnológica, Personal Médico, Materiales, Medicamentos, Insumos, Diligenciamiento De Documentación Física Y/O Digital Relacionada.</t>
  </si>
  <si>
    <t>Procedimientos específicos — Abdominocentesis (Incluye Análisis De Líquido Extraído (Recuento Celular, Proteínas Y Bioquímica)). Incluye Infraestructura Física Y Tecnológica, Personal Médico, Materiales, Anestesia, Insumos, Medicamentos, Diligenciamiento De Documentación Física Y/O Digital Relacionada.</t>
  </si>
  <si>
    <t>Procedimientos específicos — Toracocentesis (Incluye Análisis De Líquido Extraído (Recuento Celular, Proteínas Y Bioquímica)). Incluye Infraestructura Física Y Tecnológica, Personal Médico, Materiales, Anestesia, Insumos, Medicamentos, Diligenciamiento De Documentación Física Y/O Digital Relacionada.</t>
  </si>
  <si>
    <t>Procedimientos específicos — Colocación De Tubo De Tórax. Incluye Infraestructura Física Y Tecnológica, Personal Médico, Materiales, Anestesia, Insumos, Medicamentos, Diligenciamiento De Documentación Física Y/O Digital Relacionada.</t>
  </si>
  <si>
    <t>Procedimientos específicos — Cateterismo Nasolagrimal. Incluye Infraestructura Física Y Tecnológica, Personal Médico, Materiales, Anestesia, Insumos, Medicamentos, Diligenciamiento De Documentación Física Y/O Digital Relacionada.</t>
  </si>
  <si>
    <t>Procedimientos específicos — Enema. Incluye Infraestructura Física Y Tecnológica, Personal Médico, Materiales, Anestesia, Insumos, Medicamentos, Diligenciamiento De Documentación Física Y/O Digital Relacionada.</t>
  </si>
  <si>
    <t>Procedimientos específicos — Colocación De Tubo Esofágico. Incluye Infraestructura Física Y Tecnológica, Personal Médico, Materiales, Anestesia, Insumos, Medicamentos, Diligenciamiento De Documentación Física Y/O Digital Relacionada.</t>
  </si>
  <si>
    <t>Procedimientos específicos — Lavado Gástrico. Incluye Infraestructura Física Y Tecnológica, Personal Médico, Materiales, Anestesia, Insumos, Medicamentos, Diligenciamiento De Documentación Física Y/O Digital Relacionada.</t>
  </si>
  <si>
    <t>Procedimientos específicos — Curetaje Cutáneo. Incluye Infraestructura Física Y Tecnológica, Personal Médico, Materiales, Anestesia, Insumos, Medicamentos, Diligenciamiento De Documentación Física Y/O Digital Relacionada.</t>
  </si>
  <si>
    <t>Procedimientos específicos — Nebulizaciones. Incluye Infraestructura Física Y Tecnológica, Personal Médico, Materiales, Anestesia, Insumos, Medicamentos, Diligenciamiento De Documentación Física Y/O Digital Relacionada.</t>
  </si>
  <si>
    <t>Procedimientos específicos — Colonoscopia. Incluye Infraestructura Física Y Tecnológica, Personal Médico, Materiales, Anestesia, Insumos, Medicamentos, Diligenciamiento De Documentación Física Y/O Digital Relacionada.</t>
  </si>
  <si>
    <t>Procedimientos específicos — Transfusión Sanguinea (Por Bolsa). Incluye Infraestructura Física Y Tecnológica, Personal Médico, Materiales, Anestesia, Insumos, Medicamentos, Diligenciamiento De Documentación Física Y/O Digital Relacionada.</t>
  </si>
  <si>
    <t>Procedimientos específicos — Baño Cosmético. Incluye Infraestructura Física Y Tecnológica, Personal Médico, Materiales, Anestesia, Insumos, Medicamentos, Diligenciamiento De Documentación Física Y/O Digital Relacionada.</t>
  </si>
  <si>
    <t>Procedimientos específicos — Baño Terapéutico. Incluye Infraestructura Física Y Tecnológica, Personal Médico, Materiales, Anestesia, Insumos, Medicamentos, Diligenciamiento De Documentación Física Y/O Digital Relacionada.</t>
  </si>
  <si>
    <t>Cavidad oral — Exodoncia Radical. Incluye Infraestructura Física Y Tecnológica, Personal Médico, Materiales, Anestesia, Insumos, Medicamentos, Diligenciamiento De Documentación Física Y/O Digital Relacionada.</t>
  </si>
  <si>
    <t>Cavidad oral — Profilaxis Oral. Incluye Infraestructura Física Y Tecnológica, Personal Médico, Materiales, Anestesia, Insumos, Medicamentos, Diligenciamiento De Documentación Física Y/O Digital Relacionada.</t>
  </si>
  <si>
    <t>Vendajes — Vendaje De Robert Jones.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</si>
  <si>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Vendajes — Vendaje De Emmer.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</si>
  <si>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Vendajes — Vendaje De Inmovilización.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</si>
  <si>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Quimioterapia — Quimioterapia Paciente Grande (&gt;25 Kg). Incluye Infraestructura Física Y Tecnológica, Personal Médico Especializado, Insumos, Materiales Medicamentos Específicos, Diligenciamiento De Documentación Física Y/O Digital Relacionada.</t>
  </si>
  <si>
    <t>Quimioterapia — Quimioterapia Paciente Pequeño (0 Kg – 10 Kg). Incluye Infraestructura Física Y Tecnológica, Personal Médico Especializado, Insumos, Materiales Medicamentos Específicos, Diligenciamiento De Documentación Física Y/O Digital Relacionada.</t>
  </si>
  <si>
    <t>Ortopedia — Reducción Cerrada De Luxaciones Articulares..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</si>
  <si>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Reducción Abierta De Luxaciones Articulares..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</si>
  <si>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Corrección Ruptura Ligamento Cruzado.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</si>
  <si>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Ablación Cabeza De Cabeza Femoral.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</si>
  <si>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Artrodesis.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</si>
  <si>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Neurocirugía (Hemilaminectomía).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</si>
  <si>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Clavos Y/O Tornillo Paciente Grande (&gt;25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</si>
  <si>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Clavos Y/O Tornillo Paciente Mediano (&gt;10 Kg - 25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</si>
  <si>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Clavos Y/O Tornillo Paciente Pequeño (0 Kg – 10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</si>
  <si>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Placa Y Tornillos Paciente Grande (&gt;25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</si>
  <si>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Placa Y Tornillos Paciente Mediano (&gt;10 Kg - 25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</si>
  <si>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Placa Y Tornillos Paciente Pequeño (0 Kg – 10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</si>
  <si>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Cerclaje.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</si>
  <si>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Amputación De Miembro Anterior O Posterior Paciente Pequeño (0 Kg – 10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</si>
  <si>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Amputación De Miembro Anterior O Posterior Paciente Mediano (&gt;10 Kg – 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</si>
  <si>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Amputación De Miembro Anterior O Posterior Paciente Grande (&gt;25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</si>
  <si>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Retiro De Material Ortopédico (Incluye Anestesia).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</si>
  <si>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Amputación De Pene.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</si>
  <si>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Amputación De Una O Mas Falanges.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</si>
  <si>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Pectinectomía Unilateral.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</si>
  <si>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Pectinectomía Bilateral.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</si>
  <si>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Flap Gingival.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</si>
  <si>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Gastropexia.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</si>
  <si>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Quirúrgica Prolapso Rectal.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</si>
  <si>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Clínica Prolapso Rectal.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</si>
  <si>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Ovario histerectomía.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</si>
  <si>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Orquiectomía.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</si>
  <si>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Ectropión Bilateral.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</si>
  <si>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Ectropión Unilateral.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</si>
  <si>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Tenorrafia.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</si>
  <si>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Traqueotomía.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</si>
  <si>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Uretrostomía.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</si>
  <si>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Nefrectomía.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</si>
  <si>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Cistotomía.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</si>
  <si>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Protrusión De Glándula De Harder Preservandola Por Ojo.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</si>
  <si>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Mastectomía Parcial.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</si>
  <si>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Mastectomía Radical.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</si>
  <si>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Laparotomía Exploratoria.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</si>
  <si>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Enucleación.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</si>
  <si>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Flap Conjuntival Por Ojo.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</si>
  <si>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Gastrostomía.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</si>
  <si>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Hernia Diafragmática.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</si>
  <si>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Hernia Escrotal.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</si>
  <si>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Hernia Inguinal.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</si>
  <si>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Hernia Perineal.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</si>
  <si>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Hernia Umbilical.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</si>
  <si>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Extirpación De Masa Cutánea Pequeña (Hasta 5 Centímetros De Longitud).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</si>
  <si>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Extirpación Masa Cutánea Mediana (Hasta 20 Centímetros De Longitud).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</si>
  <si>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Extirpación Masa Cutánea Grande (Mas De 25 Centímetros De Longitud).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</si>
  <si>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Esplenectomía.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</si>
  <si>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Caudectomía.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</si>
  <si>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Enterotomía.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</si>
  <si>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Enteroanastomosis.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</si>
  <si>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Entropión Bilateral.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</si>
  <si>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Entropión Unilateral.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</si>
  <si>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Cirugía Corrección Prolapso De La Glándula Deltercer Parpado.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</si>
  <si>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Cesárea.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</si>
  <si>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Interconsulta con especialista — Interconsulta con especialista medico veterinario. Incluye interconsulta con especialista: cardiologia, dermatologia, medicina interna o cualquier especialización que se requiera</t>
  </si>
  <si>
    <t>Consulta</t>
  </si>
  <si>
    <t xml:space="preserve">Consulta control posoperatorio — Seguimiento posoperatorio. Seguimiento a casos atendidos en urgencias </t>
  </si>
  <si>
    <t>Esta bolsa opera bajo la modalidad de MONTO AGOTABLE hasta por $50.000.000 (numeral 5.1 del Anexo Técnico). El oferente cotiza el valor unitario fijo de cada procedimiento; la entidad ordenará su ejecución según la demanda real durante la ejecución del contrato, hasta agotar dicho monto.</t>
  </si>
  <si>
    <t>AMOXICILINA + ACIDO CLAVULANICO . Concentración: 250 MG Y 50 MG.</t>
  </si>
  <si>
    <t>SOBRE POR 10 TABLETAS</t>
  </si>
  <si>
    <t>AMPICILINA. Concentración: 500MG.</t>
  </si>
  <si>
    <t>BLISTER POR 10 CAPSULAS</t>
  </si>
  <si>
    <t>CLORHEXIDINA ACETATO. Concentración: 100 MG.</t>
  </si>
  <si>
    <t>FRASCO SPRAY POR 120 ML</t>
  </si>
  <si>
    <t>DOXICICLINA. Concentración: 100MG.</t>
  </si>
  <si>
    <t>FRASCO POR 100 ML.</t>
  </si>
  <si>
    <t>BLISTER POR 10 TABLETAS</t>
  </si>
  <si>
    <t>ENROFLOXACINA. Concentración: 25 MG.</t>
  </si>
  <si>
    <t>CAJA POR 200 TABLETAS</t>
  </si>
  <si>
    <t>ENROFLOXACINA. Concentración: 50 MG,.</t>
  </si>
  <si>
    <t>FRASCO POR 50 ML.</t>
  </si>
  <si>
    <t>FLUCONAZOL. Concentración: 200MG.</t>
  </si>
  <si>
    <t>CAJA POR 4 CAPSULAS</t>
  </si>
  <si>
    <t>GENTAMICINA SULFATO  + DEXAMETASONA FOSFATO SÓDICO. Concentración: 3MG Y 1MG.</t>
  </si>
  <si>
    <t>FRASCO</t>
  </si>
  <si>
    <t>KETOCONAZOL. Concentración: 200MG.</t>
  </si>
  <si>
    <t>10 TABLETAS ORAL</t>
  </si>
  <si>
    <t>METRONIDAZOL. Concentración: 500 MG.</t>
  </si>
  <si>
    <t>40 TABLETAS</t>
  </si>
  <si>
    <t>PENICILINA G PROCAINICA + PENICILINA G POTASICA + ESTREPTOMICINA SULFATO. Concentración: 166.667 U.I + 166.667U.I, +334 MG.</t>
  </si>
  <si>
    <t>FRASCO VIA POR  8'000,000</t>
  </si>
  <si>
    <t>TRIMETOPRIM  SULFAMETOXAZOL. Concentración: 160 MG + 800 MG.</t>
  </si>
  <si>
    <t>TABLETA</t>
  </si>
  <si>
    <t>ENILCONAZOL. Concentración: 100 MG.</t>
  </si>
  <si>
    <t>100 ML</t>
  </si>
  <si>
    <t>NISTATINA + SULFATO DE NEOMICINA + TIOSTREPTON +. ACETONIDA TRIAMCINOLONA. Concentración: 100.000 UI + 2.5mg + 2.500 UI  + 1 Mg.</t>
  </si>
  <si>
    <t>TUBO POR 15 ML</t>
  </si>
  <si>
    <t>AZITROMINICINA. Concentración: 500 MG.</t>
  </si>
  <si>
    <t>CAJA POR 3 TABLETAS</t>
  </si>
  <si>
    <t>PREDNISOLONA. Concentración: 20 MG.</t>
  </si>
  <si>
    <t>10 TABLETAS</t>
  </si>
  <si>
    <t>CARPROFENO. Concentración: 100 MGR.</t>
  </si>
  <si>
    <t>TABLETAS MASTICABLES FRASCO POR 60 TABLETAS</t>
  </si>
  <si>
    <t>OMEPRAZOL. Concentración: 10 MG.</t>
  </si>
  <si>
    <t>CAJA POR 10 COMPRIMIDOS</t>
  </si>
  <si>
    <t>RANITIDINA. Concentración: 150 MG.</t>
  </si>
  <si>
    <t>BLISTER POR 20 TABLETA</t>
  </si>
  <si>
    <t>SUCRALFATO. Concentración: 1GR/10ML.</t>
  </si>
  <si>
    <t>STREPTOMICINA SULFATO + CAOLÍN+ PECTINA + GEL DE HIDRÓXIDO DE ALUMINIO. Concentración: 380 MG + 7500 MG + 674 MG + 1050 GR..</t>
  </si>
  <si>
    <t>CAJA POR 10 SOBRES, SOBRES POR 20 GR</t>
  </si>
  <si>
    <t>EXTRACTO FLUIDO DE CYNARA +CLORURO DE COLINA  +EXTRACTO HEPÀTICO. Concentración: 45 G + 45 G + 6 G,.</t>
  </si>
  <si>
    <t>FRASCO POR 60 ML</t>
  </si>
  <si>
    <t>SILIMARINA. Concentración: 150 MG.</t>
  </si>
  <si>
    <t>CAJA POR 20 TABLETAS</t>
  </si>
  <si>
    <t>CLANOBUTINO SÓDICO. Concentración: 106,4 MG/1ML.</t>
  </si>
  <si>
    <t>FRASCO POR 50 ML</t>
  </si>
  <si>
    <t>CARBÓN ACTIVADO+ ZEOLITA + CAULIN +  PECTINA. Concentración: 400 g + 400 g + 100 g + 100 g.</t>
  </si>
  <si>
    <t>SOBRE  POR 8 GR</t>
  </si>
  <si>
    <t>ÁCIDO BÓRICO +  ÁCIDO ACÉTICO+ ÁCIDO SALICÍLICO. Concentración: 2,0 g + 2,0 g Á+ 0.1 g.</t>
  </si>
  <si>
    <t>FRASCO APLICADOR POR 100 ML</t>
  </si>
  <si>
    <t>ACIDO FENICO + OXIDO DE ZINC + ACEITE DE PINO 2. Concentración: 1,5g+ 7g + 2 g.</t>
  </si>
  <si>
    <t>FRASCO POR 250 ML.</t>
  </si>
  <si>
    <t>ALANTOINA +SULFANILAMINA. Concentración: 2GR + 6 GR.</t>
  </si>
  <si>
    <t>FRASCO POR 100 GRS</t>
  </si>
  <si>
    <t>CLOTRIMAZOL + NEOMICINA + BETAMETAZONA. Concentración: 1.00 GR + 0.50 GR + 0.04 GR.</t>
  </si>
  <si>
    <t>FRASCO POR100 GR.</t>
  </si>
  <si>
    <t>GENTAMICINA, DEXAMETASONA KETOCONZAZOL,. Concentración: 3MG, 0.5MG + 10MG.</t>
  </si>
  <si>
    <t>10O ML SPRAY</t>
  </si>
  <si>
    <t>MENTOL + ALCANFOR + GUAYACOL + SALICILATO DE METILO +, TREMENTINA. Concentración: 1MG, +  5MG, + 3MG, +  10MG, + 3MG.</t>
  </si>
  <si>
    <t>FRASCO POR 350G</t>
  </si>
  <si>
    <t>CHAMPÚ CON KETOCONAZOL. Concentración: 0.02.</t>
  </si>
  <si>
    <t>FRASCO POR 500</t>
  </si>
  <si>
    <t>ALANTOÌNA + OXIDO DE ZINC + BENZOCAÌNA+ NEOMICINA. Concentración: 2GR +10GR + 2.75GR  1GR.</t>
  </si>
  <si>
    <t>FRASCO POR 220 GR.</t>
  </si>
  <si>
    <t>GABAPECTINA ORAL. Concentración: 300MG.</t>
  </si>
  <si>
    <t>CAJA POR 30 CASPULAS</t>
  </si>
  <si>
    <t>GLUCOSAMINA SULFATO + CONDROITIN SULFATO +  COLÁGENO HIDROLIZADO +  MSM (METILSULFONILMETANO). Concentración: 600 MG + 500 MG + 50 MG+ 100 MG.</t>
  </si>
  <si>
    <t>FRASCO POR 60 TABLETAS</t>
  </si>
  <si>
    <t>VITAMINA C. Concentración: 500MG.</t>
  </si>
  <si>
    <t>BLISTER POR 4 COMPRIMIDOS</t>
  </si>
  <si>
    <t>TOBRAMICINA OFTALMICA + CONDROITIN SULFATO. Concentración: 0,3 G +10 G.</t>
  </si>
  <si>
    <t>Gotero 5 ml</t>
  </si>
  <si>
    <t>El valor unitario cotizado corresponde al costo de la presentación comercial completa indicada en la columna 'Unidad de medida' (p. ej. un frasco, un blíster, una caja), no al costo por miligramo o tableta individual.</t>
  </si>
  <si>
    <t>COMPONENTE 2. BOLSA DE FORTALECIMIENTO PARA HOGARES DE PASO — Cotización por VALOR UNITARIO (Cantidad = 1) por unidad de presentación/empaque.</t>
  </si>
  <si>
    <t xml:space="preserve">[ALIMENTO CANINOS] Alimento concentrado para perros adultos con registro ICA. Con fecha de vencimiento superior a 12 meses. </t>
  </si>
  <si>
    <t>Bulto X 25KG</t>
  </si>
  <si>
    <t>[ALIMENTO CANINOS] Alimento concentrado para perros adultos con registro ICA. Con fecha de vencimiento superior a 12 meses</t>
  </si>
  <si>
    <t>BultoX 9KG</t>
  </si>
  <si>
    <t>[ALIMENTO CANINOS] Alimento concentrado para perros cachorros con registro ICA. Con fecha de vencimiento superior a 12 meses</t>
  </si>
  <si>
    <t>Bulto X 18KG</t>
  </si>
  <si>
    <t>Bulto X 9KG</t>
  </si>
  <si>
    <t>[ALIMENTO CANINOS] Alimento humedo para perros adultos con registro ICA. Con fecha de vencimiento superior a 12 meses</t>
  </si>
  <si>
    <t>Sobre 10 GR</t>
  </si>
  <si>
    <t>[ALIMENTO CANINOS] Alimento humedo para perros cachorros con registro ICA. Con fecha de vencimiento superior a 12 meses</t>
  </si>
  <si>
    <t>[ALIMENTO FELINOS] Alimento concentrado para gatos adultos con registro ICA. Con fecha de vencimiento superior a 12 meses</t>
  </si>
  <si>
    <t>Bulto X 10KG</t>
  </si>
  <si>
    <t>Bulto X 8KG</t>
  </si>
  <si>
    <t>[ALIMENTO FELINOS] Alimento concentrado para gatos cachorros con registro ICA. Con fecha de vencimiento superior a 12 meses</t>
  </si>
  <si>
    <t>[ALIMENTO FELINOS] Alimento humedo para gatos adultos con registro ICA. Con fecha de vencimiento superior a 12 meses</t>
  </si>
  <si>
    <t>Sobre 85 GR</t>
  </si>
  <si>
    <t>[ALIMENTO FELINOS] Alimento humedo para gatos cachorros con registro ICA. Con fecha de vencimiento superior a 12 meses</t>
  </si>
  <si>
    <t>[ALIMENTO FELINOS] Snacks - Galletas - Premio Cachorro</t>
  </si>
  <si>
    <t>Paquete 300 GR</t>
  </si>
  <si>
    <t>[ALIMENTO FELINOS] Snacks - Galletas - Premio Adulto</t>
  </si>
  <si>
    <t>[BOZALES] Bozal raza grande sistema ajustable</t>
  </si>
  <si>
    <t>Unidad</t>
  </si>
  <si>
    <t>[BOZALES] Bozal raza mediana sistema ajustable</t>
  </si>
  <si>
    <t>[BOZALES] Bozal raza pequeña sistema ajustable</t>
  </si>
  <si>
    <t>[TRAILLAS - COLLARES] Collar ajustable Talla S</t>
  </si>
  <si>
    <t>[TRAILLAS - COLLARES] Collar ajustable Talla M</t>
  </si>
  <si>
    <t>[TRAILLAS - COLLARES] Collar ajustable Talla L</t>
  </si>
  <si>
    <t>[TRAILLAS - COLLARES] Collar ajustable Talla XL</t>
  </si>
  <si>
    <t>[TRAILLAS - COLLARES] Collar para gatos Talla XS</t>
  </si>
  <si>
    <t>[TRAILLAS - COLLARES] Collar para gatos Talla S</t>
  </si>
  <si>
    <t>[TRAILLAS - COLLARES] Correa extensible Talla S</t>
  </si>
  <si>
    <t>[TRAILLAS - COLLARES] Correa extensible Talla M</t>
  </si>
  <si>
    <t>[TRAILLAS - COLLARES] Correa extensible Talla L - XL</t>
  </si>
  <si>
    <t>[TRAILLAS - COLLARES] Correa fija Talla XS - S</t>
  </si>
  <si>
    <t>[TRAILLAS - COLLARES] Correa fija Talla M - L</t>
  </si>
  <si>
    <t>[TRAILLAS - COLLARES] Trailla perchera para perro Talla S</t>
  </si>
  <si>
    <t>[TRAILLAS - COLLARES] Trailla perchera para perro Talla M</t>
  </si>
  <si>
    <t>[TRAILLAS - COLLARES] Trailla perchera para perro Talla L - XL</t>
  </si>
  <si>
    <t>[TRAILLAS - COLLARES] Trailla cordon delgado Talla Unica</t>
  </si>
  <si>
    <t>[GUACALES ] Guacal puerta metal pequeño</t>
  </si>
  <si>
    <t>[GUACALES ] Guacal puerta metal mediano</t>
  </si>
  <si>
    <t>[GUACALES ] Guacal puerta metal grande</t>
  </si>
  <si>
    <t>[BEBEDEROS Y COMEDEROS] Plato Comededero/bebedero básico en plástico Pequeño</t>
  </si>
  <si>
    <t>[BEBEDEROS Y COMEDEROS] Plato Comededero/bebedero básico en plastico grande</t>
  </si>
  <si>
    <t xml:space="preserve">[ARENAS] Arena para gatos </t>
  </si>
  <si>
    <t>Bulto X10KG</t>
  </si>
  <si>
    <t>Bulto X 5KG</t>
  </si>
  <si>
    <t>[IMPLEMENTOS DE ASEO] Cortauñas para perros y gatos tamaño unico</t>
  </si>
  <si>
    <t>[IMPLEMENTOS DE ASEO] Cepillo slicker grande 12x9 cms. Tamaño único de mango plástico</t>
  </si>
  <si>
    <t>[IMPLEMENTOS DE ASEO] Baño seco en espuma para caninos y felinos</t>
  </si>
  <si>
    <t>100 GR</t>
  </si>
  <si>
    <t>[IMPLEMENTOS DE ASEO] Shampoo para perros y gatos</t>
  </si>
  <si>
    <t>[IMPLEMENTOS DE ASEO] Pañitos humedos para perros y gatos</t>
  </si>
  <si>
    <t>100 Unidades</t>
  </si>
  <si>
    <t>[COLCHONETAS] Colchoneta plana Talla S</t>
  </si>
  <si>
    <t>[COLCHONETAS] Colchoneta plana Talla M</t>
  </si>
  <si>
    <t>[COLCHONETAS] Colchoneta plana Talla L</t>
  </si>
  <si>
    <t>[COLCHONETAS] Colchoneta plana Talla XL</t>
  </si>
  <si>
    <t>[CAMAS] Cama para animales de compañía Talla S</t>
  </si>
  <si>
    <t>[CAMAS] Cama para animales de compañía Talla M</t>
  </si>
  <si>
    <t>[CAMAS] Cama para animales de compañía Talla L</t>
  </si>
  <si>
    <t>[CAMAS] Cama para animales de compañía Talla XL</t>
  </si>
  <si>
    <t>[MANTAS - COBIJAS] Cobija manta de lana para animales de compañía Talla S</t>
  </si>
  <si>
    <t>[MANTAS - COBIJAS] Cobija manta de lana para animales de compañía Talla M</t>
  </si>
  <si>
    <t>[MANTAS - COBIJAS] Cobija manta de lana para animales de compañía Talla L</t>
  </si>
  <si>
    <t>[MANTAS - COBIJAS] Cobija manta de lana para animales de compañía Talla XL</t>
  </si>
  <si>
    <t>Generación de contenidos gráficos, pauta digital y gestión para la adopción de animales locales. Incluye: creación de contenido (fichas digitales con registro fotográfico profesional, datos técnicos e historias de vida); diseño y ejecución mensual de mínimo 5 piezas gráficas/audiovisuales y pauta publicitaria pagada en Meta Ads (Instagram y Facebook) y TikTok, geolocalizada prioritariamente en la Zona Norte de Bogotá D.C.; inversión directa mínima de $500.000 COP mensuales en pauta digital pagada (acreditable mediante extracto/factura); gestión de adopción (evaluación, filtro de solicitudes y selección de posibles adoptantes); entrega mensual de base de datos de adoptantes. VER ANEXO TÉCNICO, numeral 5.4.</t>
  </si>
  <si>
    <t>Servicio mensual</t>
  </si>
  <si>
    <t>COMPONENTE 3. EDUCACIÓN — Bolsa a MONTO AGOTABLE hasta por $47.498.000. Cotización por VALOR UNITARIO (Cantidad = 1) de cada actividad.</t>
  </si>
  <si>
    <t>Suministro y entrega de UN (1) kit de tenencia responsable. Cada kit consta de: porta bolsas, rollos de bolsas ecológicas biodegradables para recolección de excretas y un (1) bebedero portátil plegable para caninos/felinos, contenidos en una bolsa ecológica institucional. VER ANEXO TÉCNICO, Actividad 1 del numeral 6.</t>
  </si>
  <si>
    <t>Kit</t>
  </si>
  <si>
    <t>Encuentros lúdico-pedagógicos "Vive Animal": realización de UNA (1) puesta en escena (sketch teatral, muestra artística o dinámica interactiva) orientada a la sensibilización comunitaria frente a la tenencia responsable, convivencia en espacio público y prevención del maltrato. Incluye montaje, logística, escenografía y sonido. VER ANEXO TÉCNICO, Actividad 2 del numeral 6.</t>
  </si>
  <si>
    <t>Jornada</t>
  </si>
  <si>
    <t>Capacitación técnica en bioseguridad y atención inicial de emergencias para proteccionistas: UN (1) taller teórico-práctico de 10 horas (Módulo Biosanitario 5h + Módulo Primeros Auxilios Veterinarios 5h), dictado por Médico Veterinario o Médico Veterinario Zootecnista con matrícula profesional vigente, aforo máximo de 35 proteccionistas. Incluye certificados/constancias de asistencia. VER ANEXO TÉCNICO, Actividad 3 del numeral 6.</t>
  </si>
  <si>
    <t>Taller</t>
  </si>
  <si>
    <t>Difusión y convocatoria territorial "Esterilizar para un Mejor Futuro": UNA (1) jornada de acción comunitaria de campo (visitas puerta a puerta y perifoneo territorial) y talleres de sensibilización en salones comunales y/o espacios públicos sobre tenencia responsable, prevención del abandono y corresponsabilidad. VER ANEXO TÉCNICO, Actividad 4 del numeral 6.</t>
  </si>
  <si>
    <t>Esta bolsa opera bajo la modalidad de MONTO AGOTABLE hasta por $47.498.000 o la finalización del plazo contractual, lo que ocurra primero (numeral 6 del Anexo Técnico). Metas de referencia: 50 kits, 250 personas en 'Vive Animal', 35 proteccionistas certificados, 250 personas en difusión territorial. El valor unitario cotizado corresponde al costo de UNA sola unidad/jornada/taller/kit.</t>
  </si>
  <si>
    <t>El valor unitario cotizado corresponde al costo de UN (1) mes de ejecución del servicio integral de adopción, incluyendo la inversión mínima obligatoria en pauta digital pagada ($500.000/mes). El valor total del componente se obtiene multiplicando por 8 (meses de ejecución)</t>
  </si>
  <si>
    <t>PRODUCTOS/BIENES/SERVICIOS</t>
  </si>
  <si>
    <t>COMPONENTE 1. ESTERILIZACIÓN E IMPLANTACIÓN DE MICROCHIP —  VALOR UNITARIO (Cantidad = 1)- ESTUDIO DE MERCADO</t>
  </si>
  <si>
    <t>COMPONENTE 2. BRIGADAS MÉDICO VETERINARIAS — VALOR UNITARIO (Cantidad = 1)- ESTUDIO DE MERCADO</t>
  </si>
  <si>
    <t>COMPONENTE 2. ATENCIÓN DE URGENCIAS VETERINARIAS — Bolsa a MONTO AGOTABLE hasta por $50.000.000. VALOR UNITARIO (Cantidad = 1) de cada procedimiento -ESTUDIO DE MERCADOdel tarifario.</t>
  </si>
  <si>
    <t>COMPONENTE 2. BOLSA DE MEDICAMENTOS E INSUMOS (brigadas y salida de urgencias) — VALOR UNITARIO (Cantidad = 1) por presentación comercial.- ESTUDIO DE MERCADO</t>
  </si>
  <si>
    <t>Las fichas técnicas de composición nutricional de los alimentos concentrados (caninos y felinos adultos) se encuentran en el Anexo Técnico, numeral 5.2.1. El resto de bienes (bozales, correas, guacales, arenas, implementos de aseo, camas, colchonetas, cobijas) están dentro de la clasificación UNSPSC del proceso.</t>
  </si>
  <si>
    <t>COMPONENTE 2. ADOPCIÓN —  VALOR UNITARIO (Cantidad = 1) del servicio integral mensual.- ESTUDIO DE MERCADO</t>
  </si>
  <si>
    <t>FUNDACION ECODES</t>
  </si>
  <si>
    <t>IMPECOS S.A.S</t>
  </si>
  <si>
    <t>GRUPO PALMAJ S.A.S</t>
  </si>
  <si>
    <t>OBJETO: "PRESTAR LOS SERVICIOS NECESARIOS PARA LA EJECUCIÓN DE LOS TEMAS DE PROTECCIÓN Y BIENESTAR ANIMAL EN LA LOCALIDAD DE USAQUÉN, MEDIANTE LA REALIZACIÓN DE ESTERILIZACIONES QUIRÚRGICAS PARA CANINOS Y FELINOS CUYO CUIDADOR RESIDA EN ESTRATOS 1, 2 Y 3, BRIGADAS MÉDICAS, ATENCIÓN DE URGENCIAS VETERINARIAS SIN TENEDOR RESPONSABLE O QUE SU TENEDOR SEA HABITANTE DE CALLE, CARRETERO O ESTÉ EN CUIDADO DE PROTECCIONISTAS O EN HOGARES DE PASO Y LA IMPLEMENTACIÓN DE PROGRAMAS DE SENSIBILIZACIÓN Y ADOPCIÓN ENFOCADOS EN LA TENENCIA RESPONSABLE Y EL MANEJO DE EXCRETAS", CONTEMPLADO EN EL PLAN DE DESARROLLO LOCAL 2025-2028 USAQUÉN CAMINA SEGURA.</t>
  </si>
  <si>
    <t>ALCALDÍA LOCAL DE USAQUÉN — ESTUDIO DE MERCADO</t>
  </si>
  <si>
    <t>Análisis general del estudio de mercado</t>
  </si>
  <si>
    <t>PROMEDIO O 
MEDIA 
ARITMETICA</t>
  </si>
  <si>
    <t>DESVIACION
 ESTANDAR</t>
  </si>
  <si>
    <t>COEFICIENTE DE 
VARIACION (CV)</t>
  </si>
  <si>
    <t>VALOR DE 
REFERENCIA
 PARA EL 
ESTUDIO DE MERCADO</t>
  </si>
  <si>
    <t>Nota 1: A fin de lograr la optimización de los recursos que dispone la Entidad y satisfacer de mejor manera la necesidad, el contrato se ADJUDICARA POR EL VALOR TOTAL DEL PRESUPUESTO OFICIAL DEL PROCESO. Siendo un proceso a monto agotable, la diferencia que resulte entre el valor de la propuesta económica ganadora y el presupuesto oficial será distribuido por la entidad en el requerimiento de la prestación de servicio, conforme necesidad.</t>
  </si>
  <si>
    <t xml:space="preserve">SUBTOTAL DE ESTERILIZACION </t>
  </si>
  <si>
    <t>SUBTOTAL DE BRIGADAS</t>
  </si>
  <si>
    <t>SUBTOTAL DE URGENCIAS</t>
  </si>
  <si>
    <t>SUBTOTAL DE MEDICAMENTOS</t>
  </si>
  <si>
    <t>SUBTOTAL DE FORTALECIMIENTO</t>
  </si>
  <si>
    <t>SUBTOTAL DE ADOPCION</t>
  </si>
  <si>
    <t xml:space="preserve">COMPONENTE 1. ESTERILIZACIÓN E IMPLANTACIÓN DE MICROCHIP </t>
  </si>
  <si>
    <t>Item</t>
  </si>
  <si>
    <t>Bien o servicio</t>
  </si>
  <si>
    <t>Descripción</t>
  </si>
  <si>
    <t>1.1</t>
  </si>
  <si>
    <t>Esterilizaciones</t>
  </si>
  <si>
    <t xml:space="preserve">Esterilización en unidad móvil y/o punto fijo en clinica. Procedimiento completo de esterilización y/o castración para caninos y felinos. Cirugía de Ovario histerectomia latero lateral para hembras caninas y felinas y/o orquiectomia para machos. Incluye: </t>
  </si>
  <si>
    <t>• Unidad Movil Quirurgica</t>
  </si>
  <si>
    <t>• Recepción y preparación del paciente</t>
  </si>
  <si>
    <t>• Cirugía</t>
  </si>
  <si>
    <t>• Protocolo de recuperación posanestésica y entrega de pacientes en estado de conciencia postoperatorio adecuado</t>
  </si>
  <si>
    <t>• Entrega de recomendaciones posoperatorias a responsables      de los animales</t>
  </si>
  <si>
    <t>• Retiro de puntos</t>
  </si>
  <si>
    <t>• Atención de complicaciones médicas que se presenten y se deriven de la cirugía</t>
  </si>
  <si>
    <t>1.2</t>
  </si>
  <si>
    <t>Sistema de identificación electrónica (Microchip)</t>
  </si>
  <si>
    <t>Sistema de Identificacion electronica, Tecnologia de Implante, ISO 11784/11785 FDX-B, Tipo de recubrimiento del implante,Parylene o corrugado con laser-Periodo de validez de esterilizacion del empaque 5 AÑOS-Duracion, Toda la vida VER ANEXO TECNICO</t>
  </si>
  <si>
    <t>COMPONENTE 2. BRIGADAS MÉDICAS, URGENCIAS VETERINARIAS Y ADOPCIONES</t>
  </si>
  <si>
    <t>2.1. URGENCIAS</t>
  </si>
  <si>
    <t>Atención Urgencia Veterinaria</t>
  </si>
  <si>
    <t>Este servicio debe ser atendido en el lugar establecido por el contratista bajo las siguientes condiciones  que cumpla todos los requisitos de ley la cual debe contar con los Conceptos Sanitarios Favorables vigentes , los cuales son expedidos por la secretaría Distrital de Salud , para aprobación de la supervisión en comité técnico, en la cual se remitirán los casos de los animales abandonados o de calle identificados, capturados y atendidos en el proceso de atención veterinaria, que requiera una atención más especializada de acuerdo con su estado de salud, el contratista deberá garantizar las condiciones de seguridad y sanitarias para el adecuado traslado del animal de  acuerdo a la normatividad vigente.
Actividad de revisión médica veterinaria y registro de historia clínica.
Actividades de recepción, atención veterinaria y alojamiento en centro veterinario.
Eutanasia humanitaria. VER ANEXO TECNICO</t>
  </si>
  <si>
    <t>BRIGADAS MEDICO VETERINARIAS</t>
  </si>
  <si>
    <t>Brigadas</t>
  </si>
  <si>
    <t>Para el desarrollo de esta actividad el contratista generará una metodología y estrategia dirigida hacia la atención y valoración de  836  animales en condiciones de calle y en las UPL que conforma la Localidad de estratos 0,1,2 y 3 para los caninos y felinos así como para  aquellos que se encuentren en condiciones de vulnerabilidad (refugios, fundaciones, hogares de paso, perro de cuadra, cuyos responsables son ciudadanos habitantes de calle y/o población recicladora, población migrante y/o bajo el cuidado de comunidad proteccionista de la localidad de Usaquen ubicados en estratos 1, 2 y 3, estos estratos previo registro en la plataforma del Instituto de Protección y Bienestar Animal en el Registro de Aliados y se determinará la prioridad según concepto técnico de los veterinarios, para los medicamentos que se requieren según lo evidenciado. VER ANEXO TECNICO.Estos servicios se podra prestar en brigada movil o en punto fijo clinica.</t>
  </si>
  <si>
    <t>MEDICAMENTOS E INSUMOS</t>
  </si>
  <si>
    <t xml:space="preserve">Medicamentos </t>
  </si>
  <si>
    <t>Bolsa de medicamentos VER ANEXO TECNICO</t>
  </si>
  <si>
    <t>ADOPCIONES</t>
  </si>
  <si>
    <t>Adopciones</t>
  </si>
  <si>
    <t>Promoción, selección de animales, estudio, selección de adoptantes, Elaboración de bases de datos con elementos gráficos digitales que permitan identificar a los animales que están en adopción en la localidad.
Promoción y divulgación en redes sociales y página de la  alcaldía.
Recurso humano (auxiliar veterinario, logística).
Experto en manejo de páginas, redes, fotografía
Promoción y selección de de los animales, estudio y selección de adoptantes</t>
  </si>
  <si>
    <t xml:space="preserve">COMPONENTE 3. SENSIBILIZACIÓN </t>
  </si>
  <si>
    <t xml:space="preserve">Educación </t>
  </si>
  <si>
    <t>Desarrollar jornadas de educación comunitaria sobre tenencia responsable y gestión de fauna sinantrópica, mediante encuentros lúdico-pedagógicas en espacio público y la entrega de material e insumos educacionales para el cumplimiento del Código Nacional de Seguridad y Convivencia Ciudadana</t>
  </si>
  <si>
    <t xml:space="preserve"> RECURSO HUMANO</t>
  </si>
  <si>
    <t>Coordinador del proyecto</t>
  </si>
  <si>
    <t>Experiencia específica relacionada de mínimo dos (2) años en actividades de protección y bienestar animal y/o salud pública</t>
  </si>
  <si>
    <t>Médico Veterinario clínico de pequeños animales.</t>
  </si>
  <si>
    <t>Mínimo dos (2) años de experiencia certificada en . medicina interna de caninos y/o felinos, y/o consulta externa, y/o Atención de Urgencias veterinarias, conocimiento en imagenología, ecografía, laboratorio clínico
y anestesiología.</t>
  </si>
  <si>
    <t>Médico Veterinario Cirujano</t>
  </si>
  <si>
    <t>Experiencia profesional en Cirugía de ortopedia y/o tejidos blandos en pequeñas especies, mínimo dos (2) años de experiencia certificada.</t>
  </si>
  <si>
    <t xml:space="preserve">Médico veterinario anestesiólogo </t>
  </si>
  <si>
    <t>Experiencia profesional de mínimo dos (2) años como anestesiólogo de pequeños animales.</t>
  </si>
  <si>
    <t xml:space="preserve">Médico Veterinario </t>
  </si>
  <si>
    <t>Experiencia en atención de animales de granja, mínimo de dos (2)años preferiblemente en equinos y bovinos.</t>
  </si>
  <si>
    <t>Auxiliar veterinario</t>
  </si>
  <si>
    <t>Experiencia Específica relacionada de mínimo un (1) año como auxiliar veterinario en clínica de pequeñas
especies.</t>
  </si>
  <si>
    <t>Asistente Administrativo</t>
  </si>
  <si>
    <t>Experiencia específica relacionada de mínimo un (1) año como asistente administrativo.</t>
  </si>
  <si>
    <t>Facilitadores- Auxiliares Animalistas</t>
  </si>
  <si>
    <t>Experiencia especifica relacionada de mínimo seis (6) meses en actividades de rescate, y/o protección y /o bienestar animal.</t>
  </si>
  <si>
    <t>Artistas locales</t>
  </si>
  <si>
    <t>Experiencia laboral de mínimo de seis (6) meses</t>
  </si>
  <si>
    <t>Nota:Los pagos  por prestacion de servicos o contratos laborales del personal se encontrataran incluidos dentro de los costos de los productos y servicios prestados.</t>
  </si>
  <si>
    <t>2</t>
  </si>
  <si>
    <t>Nota 2: A fin de lograr la optimización de los recursos que dispone la Entidad y satisfacer de mejor manera la necesidad, el contrato se ADJUDICARA POR EL VALOR TOTAL DEL PRESUPUESTO OFICIAL DEL PROCESO. Siendo un proceso a monto agotable, la diferencia que resulte entre el valor de la propuesta económica ganadora y el presupuesto oficial será distribuido por la entidad en el requerimiento de la prestación de servicio, conforme necesidad.</t>
  </si>
  <si>
    <t xml:space="preserve"> VALOR MAXIMO DE REFERENCIA PARA EL ESTUDIO DE MERCADO (según el IDPYBA) ESTERILIZACION CON IMPLANTACION DE MICROCHIP</t>
  </si>
  <si>
    <t xml:space="preserve">El estudio de mercado realizado permite establecer una referencia de precios para los bienes y servicios requeridos en el desarrollo del proyecto, mediante la comparación de diferentes cotizaciones obtenidas de potenciales proveedores. La información recopilada permite identificar los valores existentes en el mercado y establecer precios de referencia para la estructuración del presupuesto oficial.
De manera general, se evidencia que las cotizaciones presentan diferencias entre proveedores, las cuales pueden estar relacionadas con las características de los bienes, servicios, cantidades, personal requerido, condiciones de prestación y costos asociados. No obstante, los valores guardan una relación razonable que permite utilizar la información como base para determinar un valor estimado de contratación.
El estudio contempla diferentes componentes relacionados con atención médico-veterinaria, esterilizaciones, identificación mediante microchip, medicamentos e insumos, fortalecimiento de hogares de paso, adopción y actividades de educación y sensibilización, lo que permite contar con una visión integral de los costos asociados a la ejecución del proyecto.
Para la elaboración del estudio de mercado, en las solicitudes de cotización realizadas a los diferentes proveedores se requirió y se contempló el recurso humano necesario para la ejecución de las actividades. No obstante, para efectos del análisis y consolidación del estudio de mercado, el recurso humano no se tomó como un componente independiente, toda vez que los costos asociados al personal requerido para la prestación de los servicios y el desarrollo de las actividades se encuentran incluidos dentro de los valores cotizados para los respectivos productos y servicios.
En consecuencia, no se realiza una valoración adicional o independiente del recurso humano, con el fin de evitar una duplicidad en la estimación de los costos, dado que este se encuentra incorporado dentro de los precios ofertados por los proveedores para cada uno de los productos y servicios contemplados en las cotizaciones.
Como metodología de referencia, el análisis de los valores cotizados permite establecer precios promedio de mercado , los cuales sirven como insumo para la elaboración del presupuesto y la definición de los recursos necesarios para el cumplimiento de las metas propuestas. Para aquellos componentes cuya demanda puede variar durante la ejecución, como urgencias veterinarias, medicamentos e insumos, por ser monto agotable, de manera que los recursos sean utilizados de acuerdo con las necesidades correspondientes.
En relación con el proceso de esterilización animal financiado con recursos de los Fondos de Desarrollo Local, se recomienda adoptar como precio de referencia o techo presupuestal máximo, los costos establecidos por el Instituto Distrital de Protección y Bienestar Animal (IDPYBA) que para el proceso de la vigencia 2026 es de $209.032 (valor unitario esterilización con microchip implantado).
</t>
  </si>
  <si>
    <t>TOTAL ESTUDIO DE MERCADO - valores unitarios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</si>
</sst>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numFmt numFmtId="165" formatCode="_-&quot;$&quot;\ * #,##0_-;\-&quot;$&quot;\ * #,##0_-;_-&quot;$&quot;\ * &quot;-&quot;??_-;_-@_-"/>
    <numFmt numFmtId="166" formatCode="_-&quot;$&quot;\ * #,##0.0_-;\-&quot;$&quot;\ * #,##0.0_-;_-&quot;$&quot;\ * &quot;-&quot;??_-;_-@_-"/>
  </numFmts>
  <fonts count="17" x14ac:knownFonts="1">
    <font>
      <sz val="11"/>
      <color theme="1"/>
      <name val="Calibri"/>
      <family val="2"/>
      <charset val="1"/>
    </font>
    <font>
      <b/>
      <sz val="10"/>
      <name val="Arial"/>
      <family val="2"/>
    </font>
    <font>
      <i/>
      <sz val="9"/>
      <name val="Arial"/>
      <family val="2"/>
    </font>
    <font>
      <b/>
      <sz val="10"/>
      <color rgb="FFFFFFFF"/>
      <name val="Arial"/>
      <family val="2"/>
    </font>
    <font>
      <sz val="9"/>
      <name val="Arial"/>
      <family val="2"/>
    </font>
    <font>
      <b/>
      <sz val="13"/>
      <name val="Arial"/>
      <family val="2"/>
    </font>
    <font>
      <sz val="10"/>
      <name val="Arial"/>
      <family val="2"/>
    </font>
    <font>
      <b/>
      <sz val="11"/>
      <color rgb="FF1F4E78"/>
      <name val="Arial"/>
      <family val="2"/>
    </font>
    <font>
      <b/>
      <sz val="13.5"/>
      <color theme="1"/>
      <name val="Times New Roman"/>
      <family val="1"/>
    </font>
    <font>
      <sz val="9"/>
      <color indexed="8"/>
      <name val="Arial"/>
      <family val="2"/>
    </font>
    <font>
      <sz val="9"/>
      <color theme="1"/>
      <name val="Arial"/>
      <family val="2"/>
    </font>
    <font>
      <b/>
      <sz val="11"/>
      <color theme="1"/>
      <name val="Calibri"/>
      <family val="2"/>
    </font>
    <font>
      <sz val="11"/>
      <color theme="1"/>
      <name val="Calibri"/>
      <family val="2"/>
    </font>
    <font>
      <b/>
      <sz val="11"/>
      <color theme="1"/>
      <name val="Arial"/>
      <family val="2"/>
    </font>
    <font>
      <sz val="9"/>
      <color theme="1"/>
      <name val="Garamond"/>
      <family val="1"/>
    </font>
    <font>
      <sz val="12"/>
      <color theme="1"/>
      <name val="Garamond"/>
      <family val="1"/>
    </font>
    <font>
      <b/>
      <sz val="14"/>
      <color theme="1"/>
      <name val="Calibri"/>
      <family val="2"/>
    </font>
  </fonts>
  <fills count="15">
    <fill>
      <patternFill patternType="none"/>
    </fill>
    <fill>
      <patternFill patternType="gray125"/>
    </fill>
    <fill>
      <patternFill patternType="solid">
        <fgColor rgb="FF1F4E78"/>
        <bgColor rgb="FF003366"/>
      </patternFill>
    </fill>
    <fill>
      <patternFill patternType="solid">
        <fgColor rgb="FFD9E1F2"/>
        <bgColor rgb="FFF2F2F2"/>
      </patternFill>
    </fill>
    <fill>
      <patternFill patternType="solid">
        <fgColor rgb="FFF2F2F2"/>
        <bgColor rgb="FFFFFFFF"/>
      </patternFill>
    </fill>
    <fill>
      <patternFill patternType="solid">
        <fgColor rgb="FFFFF2CC"/>
        <bgColor rgb="FFF2F2F2"/>
      </patternFill>
    </fill>
    <fill>
      <patternFill patternType="solid">
        <fgColor theme="9" tint="0.59999389629810485"/>
        <bgColor rgb="FFF2F2F2"/>
      </patternFill>
    </fill>
    <fill>
      <patternFill patternType="solid">
        <fgColor rgb="FFFDD2CD"/>
        <bgColor indexed="64"/>
      </patternFill>
    </fill>
    <fill>
      <patternFill patternType="solid">
        <fgColor theme="3" tint="0.79998168889431442"/>
        <bgColor indexed="64"/>
      </patternFill>
    </fill>
    <fill>
      <patternFill patternType="solid">
        <fgColor rgb="FFFFFF00"/>
        <bgColor indexed="64"/>
      </patternFill>
    </fill>
    <fill>
      <patternFill patternType="solid">
        <fgColor theme="8" tint="0.39997558519241921"/>
        <bgColor indexed="64"/>
      </patternFill>
    </fill>
    <fill>
      <patternFill patternType="solid">
        <fgColor theme="0"/>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8" tint="0.59999389629810485"/>
        <bgColor indexed="64"/>
      </patternFill>
    </fill>
  </fills>
  <borders count="25">
    <border>
      <left/>
      <right/>
      <top/>
      <bottom/>
      <diagonal/>
    </border>
    <border>
      <left style="thin">
        <color rgb="FFBFBFBF"/>
      </left>
      <right style="thin">
        <color rgb="FFBFBFBF"/>
      </right>
      <top style="thin">
        <color rgb="FFBFBFBF"/>
      </top>
      <bottom style="thin">
        <color rgb="FFBFBFBF"/>
      </bottom>
      <diagonal/>
    </border>
    <border>
      <left style="thin">
        <color indexed="64"/>
      </left>
      <right style="thin">
        <color indexed="64"/>
      </right>
      <top style="thin">
        <color indexed="64"/>
      </top>
      <bottom style="thin">
        <color indexed="64"/>
      </bottom>
      <diagonal/>
    </border>
    <border>
      <left style="thin">
        <color rgb="FFBFBFBF"/>
      </left>
      <right/>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rgb="FFBFBFBF"/>
      </left>
      <right style="thin">
        <color rgb="FFBFBFBF"/>
      </right>
      <top style="thin">
        <color rgb="FFBFBFBF"/>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8"/>
      </left>
      <right style="thin">
        <color indexed="8"/>
      </right>
      <top style="thin">
        <color indexed="8"/>
      </top>
      <bottom/>
      <diagonal/>
    </border>
    <border>
      <left style="thin">
        <color indexed="8"/>
      </left>
      <right style="thin">
        <color indexed="8"/>
      </right>
      <top style="thin">
        <color indexed="8"/>
      </top>
      <bottom/>
      <diagonal/>
    </border>
    <border>
      <left style="thin">
        <color indexed="9"/>
      </left>
      <right/>
      <top style="thin">
        <color indexed="64"/>
      </top>
      <bottom style="thin">
        <color indexed="9"/>
      </bottom>
      <diagonal/>
    </border>
    <border>
      <left/>
      <right style="thin">
        <color indexed="9"/>
      </right>
      <top style="thin">
        <color indexed="64"/>
      </top>
      <bottom style="thin">
        <color indexed="9"/>
      </bottom>
      <diagonal/>
    </border>
    <border>
      <left/>
      <right/>
      <top style="thin">
        <color indexed="64"/>
      </top>
      <bottom style="thin">
        <color indexed="9"/>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style="thin">
        <color indexed="64"/>
      </left>
      <right style="thin">
        <color indexed="64"/>
      </right>
      <top/>
      <bottom/>
      <diagonal/>
    </border>
  </borders>
  <cellStyleXfs count="1">
    <xf numFmtId="0" fontId="0" fillId="0" borderId="0"/>
  </cellStyleXfs>
  <cellXfs count="84">
    <xf numFmtId="0" fontId="0" fillId="0" borderId="0" xfId="0"/>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1" fontId="4" fillId="0" borderId="1" xfId="0" applyNumberFormat="1" applyFont="1" applyBorder="1" applyAlignment="1">
      <alignment horizontal="center" vertical="center" wrapText="1"/>
    </xf>
    <xf numFmtId="164" fontId="4" fillId="5" borderId="1" xfId="0" applyNumberFormat="1" applyFont="1" applyFill="1" applyBorder="1" applyAlignment="1">
      <alignment horizontal="center" vertical="center" wrapText="1"/>
    </xf>
    <xf numFmtId="9" fontId="4" fillId="5" borderId="1" xfId="0" applyNumberFormat="1" applyFont="1" applyFill="1" applyBorder="1" applyAlignment="1">
      <alignment horizontal="center" vertical="center" wrapText="1"/>
    </xf>
    <xf numFmtId="164" fontId="4" fillId="0" borderId="1" xfId="0" applyNumberFormat="1" applyFont="1" applyBorder="1" applyAlignment="1">
      <alignment horizontal="center" vertical="center" wrapText="1"/>
    </xf>
    <xf numFmtId="0" fontId="5" fillId="0" borderId="0" xfId="0" applyFont="1"/>
    <xf numFmtId="0" fontId="6" fillId="0" borderId="0" xfId="0" applyFont="1" applyAlignment="1">
      <alignment vertical="top" wrapText="1"/>
    </xf>
    <xf numFmtId="0" fontId="7" fillId="0" borderId="0" xfId="0" applyFont="1"/>
    <xf numFmtId="0" fontId="1" fillId="0" borderId="0" xfId="0" applyFont="1"/>
    <xf numFmtId="0" fontId="6" fillId="0" borderId="0" xfId="0" applyFont="1"/>
    <xf numFmtId="0" fontId="8" fillId="0" borderId="0" xfId="0" applyFont="1" applyAlignment="1">
      <alignment vertical="center"/>
    </xf>
    <xf numFmtId="165" fontId="9" fillId="7" borderId="4" xfId="0" applyNumberFormat="1" applyFont="1" applyFill="1" applyBorder="1" applyAlignment="1">
      <alignment vertical="center"/>
    </xf>
    <xf numFmtId="10" fontId="9" fillId="7" borderId="4" xfId="0" applyNumberFormat="1" applyFont="1" applyFill="1" applyBorder="1" applyAlignment="1">
      <alignment vertical="center"/>
    </xf>
    <xf numFmtId="0" fontId="10" fillId="0" borderId="0" xfId="0" applyFont="1"/>
    <xf numFmtId="0" fontId="11" fillId="8" borderId="0" xfId="0" applyFont="1" applyFill="1" applyAlignment="1">
      <alignment wrapText="1"/>
    </xf>
    <xf numFmtId="164" fontId="4" fillId="5" borderId="8" xfId="0" applyNumberFormat="1" applyFont="1" applyFill="1" applyBorder="1" applyAlignment="1">
      <alignment horizontal="center" vertical="center" wrapText="1"/>
    </xf>
    <xf numFmtId="9" fontId="4" fillId="5" borderId="8" xfId="0" applyNumberFormat="1" applyFont="1" applyFill="1" applyBorder="1" applyAlignment="1">
      <alignment horizontal="center" vertical="center" wrapText="1"/>
    </xf>
    <xf numFmtId="164" fontId="4" fillId="0" borderId="8" xfId="0" applyNumberFormat="1" applyFont="1" applyBorder="1" applyAlignment="1">
      <alignment horizontal="center" vertical="center" wrapText="1"/>
    </xf>
    <xf numFmtId="165" fontId="9" fillId="7" borderId="9" xfId="0" applyNumberFormat="1" applyFont="1" applyFill="1" applyBorder="1" applyAlignment="1">
      <alignment vertical="center"/>
    </xf>
    <xf numFmtId="10" fontId="9" fillId="7" borderId="9" xfId="0" applyNumberFormat="1" applyFont="1" applyFill="1" applyBorder="1" applyAlignment="1">
      <alignment vertical="center"/>
    </xf>
    <xf numFmtId="0" fontId="4" fillId="0" borderId="8" xfId="0" applyFont="1" applyBorder="1" applyAlignment="1">
      <alignment horizontal="center" vertical="center" wrapText="1"/>
    </xf>
    <xf numFmtId="0" fontId="4" fillId="0" borderId="8" xfId="0" applyFont="1" applyBorder="1" applyAlignment="1">
      <alignment horizontal="left" vertical="center" wrapText="1"/>
    </xf>
    <xf numFmtId="1" fontId="4" fillId="0" borderId="8" xfId="0" applyNumberFormat="1" applyFont="1" applyBorder="1" applyAlignment="1">
      <alignment horizontal="center" vertical="center" wrapText="1"/>
    </xf>
    <xf numFmtId="165" fontId="0" fillId="10" borderId="7" xfId="0" applyNumberFormat="1" applyFill="1" applyBorder="1"/>
    <xf numFmtId="0" fontId="0" fillId="11" borderId="0" xfId="0" applyFill="1"/>
    <xf numFmtId="49" fontId="11" fillId="11" borderId="15" xfId="0" applyNumberFormat="1" applyFont="1" applyFill="1" applyBorder="1" applyAlignment="1">
      <alignment horizontal="center" vertical="center" wrapText="1"/>
    </xf>
    <xf numFmtId="49" fontId="11" fillId="11" borderId="16" xfId="0" applyNumberFormat="1" applyFont="1" applyFill="1" applyBorder="1" applyAlignment="1">
      <alignment horizontal="center" vertical="center" wrapText="1"/>
    </xf>
    <xf numFmtId="49" fontId="0" fillId="11" borderId="16" xfId="0" applyNumberFormat="1" applyFill="1" applyBorder="1" applyAlignment="1">
      <alignment horizontal="left" vertical="center" wrapText="1"/>
    </xf>
    <xf numFmtId="49" fontId="0" fillId="11" borderId="16" xfId="0" applyNumberFormat="1" applyFill="1" applyBorder="1" applyAlignment="1">
      <alignment vertical="center" wrapText="1"/>
    </xf>
    <xf numFmtId="49" fontId="0" fillId="11" borderId="15" xfId="0" applyNumberFormat="1" applyFill="1" applyBorder="1" applyAlignment="1">
      <alignment horizontal="center" vertical="center" wrapText="1"/>
    </xf>
    <xf numFmtId="49" fontId="12" fillId="11" borderId="16" xfId="0" applyNumberFormat="1" applyFont="1" applyFill="1" applyBorder="1" applyAlignment="1">
      <alignment vertical="center" wrapText="1"/>
    </xf>
    <xf numFmtId="0" fontId="11" fillId="11" borderId="15" xfId="0" applyFont="1" applyFill="1" applyBorder="1" applyAlignment="1">
      <alignment horizontal="center" vertical="center" wrapText="1"/>
    </xf>
    <xf numFmtId="49" fontId="13" fillId="11" borderId="16" xfId="0" applyNumberFormat="1" applyFont="1" applyFill="1" applyBorder="1" applyAlignment="1">
      <alignment horizontal="center" vertical="center" wrapText="1"/>
    </xf>
    <xf numFmtId="49" fontId="0" fillId="11" borderId="16" xfId="0" applyNumberFormat="1" applyFill="1" applyBorder="1" applyAlignment="1">
      <alignment vertical="center"/>
    </xf>
    <xf numFmtId="0" fontId="0" fillId="11" borderId="15" xfId="0" applyFill="1" applyBorder="1" applyAlignment="1">
      <alignment vertical="center"/>
    </xf>
    <xf numFmtId="49" fontId="14" fillId="11" borderId="16" xfId="0" applyNumberFormat="1" applyFont="1" applyFill="1" applyBorder="1" applyAlignment="1">
      <alignment horizontal="center" vertical="center" wrapText="1"/>
    </xf>
    <xf numFmtId="49" fontId="0" fillId="11" borderId="16" xfId="0" applyNumberFormat="1" applyFill="1" applyBorder="1"/>
    <xf numFmtId="49" fontId="0" fillId="11" borderId="16" xfId="0" applyNumberFormat="1" applyFill="1" applyBorder="1" applyAlignment="1">
      <alignment wrapText="1"/>
    </xf>
    <xf numFmtId="0" fontId="0" fillId="11" borderId="17" xfId="0" applyFill="1" applyBorder="1" applyAlignment="1">
      <alignment vertical="center"/>
    </xf>
    <xf numFmtId="49" fontId="14" fillId="11" borderId="18" xfId="0" applyNumberFormat="1" applyFont="1" applyFill="1" applyBorder="1" applyAlignment="1">
      <alignment horizontal="center" vertical="center" wrapText="1"/>
    </xf>
    <xf numFmtId="49" fontId="0" fillId="11" borderId="18" xfId="0" applyNumberFormat="1" applyFill="1" applyBorder="1" applyAlignment="1">
      <alignment wrapText="1"/>
    </xf>
    <xf numFmtId="0" fontId="0" fillId="11" borderId="2" xfId="0" applyFill="1" applyBorder="1" applyAlignment="1">
      <alignment vertical="center"/>
    </xf>
    <xf numFmtId="0" fontId="15" fillId="11" borderId="2" xfId="0" applyFont="1" applyFill="1" applyBorder="1" applyAlignment="1">
      <alignment horizontal="center" vertical="center" wrapText="1"/>
    </xf>
    <xf numFmtId="49" fontId="12" fillId="11" borderId="2" xfId="0" applyNumberFormat="1" applyFont="1" applyFill="1" applyBorder="1" applyAlignment="1">
      <alignment vertical="center" wrapText="1"/>
    </xf>
    <xf numFmtId="0" fontId="15" fillId="11" borderId="0" xfId="0" applyFont="1" applyFill="1" applyAlignment="1">
      <alignment horizontal="center" vertical="center" wrapText="1"/>
    </xf>
    <xf numFmtId="49" fontId="14" fillId="11" borderId="22" xfId="0" applyNumberFormat="1" applyFont="1" applyFill="1" applyBorder="1" applyAlignment="1">
      <alignment horizontal="center" vertical="center" wrapText="1"/>
    </xf>
    <xf numFmtId="49" fontId="0" fillId="11" borderId="23" xfId="0" applyNumberFormat="1" applyFill="1" applyBorder="1" applyAlignment="1">
      <alignment wrapText="1"/>
    </xf>
    <xf numFmtId="49" fontId="0" fillId="11" borderId="2" xfId="0" applyNumberFormat="1" applyFill="1" applyBorder="1" applyAlignment="1">
      <alignment wrapText="1"/>
    </xf>
    <xf numFmtId="165" fontId="0" fillId="13" borderId="7" xfId="0" applyNumberFormat="1" applyFill="1" applyBorder="1"/>
    <xf numFmtId="0" fontId="3" fillId="2" borderId="24" xfId="0" applyFont="1" applyFill="1" applyBorder="1" applyAlignment="1">
      <alignment horizontal="center" vertical="top" wrapText="1"/>
    </xf>
    <xf numFmtId="165" fontId="9" fillId="8" borderId="2" xfId="0" applyNumberFormat="1" applyFont="1" applyFill="1" applyBorder="1" applyAlignment="1">
      <alignment horizontal="center" vertical="center"/>
    </xf>
    <xf numFmtId="0" fontId="2" fillId="4" borderId="10" xfId="0" applyFont="1" applyFill="1" applyBorder="1" applyAlignment="1">
      <alignment horizontal="left" vertical="center" wrapText="1"/>
    </xf>
    <xf numFmtId="0" fontId="2" fillId="4" borderId="11" xfId="0" applyFont="1" applyFill="1" applyBorder="1" applyAlignment="1">
      <alignment horizontal="left" vertical="center" wrapText="1"/>
    </xf>
    <xf numFmtId="0" fontId="2" fillId="4" borderId="12" xfId="0" applyFont="1" applyFill="1" applyBorder="1" applyAlignment="1">
      <alignment horizontal="left" vertical="center" wrapText="1"/>
    </xf>
    <xf numFmtId="0" fontId="1" fillId="3" borderId="2" xfId="0" applyFont="1" applyFill="1" applyBorder="1" applyAlignment="1">
      <alignment horizontal="center" vertical="center" wrapText="1"/>
    </xf>
    <xf numFmtId="0" fontId="1" fillId="6" borderId="2" xfId="0" applyFont="1" applyFill="1" applyBorder="1" applyAlignment="1">
      <alignment horizontal="center" vertical="center"/>
    </xf>
    <xf numFmtId="0" fontId="0" fillId="9" borderId="10" xfId="0" applyFill="1" applyBorder="1" applyAlignment="1">
      <alignment horizontal="center"/>
    </xf>
    <xf numFmtId="0" fontId="0" fillId="9" borderId="11" xfId="0" applyFill="1" applyBorder="1" applyAlignment="1">
      <alignment horizontal="center"/>
    </xf>
    <xf numFmtId="0" fontId="0" fillId="9" borderId="12" xfId="0" applyFill="1" applyBorder="1" applyAlignment="1">
      <alignment horizontal="center"/>
    </xf>
    <xf numFmtId="0" fontId="1" fillId="3" borderId="3" xfId="0" applyFont="1" applyFill="1" applyBorder="1" applyAlignment="1">
      <alignment horizontal="center" vertical="center"/>
    </xf>
    <xf numFmtId="0" fontId="1" fillId="3" borderId="0" xfId="0" applyFont="1" applyFill="1" applyAlignment="1">
      <alignment horizontal="center" vertical="center"/>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 fillId="4" borderId="0" xfId="0" applyFont="1" applyFill="1" applyAlignment="1">
      <alignment horizontal="left" vertical="center" wrapText="1"/>
    </xf>
    <xf numFmtId="0" fontId="1" fillId="3" borderId="1" xfId="0" applyFont="1" applyFill="1" applyBorder="1" applyAlignment="1">
      <alignment horizontal="left" vertical="center"/>
    </xf>
    <xf numFmtId="0" fontId="6" fillId="0" borderId="0" xfId="0" applyFont="1" applyAlignment="1">
      <alignment horizontal="left" vertical="top" wrapText="1"/>
    </xf>
    <xf numFmtId="49" fontId="11" fillId="11" borderId="13" xfId="0" applyNumberFormat="1" applyFont="1" applyFill="1" applyBorder="1" applyAlignment="1">
      <alignment horizontal="center" vertical="center" wrapText="1"/>
    </xf>
    <xf numFmtId="0" fontId="11" fillId="11" borderId="14" xfId="0" applyFont="1" applyFill="1" applyBorder="1" applyAlignment="1">
      <alignment horizontal="center" vertical="center" wrapText="1"/>
    </xf>
    <xf numFmtId="49" fontId="0" fillId="11" borderId="15" xfId="0" applyNumberFormat="1" applyFill="1" applyBorder="1" applyAlignment="1">
      <alignment horizontal="center" vertical="center" wrapText="1"/>
    </xf>
    <xf numFmtId="0" fontId="0" fillId="11" borderId="15" xfId="0" applyFill="1" applyBorder="1" applyAlignment="1">
      <alignment horizontal="center" vertical="center" wrapText="1"/>
    </xf>
    <xf numFmtId="49" fontId="11" fillId="11" borderId="16" xfId="0" applyNumberFormat="1" applyFont="1" applyFill="1" applyBorder="1" applyAlignment="1">
      <alignment horizontal="center" vertical="center" wrapText="1"/>
    </xf>
    <xf numFmtId="0" fontId="11" fillId="11" borderId="16" xfId="0" applyFont="1" applyFill="1" applyBorder="1" applyAlignment="1">
      <alignment horizontal="center" vertical="center" wrapText="1"/>
    </xf>
    <xf numFmtId="0" fontId="0" fillId="11" borderId="16" xfId="0" applyFill="1" applyBorder="1" applyAlignment="1">
      <alignment horizontal="center" vertical="center" wrapText="1"/>
    </xf>
    <xf numFmtId="49" fontId="11" fillId="11" borderId="15" xfId="0" applyNumberFormat="1" applyFont="1" applyFill="1" applyBorder="1" applyAlignment="1">
      <alignment horizontal="center" vertical="center" wrapText="1"/>
    </xf>
    <xf numFmtId="0" fontId="11" fillId="11" borderId="18" xfId="0" applyFont="1" applyFill="1" applyBorder="1" applyAlignment="1">
      <alignment horizontal="center" vertical="center" wrapText="1"/>
    </xf>
    <xf numFmtId="0" fontId="12" fillId="12" borderId="19" xfId="0" applyFont="1" applyFill="1" applyBorder="1" applyAlignment="1">
      <alignment horizontal="center" wrapText="1"/>
    </xf>
    <xf numFmtId="0" fontId="12" fillId="12" borderId="21" xfId="0" applyFont="1" applyFill="1" applyBorder="1" applyAlignment="1">
      <alignment horizontal="center" wrapText="1"/>
    </xf>
    <xf numFmtId="0" fontId="12" fillId="12" borderId="20" xfId="0" applyFont="1" applyFill="1" applyBorder="1" applyAlignment="1">
      <alignment horizontal="center" wrapText="1"/>
    </xf>
    <xf numFmtId="166" fontId="0" fillId="0" borderId="0" xfId="0" applyNumberFormat="1" applyFill="1"/>
    <xf numFmtId="0" fontId="16" fillId="9" borderId="2" xfId="0" applyFont="1" applyFill="1" applyBorder="1" applyAlignment="1">
      <alignment horizontal="right"/>
    </xf>
    <xf numFmtId="166" fontId="16" fillId="14" borderId="2" xfId="0" applyNumberFormat="1" applyFont="1" applyFill="1" applyBorder="1"/>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2CC"/>
      <rgbColor rgb="FFF2F2F2"/>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E78"/>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4333E-92AE-4CD0-A3E3-39ED04E6358F}">
  <dimension ref="A1:A28"/>
  <sheetViews>
    <sheetView topLeftCell="A6" workbookViewId="0">
      <selection activeCell="A6" sqref="A6:A12"/>
    </sheetView>
  </sheetViews>
  <sheetFormatPr baseColWidth="10" defaultColWidth="8.77734375" defaultRowHeight="14.4" x14ac:dyDescent="0.3"/>
  <cols>
    <col min="1" max="1" width="110" customWidth="1"/>
  </cols>
  <sheetData>
    <row r="1" spans="1:1" ht="15.75" customHeight="1" x14ac:dyDescent="0.3">
      <c r="A1" s="8" t="s">
        <v>456</v>
      </c>
    </row>
    <row r="3" spans="1:1" ht="94.5" customHeight="1" x14ac:dyDescent="0.3">
      <c r="A3" s="9" t="s">
        <v>455</v>
      </c>
    </row>
    <row r="5" spans="1:1" ht="15" customHeight="1" x14ac:dyDescent="0.3">
      <c r="A5" s="13" t="s">
        <v>457</v>
      </c>
    </row>
    <row r="6" spans="1:1" ht="39.75" customHeight="1" x14ac:dyDescent="0.3">
      <c r="A6" s="68" t="s">
        <v>525</v>
      </c>
    </row>
    <row r="7" spans="1:1" ht="39.75" customHeight="1" x14ac:dyDescent="0.3">
      <c r="A7" s="68"/>
    </row>
    <row r="8" spans="1:1" ht="39.75" customHeight="1" x14ac:dyDescent="0.3">
      <c r="A8" s="68"/>
    </row>
    <row r="9" spans="1:1" ht="39.75" customHeight="1" x14ac:dyDescent="0.3">
      <c r="A9" s="68"/>
    </row>
    <row r="10" spans="1:1" ht="30.45" customHeight="1" x14ac:dyDescent="0.3">
      <c r="A10" s="68"/>
    </row>
    <row r="11" spans="1:1" ht="32.549999999999997" hidden="1" customHeight="1" x14ac:dyDescent="0.3">
      <c r="A11" s="68"/>
    </row>
    <row r="12" spans="1:1" ht="160.05000000000001" customHeight="1" x14ac:dyDescent="0.3">
      <c r="A12" s="68"/>
    </row>
    <row r="13" spans="1:1" ht="57.6" x14ac:dyDescent="0.3">
      <c r="A13" s="17" t="s">
        <v>462</v>
      </c>
    </row>
    <row r="14" spans="1:1" ht="69.45" customHeight="1" x14ac:dyDescent="0.3">
      <c r="A14" s="17" t="s">
        <v>523</v>
      </c>
    </row>
    <row r="15" spans="1:1" ht="15" customHeight="1" x14ac:dyDescent="0.3">
      <c r="A15" s="11"/>
    </row>
    <row r="16" spans="1:1" ht="15" customHeight="1" x14ac:dyDescent="0.3">
      <c r="A16" s="11"/>
    </row>
    <row r="17" spans="1:1" ht="15" customHeight="1" x14ac:dyDescent="0.3">
      <c r="A17" s="11"/>
    </row>
    <row r="18" spans="1:1" ht="15" customHeight="1" x14ac:dyDescent="0.3">
      <c r="A18" s="11"/>
    </row>
    <row r="20" spans="1:1" ht="15" customHeight="1" x14ac:dyDescent="0.3">
      <c r="A20" s="10"/>
    </row>
    <row r="21" spans="1:1" ht="15" customHeight="1" x14ac:dyDescent="0.3">
      <c r="A21" s="12"/>
    </row>
    <row r="22" spans="1:1" ht="15" customHeight="1" x14ac:dyDescent="0.3">
      <c r="A22" s="12"/>
    </row>
    <row r="23" spans="1:1" ht="15" customHeight="1" x14ac:dyDescent="0.3">
      <c r="A23" s="12"/>
    </row>
    <row r="24" spans="1:1" ht="15" customHeight="1" x14ac:dyDescent="0.3">
      <c r="A24" s="12"/>
    </row>
    <row r="25" spans="1:1" ht="15" customHeight="1" x14ac:dyDescent="0.3">
      <c r="A25" s="12"/>
    </row>
    <row r="26" spans="1:1" ht="15" customHeight="1" x14ac:dyDescent="0.3">
      <c r="A26" s="12"/>
    </row>
    <row r="27" spans="1:1" ht="15" customHeight="1" x14ac:dyDescent="0.3">
      <c r="A27" s="12"/>
    </row>
    <row r="28" spans="1:1" ht="15" customHeight="1" x14ac:dyDescent="0.3">
      <c r="A28" s="12"/>
    </row>
  </sheetData>
  <mergeCells count="1">
    <mergeCell ref="A6:A1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199A8-B2F1-4843-98C6-CB9631717029}">
  <dimension ref="A1:C39"/>
  <sheetViews>
    <sheetView topLeftCell="A24" workbookViewId="0">
      <selection activeCell="A33" sqref="A33:C33"/>
    </sheetView>
  </sheetViews>
  <sheetFormatPr baseColWidth="10" defaultColWidth="10.88671875" defaultRowHeight="14.4" x14ac:dyDescent="0.3"/>
  <cols>
    <col min="1" max="1" width="4.5546875" style="27" customWidth="1"/>
    <col min="2" max="2" width="22.6640625" style="27" customWidth="1"/>
    <col min="3" max="3" width="93.33203125" style="27" customWidth="1"/>
    <col min="4" max="16384" width="10.88671875" style="27"/>
  </cols>
  <sheetData>
    <row r="1" spans="1:3" ht="14.1" customHeight="1" x14ac:dyDescent="0.3">
      <c r="A1" s="69" t="s">
        <v>469</v>
      </c>
      <c r="B1" s="70"/>
      <c r="C1" s="70"/>
    </row>
    <row r="2" spans="1:3" ht="40.049999999999997" customHeight="1" x14ac:dyDescent="0.3">
      <c r="A2" s="28" t="s">
        <v>470</v>
      </c>
      <c r="B2" s="29" t="s">
        <v>471</v>
      </c>
      <c r="C2" s="29" t="s">
        <v>472</v>
      </c>
    </row>
    <row r="3" spans="1:3" ht="43.5" customHeight="1" x14ac:dyDescent="0.3">
      <c r="A3" s="71" t="s">
        <v>473</v>
      </c>
      <c r="B3" s="73" t="s">
        <v>474</v>
      </c>
      <c r="C3" s="30" t="s">
        <v>475</v>
      </c>
    </row>
    <row r="4" spans="1:3" ht="13.5" customHeight="1" x14ac:dyDescent="0.3">
      <c r="A4" s="72"/>
      <c r="B4" s="74"/>
      <c r="C4" s="30" t="s">
        <v>476</v>
      </c>
    </row>
    <row r="5" spans="1:3" ht="13.5" customHeight="1" x14ac:dyDescent="0.3">
      <c r="A5" s="72"/>
      <c r="B5" s="75"/>
      <c r="C5" s="31" t="s">
        <v>477</v>
      </c>
    </row>
    <row r="6" spans="1:3" ht="13.5" customHeight="1" x14ac:dyDescent="0.3">
      <c r="A6" s="72"/>
      <c r="B6" s="75"/>
      <c r="C6" s="31" t="s">
        <v>478</v>
      </c>
    </row>
    <row r="7" spans="1:3" ht="13.5" customHeight="1" x14ac:dyDescent="0.3">
      <c r="A7" s="72"/>
      <c r="B7" s="75"/>
      <c r="C7" s="31" t="s">
        <v>479</v>
      </c>
    </row>
    <row r="8" spans="1:3" ht="13.5" customHeight="1" x14ac:dyDescent="0.3">
      <c r="A8" s="72"/>
      <c r="B8" s="75"/>
      <c r="C8" s="31" t="s">
        <v>480</v>
      </c>
    </row>
    <row r="9" spans="1:3" ht="13.5" customHeight="1" x14ac:dyDescent="0.3">
      <c r="A9" s="72"/>
      <c r="B9" s="74"/>
      <c r="C9" s="31" t="s">
        <v>481</v>
      </c>
    </row>
    <row r="10" spans="1:3" ht="13.5" customHeight="1" x14ac:dyDescent="0.3">
      <c r="A10" s="72"/>
      <c r="B10" s="74"/>
      <c r="C10" s="30" t="s">
        <v>482</v>
      </c>
    </row>
    <row r="11" spans="1:3" ht="43.5" customHeight="1" x14ac:dyDescent="0.3">
      <c r="A11" s="32" t="s">
        <v>483</v>
      </c>
      <c r="B11" s="29" t="s">
        <v>484</v>
      </c>
      <c r="C11" s="31" t="s">
        <v>485</v>
      </c>
    </row>
    <row r="12" spans="1:3" ht="14.1" customHeight="1" x14ac:dyDescent="0.3">
      <c r="A12" s="76" t="s">
        <v>486</v>
      </c>
      <c r="B12" s="74"/>
      <c r="C12" s="74"/>
    </row>
    <row r="13" spans="1:3" ht="13.5" customHeight="1" x14ac:dyDescent="0.3">
      <c r="A13" s="76" t="s">
        <v>487</v>
      </c>
      <c r="B13" s="74"/>
      <c r="C13" s="74"/>
    </row>
    <row r="14" spans="1:3" ht="172.5" customHeight="1" x14ac:dyDescent="0.3">
      <c r="A14" s="32" t="s">
        <v>522</v>
      </c>
      <c r="B14" s="29" t="s">
        <v>488</v>
      </c>
      <c r="C14" s="33" t="s">
        <v>489</v>
      </c>
    </row>
    <row r="15" spans="1:3" ht="23.55" customHeight="1" x14ac:dyDescent="0.3">
      <c r="A15" s="76" t="s">
        <v>490</v>
      </c>
      <c r="B15" s="74"/>
      <c r="C15" s="74"/>
    </row>
    <row r="16" spans="1:3" ht="154.5" customHeight="1" x14ac:dyDescent="0.3">
      <c r="A16" s="34">
        <v>3</v>
      </c>
      <c r="B16" s="29" t="s">
        <v>491</v>
      </c>
      <c r="C16" s="33" t="s">
        <v>492</v>
      </c>
    </row>
    <row r="17" spans="1:3" ht="14.55" customHeight="1" x14ac:dyDescent="0.3">
      <c r="A17" s="76" t="s">
        <v>493</v>
      </c>
      <c r="B17" s="74"/>
      <c r="C17" s="74"/>
    </row>
    <row r="18" spans="1:3" ht="77.099999999999994" customHeight="1" x14ac:dyDescent="0.3">
      <c r="A18" s="34"/>
      <c r="B18" s="35" t="s">
        <v>494</v>
      </c>
      <c r="C18" s="36" t="s">
        <v>495</v>
      </c>
    </row>
    <row r="19" spans="1:3" ht="14.55" customHeight="1" x14ac:dyDescent="0.3">
      <c r="A19" s="76" t="s">
        <v>496</v>
      </c>
      <c r="B19" s="74"/>
      <c r="C19" s="74"/>
    </row>
    <row r="20" spans="1:3" ht="120" customHeight="1" x14ac:dyDescent="0.3">
      <c r="A20" s="34">
        <v>4</v>
      </c>
      <c r="B20" s="29" t="s">
        <v>497</v>
      </c>
      <c r="C20" s="33" t="s">
        <v>498</v>
      </c>
    </row>
    <row r="21" spans="1:3" ht="13.5" customHeight="1" x14ac:dyDescent="0.3">
      <c r="A21" s="76" t="s">
        <v>499</v>
      </c>
      <c r="B21" s="74"/>
      <c r="C21" s="74"/>
    </row>
    <row r="22" spans="1:3" ht="77.099999999999994" customHeight="1" x14ac:dyDescent="0.3">
      <c r="A22" s="34">
        <v>5</v>
      </c>
      <c r="B22" s="35" t="s">
        <v>500</v>
      </c>
      <c r="C22" s="33" t="s">
        <v>501</v>
      </c>
    </row>
    <row r="23" spans="1:3" ht="13.5" customHeight="1" x14ac:dyDescent="0.3">
      <c r="A23" s="76" t="s">
        <v>502</v>
      </c>
      <c r="B23" s="74"/>
      <c r="C23" s="77"/>
    </row>
    <row r="24" spans="1:3" ht="34.5" customHeight="1" x14ac:dyDescent="0.3">
      <c r="A24" s="37"/>
      <c r="B24" s="48" t="s">
        <v>503</v>
      </c>
      <c r="C24" s="50" t="s">
        <v>504</v>
      </c>
    </row>
    <row r="25" spans="1:3" ht="43.5" customHeight="1" x14ac:dyDescent="0.3">
      <c r="A25" s="37"/>
      <c r="B25" s="38" t="s">
        <v>505</v>
      </c>
      <c r="C25" s="49" t="s">
        <v>506</v>
      </c>
    </row>
    <row r="26" spans="1:3" ht="29.1" customHeight="1" x14ac:dyDescent="0.3">
      <c r="A26" s="37"/>
      <c r="B26" s="38" t="s">
        <v>507</v>
      </c>
      <c r="C26" s="40" t="s">
        <v>508</v>
      </c>
    </row>
    <row r="27" spans="1:3" ht="13.5" customHeight="1" x14ac:dyDescent="0.3">
      <c r="A27" s="37"/>
      <c r="B27" s="38" t="s">
        <v>509</v>
      </c>
      <c r="C27" s="39" t="s">
        <v>510</v>
      </c>
    </row>
    <row r="28" spans="1:3" ht="13.5" customHeight="1" x14ac:dyDescent="0.3">
      <c r="A28" s="37"/>
      <c r="B28" s="38" t="s">
        <v>511</v>
      </c>
      <c r="C28" s="39" t="s">
        <v>512</v>
      </c>
    </row>
    <row r="29" spans="1:3" ht="29.1" customHeight="1" x14ac:dyDescent="0.3">
      <c r="A29" s="37"/>
      <c r="B29" s="38" t="s">
        <v>513</v>
      </c>
      <c r="C29" s="40" t="s">
        <v>514</v>
      </c>
    </row>
    <row r="30" spans="1:3" ht="13.5" customHeight="1" x14ac:dyDescent="0.3">
      <c r="A30" s="37"/>
      <c r="B30" s="38" t="s">
        <v>515</v>
      </c>
      <c r="C30" s="40" t="s">
        <v>516</v>
      </c>
    </row>
    <row r="31" spans="1:3" ht="29.55" customHeight="1" x14ac:dyDescent="0.3">
      <c r="A31" s="41"/>
      <c r="B31" s="42" t="s">
        <v>517</v>
      </c>
      <c r="C31" s="43" t="s">
        <v>518</v>
      </c>
    </row>
    <row r="32" spans="1:3" ht="29.55" customHeight="1" x14ac:dyDescent="0.3">
      <c r="A32" s="44"/>
      <c r="B32" s="45" t="s">
        <v>519</v>
      </c>
      <c r="C32" s="46" t="s">
        <v>520</v>
      </c>
    </row>
    <row r="33" spans="1:3" ht="28.5" customHeight="1" x14ac:dyDescent="0.3">
      <c r="A33" s="78" t="s">
        <v>521</v>
      </c>
      <c r="B33" s="79"/>
      <c r="C33" s="80"/>
    </row>
    <row r="39" spans="1:3" ht="14.55" customHeight="1" x14ac:dyDescent="0.3">
      <c r="C39" s="47"/>
    </row>
  </sheetData>
  <mergeCells count="11">
    <mergeCell ref="A1:C1"/>
    <mergeCell ref="A3:A10"/>
    <mergeCell ref="B3:B10"/>
    <mergeCell ref="A23:C23"/>
    <mergeCell ref="A33:C33"/>
    <mergeCell ref="A12:C12"/>
    <mergeCell ref="A13:C13"/>
    <mergeCell ref="A15:C15"/>
    <mergeCell ref="A17:C17"/>
    <mergeCell ref="A19:C19"/>
    <mergeCell ref="A21:C2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408"/>
  <sheetViews>
    <sheetView tabSelected="1" topLeftCell="C399" zoomScale="80" zoomScaleNormal="80" workbookViewId="0">
      <selection activeCell="Q410" sqref="Q410"/>
    </sheetView>
  </sheetViews>
  <sheetFormatPr baseColWidth="10" defaultColWidth="8.6640625" defaultRowHeight="14.4" x14ac:dyDescent="0.3"/>
  <cols>
    <col min="1" max="1" width="8" customWidth="1"/>
    <col min="2" max="2" width="55" customWidth="1"/>
    <col min="3" max="3" width="22" customWidth="1"/>
    <col min="4" max="4" width="10" customWidth="1"/>
    <col min="5" max="5" width="18" customWidth="1"/>
    <col min="6" max="6" width="10" customWidth="1"/>
    <col min="7" max="7" width="20" customWidth="1"/>
    <col min="8" max="8" width="12.33203125" customWidth="1"/>
    <col min="10" max="10" width="12.5546875" customWidth="1"/>
    <col min="11" max="11" width="13.88671875" customWidth="1"/>
    <col min="13" max="13" width="12.77734375" customWidth="1"/>
    <col min="14" max="14" width="16.33203125" customWidth="1"/>
    <col min="15" max="15" width="12.6640625" customWidth="1"/>
    <col min="16" max="16" width="10.88671875" customWidth="1"/>
    <col min="17" max="17" width="23.44140625" customWidth="1"/>
    <col min="18" max="18" width="34.88671875" customWidth="1"/>
  </cols>
  <sheetData>
    <row r="1" spans="1:18" ht="15" customHeight="1" x14ac:dyDescent="0.3">
      <c r="A1" s="62" t="s">
        <v>446</v>
      </c>
      <c r="B1" s="63"/>
      <c r="C1" s="63"/>
      <c r="D1" s="63"/>
      <c r="E1" s="63"/>
      <c r="F1" s="63"/>
      <c r="G1" s="63"/>
      <c r="H1" s="63"/>
      <c r="I1" s="63"/>
      <c r="J1" s="63"/>
      <c r="K1" s="63"/>
      <c r="L1" s="63"/>
      <c r="M1" s="63"/>
      <c r="N1" s="63"/>
      <c r="O1" s="63"/>
      <c r="P1" s="63"/>
      <c r="Q1" s="63"/>
    </row>
    <row r="2" spans="1:18" ht="15" customHeight="1" x14ac:dyDescent="0.3">
      <c r="A2" s="57" t="s">
        <v>445</v>
      </c>
      <c r="B2" s="57"/>
      <c r="C2" s="57"/>
      <c r="D2" s="57"/>
      <c r="E2" s="58" t="s">
        <v>454</v>
      </c>
      <c r="F2" s="58"/>
      <c r="G2" s="58"/>
      <c r="H2" s="58" t="s">
        <v>452</v>
      </c>
      <c r="I2" s="58"/>
      <c r="J2" s="58"/>
      <c r="K2" s="58" t="s">
        <v>453</v>
      </c>
      <c r="L2" s="58"/>
      <c r="M2" s="58"/>
      <c r="N2" s="64" t="s">
        <v>458</v>
      </c>
      <c r="O2" s="64" t="s">
        <v>459</v>
      </c>
      <c r="P2" s="64" t="s">
        <v>460</v>
      </c>
      <c r="Q2" s="64" t="s">
        <v>461</v>
      </c>
      <c r="R2" s="52" t="s">
        <v>524</v>
      </c>
    </row>
    <row r="3" spans="1:18" ht="40.5" customHeight="1" thickBot="1" x14ac:dyDescent="0.35">
      <c r="A3" s="1" t="s">
        <v>0</v>
      </c>
      <c r="B3" s="1" t="s">
        <v>1</v>
      </c>
      <c r="C3" s="1" t="s">
        <v>2</v>
      </c>
      <c r="D3" s="1" t="s">
        <v>3</v>
      </c>
      <c r="E3" s="1" t="s">
        <v>4</v>
      </c>
      <c r="F3" s="1" t="s">
        <v>5</v>
      </c>
      <c r="G3" s="1" t="s">
        <v>6</v>
      </c>
      <c r="H3" s="1" t="s">
        <v>4</v>
      </c>
      <c r="I3" s="1" t="s">
        <v>5</v>
      </c>
      <c r="J3" s="1" t="s">
        <v>6</v>
      </c>
      <c r="K3" s="1" t="s">
        <v>4</v>
      </c>
      <c r="L3" s="1" t="s">
        <v>5</v>
      </c>
      <c r="M3" s="1" t="s">
        <v>6</v>
      </c>
      <c r="N3" s="65"/>
      <c r="O3" s="65"/>
      <c r="P3" s="65"/>
      <c r="Q3" s="65"/>
      <c r="R3" s="52"/>
    </row>
    <row r="4" spans="1:18" ht="109.2" customHeight="1" thickBot="1" x14ac:dyDescent="0.35">
      <c r="A4" s="2">
        <v>1</v>
      </c>
      <c r="B4" s="3" t="s">
        <v>7</v>
      </c>
      <c r="C4" s="2" t="s">
        <v>8</v>
      </c>
      <c r="D4" s="4">
        <v>1</v>
      </c>
      <c r="E4" s="5">
        <v>175000</v>
      </c>
      <c r="F4" s="6">
        <v>0.19</v>
      </c>
      <c r="G4" s="7">
        <f>IFERROR(E4*D4*(1+F4),"")</f>
        <v>208250</v>
      </c>
      <c r="H4" s="5">
        <v>165000</v>
      </c>
      <c r="I4" s="6">
        <v>0.19</v>
      </c>
      <c r="J4" s="7">
        <v>196350</v>
      </c>
      <c r="K4" s="5">
        <v>154150</v>
      </c>
      <c r="L4" s="6">
        <v>0.19</v>
      </c>
      <c r="M4" s="7">
        <v>183438.5</v>
      </c>
      <c r="N4" s="14">
        <f>AVERAGE(G4,J4,M4)</f>
        <v>196012.83333333334</v>
      </c>
      <c r="O4" s="14">
        <f>_xlfn.STDEV.P(G4,J4,M4)</f>
        <v>10132.057839133942</v>
      </c>
      <c r="P4" s="15">
        <f>O4/N4</f>
        <v>5.1690788132752914E-2</v>
      </c>
      <c r="Q4" s="14">
        <f>+N4</f>
        <v>196012.83333333334</v>
      </c>
      <c r="R4" s="53">
        <v>209032</v>
      </c>
    </row>
    <row r="5" spans="1:18" ht="53.25" customHeight="1" thickBot="1" x14ac:dyDescent="0.35">
      <c r="A5" s="23">
        <v>2</v>
      </c>
      <c r="B5" s="24" t="s">
        <v>9</v>
      </c>
      <c r="C5" s="23" t="s">
        <v>10</v>
      </c>
      <c r="D5" s="25">
        <v>1</v>
      </c>
      <c r="E5" s="18">
        <v>33000</v>
      </c>
      <c r="F5" s="19">
        <v>0.19</v>
      </c>
      <c r="G5" s="20">
        <f>IFERROR(E5*D5*(1+F5),"")</f>
        <v>39270</v>
      </c>
      <c r="H5" s="18">
        <v>30000</v>
      </c>
      <c r="I5" s="19">
        <v>0.19</v>
      </c>
      <c r="J5" s="20">
        <v>35700</v>
      </c>
      <c r="K5" s="18">
        <v>27580</v>
      </c>
      <c r="L5" s="19">
        <v>0.19</v>
      </c>
      <c r="M5" s="20">
        <v>32820.199999999997</v>
      </c>
      <c r="N5" s="21">
        <f>AVERAGE(G5,J5,M5)</f>
        <v>35930.066666666666</v>
      </c>
      <c r="O5" s="21">
        <f>_xlfn.STDEV.P(G5,J5,M5)</f>
        <v>2638.1405084305552</v>
      </c>
      <c r="P5" s="22">
        <f>O5/N5</f>
        <v>7.3424314318849632E-2</v>
      </c>
      <c r="Q5" s="21">
        <f>+N5</f>
        <v>35930.066666666666</v>
      </c>
      <c r="R5" s="53"/>
    </row>
    <row r="6" spans="1:18" ht="21.75" customHeight="1" thickBot="1" x14ac:dyDescent="0.35">
      <c r="A6" s="54" t="s">
        <v>11</v>
      </c>
      <c r="B6" s="55"/>
      <c r="C6" s="55"/>
      <c r="D6" s="55"/>
      <c r="E6" s="55"/>
      <c r="F6" s="55"/>
      <c r="G6" s="56"/>
      <c r="H6" s="59" t="s">
        <v>463</v>
      </c>
      <c r="I6" s="60"/>
      <c r="J6" s="60"/>
      <c r="K6" s="60"/>
      <c r="L6" s="60"/>
      <c r="M6" s="60"/>
      <c r="N6" s="60"/>
      <c r="O6" s="60"/>
      <c r="P6" s="61"/>
      <c r="Q6" s="51">
        <f>SUM(Q4:Q5)</f>
        <v>231942.90000000002</v>
      </c>
      <c r="R6" s="26">
        <f>SUM(R4:R5)</f>
        <v>209032</v>
      </c>
    </row>
    <row r="8" spans="1:18" x14ac:dyDescent="0.3">
      <c r="A8" s="62" t="s">
        <v>447</v>
      </c>
      <c r="B8" s="63"/>
      <c r="C8" s="63"/>
      <c r="D8" s="63"/>
      <c r="E8" s="63"/>
      <c r="F8" s="63"/>
      <c r="G8" s="63"/>
      <c r="H8" s="63"/>
      <c r="I8" s="63"/>
      <c r="J8" s="63"/>
      <c r="K8" s="63"/>
      <c r="L8" s="63"/>
      <c r="M8" s="63"/>
      <c r="N8" s="63"/>
    </row>
    <row r="9" spans="1:18" x14ac:dyDescent="0.3">
      <c r="A9" s="57" t="s">
        <v>445</v>
      </c>
      <c r="B9" s="57"/>
      <c r="C9" s="57"/>
      <c r="D9" s="57"/>
      <c r="E9" s="58" t="s">
        <v>454</v>
      </c>
      <c r="F9" s="58"/>
      <c r="G9" s="58"/>
      <c r="H9" s="58" t="s">
        <v>452</v>
      </c>
      <c r="I9" s="58"/>
      <c r="J9" s="58"/>
      <c r="K9" s="58" t="s">
        <v>453</v>
      </c>
      <c r="L9" s="58"/>
      <c r="M9" s="58"/>
      <c r="N9" s="64" t="s">
        <v>458</v>
      </c>
      <c r="O9" s="64" t="s">
        <v>459</v>
      </c>
      <c r="P9" s="64" t="s">
        <v>460</v>
      </c>
      <c r="Q9" s="64" t="s">
        <v>461</v>
      </c>
    </row>
    <row r="10" spans="1:18" ht="53.4" thickBot="1" x14ac:dyDescent="0.35">
      <c r="A10" s="1" t="s">
        <v>0</v>
      </c>
      <c r="B10" s="1" t="s">
        <v>1</v>
      </c>
      <c r="C10" s="1" t="s">
        <v>2</v>
      </c>
      <c r="D10" s="1" t="s">
        <v>3</v>
      </c>
      <c r="E10" s="1" t="s">
        <v>4</v>
      </c>
      <c r="F10" s="1" t="s">
        <v>5</v>
      </c>
      <c r="G10" s="1" t="s">
        <v>6</v>
      </c>
      <c r="H10" s="1" t="s">
        <v>4</v>
      </c>
      <c r="I10" s="1" t="s">
        <v>5</v>
      </c>
      <c r="J10" s="1" t="s">
        <v>6</v>
      </c>
      <c r="K10" s="1" t="s">
        <v>4</v>
      </c>
      <c r="L10" s="1" t="s">
        <v>5</v>
      </c>
      <c r="M10" s="1" t="s">
        <v>6</v>
      </c>
      <c r="N10" s="65"/>
      <c r="O10" s="65"/>
      <c r="P10" s="65"/>
      <c r="Q10" s="65"/>
    </row>
    <row r="11" spans="1:18" ht="57.6" thickBot="1" x14ac:dyDescent="0.35">
      <c r="A11" s="2">
        <v>1</v>
      </c>
      <c r="B11" s="3" t="s">
        <v>12</v>
      </c>
      <c r="C11" s="2" t="s">
        <v>13</v>
      </c>
      <c r="D11" s="4">
        <v>1</v>
      </c>
      <c r="E11" s="5">
        <v>78857.142857142855</v>
      </c>
      <c r="F11" s="6">
        <v>0.19</v>
      </c>
      <c r="G11" s="7">
        <f t="shared" ref="G11:G23" si="0">IFERROR(E11*D11*(1+F11),"")</f>
        <v>93840</v>
      </c>
      <c r="H11" s="5">
        <v>95000</v>
      </c>
      <c r="I11" s="6">
        <v>0.19</v>
      </c>
      <c r="J11" s="7">
        <v>113050</v>
      </c>
      <c r="K11" s="5">
        <v>92000</v>
      </c>
      <c r="L11" s="6">
        <v>0.19</v>
      </c>
      <c r="M11" s="7">
        <v>109480</v>
      </c>
      <c r="N11" s="14">
        <f>AVERAGE(G11,J11,M11)</f>
        <v>105456.66666666667</v>
      </c>
      <c r="O11" s="14">
        <f>_xlfn.STDEV.P(G11,J11,M11)</f>
        <v>8342.5189374805868</v>
      </c>
      <c r="P11" s="15">
        <f>O11/N11</f>
        <v>7.9108502109687256E-2</v>
      </c>
      <c r="Q11" s="14">
        <f>+N11</f>
        <v>105456.66666666667</v>
      </c>
    </row>
    <row r="12" spans="1:18" ht="15" thickBot="1" x14ac:dyDescent="0.35">
      <c r="A12" s="2">
        <v>2</v>
      </c>
      <c r="B12" s="3" t="s">
        <v>14</v>
      </c>
      <c r="C12" s="2" t="s">
        <v>15</v>
      </c>
      <c r="D12" s="4">
        <v>1</v>
      </c>
      <c r="E12" s="5">
        <v>47271.428571428572</v>
      </c>
      <c r="F12" s="6">
        <v>0.19</v>
      </c>
      <c r="G12" s="7">
        <f t="shared" si="0"/>
        <v>56253</v>
      </c>
      <c r="H12" s="5">
        <v>50000</v>
      </c>
      <c r="I12" s="6">
        <v>0.19</v>
      </c>
      <c r="J12" s="7">
        <v>59500</v>
      </c>
      <c r="K12" s="5">
        <v>55150</v>
      </c>
      <c r="L12" s="6">
        <v>0.19</v>
      </c>
      <c r="M12" s="7">
        <v>65628.5</v>
      </c>
      <c r="N12" s="14">
        <f t="shared" ref="N12:N23" si="1">AVERAGE(G12,J12,M12)</f>
        <v>60460.5</v>
      </c>
      <c r="O12" s="14">
        <f t="shared" ref="O12:O23" si="2">_xlfn.STDEV.P(G12,J12,M12)</f>
        <v>3887.323007760825</v>
      </c>
      <c r="P12" s="15">
        <f t="shared" ref="P12:P23" si="3">O12/N12</f>
        <v>6.4295250746534097E-2</v>
      </c>
      <c r="Q12" s="14">
        <f t="shared" ref="Q12:Q23" si="4">+N12</f>
        <v>60460.5</v>
      </c>
    </row>
    <row r="13" spans="1:18" ht="23.4" thickBot="1" x14ac:dyDescent="0.35">
      <c r="A13" s="2">
        <v>3</v>
      </c>
      <c r="B13" s="3" t="s">
        <v>16</v>
      </c>
      <c r="C13" s="2" t="s">
        <v>15</v>
      </c>
      <c r="D13" s="4">
        <v>1</v>
      </c>
      <c r="E13" s="5">
        <v>42985.71428571429</v>
      </c>
      <c r="F13" s="6">
        <v>0.19</v>
      </c>
      <c r="G13" s="7">
        <f t="shared" si="0"/>
        <v>51153</v>
      </c>
      <c r="H13" s="5">
        <v>50000</v>
      </c>
      <c r="I13" s="6">
        <v>0.19</v>
      </c>
      <c r="J13" s="7">
        <v>59500</v>
      </c>
      <c r="K13" s="5">
        <v>50150</v>
      </c>
      <c r="L13" s="6">
        <v>0.19</v>
      </c>
      <c r="M13" s="7">
        <v>59678.5</v>
      </c>
      <c r="N13" s="14">
        <f t="shared" si="1"/>
        <v>56777.166666666664</v>
      </c>
      <c r="O13" s="14">
        <f t="shared" si="2"/>
        <v>3977.553987342249</v>
      </c>
      <c r="P13" s="15">
        <f t="shared" si="3"/>
        <v>7.0055520922593581E-2</v>
      </c>
      <c r="Q13" s="14">
        <f t="shared" si="4"/>
        <v>56777.166666666664</v>
      </c>
    </row>
    <row r="14" spans="1:18" ht="23.4" thickBot="1" x14ac:dyDescent="0.35">
      <c r="A14" s="2">
        <v>4</v>
      </c>
      <c r="B14" s="3" t="s">
        <v>17</v>
      </c>
      <c r="C14" s="2" t="s">
        <v>15</v>
      </c>
      <c r="D14" s="4">
        <v>1</v>
      </c>
      <c r="E14" s="5">
        <v>54000</v>
      </c>
      <c r="F14" s="6">
        <v>0.19</v>
      </c>
      <c r="G14" s="7">
        <f t="shared" si="0"/>
        <v>64260</v>
      </c>
      <c r="H14" s="5">
        <v>55000</v>
      </c>
      <c r="I14" s="6">
        <v>0.19</v>
      </c>
      <c r="J14" s="7">
        <v>65450</v>
      </c>
      <c r="K14" s="5">
        <v>63000</v>
      </c>
      <c r="L14" s="6">
        <v>0.19</v>
      </c>
      <c r="M14" s="7">
        <v>74970</v>
      </c>
      <c r="N14" s="14">
        <f t="shared" si="1"/>
        <v>68226.666666666672</v>
      </c>
      <c r="O14" s="14">
        <f t="shared" si="2"/>
        <v>4792.9415695258476</v>
      </c>
      <c r="P14" s="15">
        <f t="shared" si="3"/>
        <v>7.0250267288340537E-2</v>
      </c>
      <c r="Q14" s="14">
        <f t="shared" si="4"/>
        <v>68226.666666666672</v>
      </c>
    </row>
    <row r="15" spans="1:18" ht="23.4" thickBot="1" x14ac:dyDescent="0.35">
      <c r="A15" s="2">
        <v>5</v>
      </c>
      <c r="B15" s="3" t="s">
        <v>18</v>
      </c>
      <c r="C15" s="2" t="s">
        <v>15</v>
      </c>
      <c r="D15" s="4">
        <v>1</v>
      </c>
      <c r="E15" s="5">
        <v>59142.857142857145</v>
      </c>
      <c r="F15" s="6">
        <v>0.19</v>
      </c>
      <c r="G15" s="7">
        <f t="shared" si="0"/>
        <v>70380</v>
      </c>
      <c r="H15" s="5">
        <v>62000</v>
      </c>
      <c r="I15" s="6">
        <v>0.19</v>
      </c>
      <c r="J15" s="7">
        <v>73780</v>
      </c>
      <c r="K15" s="5">
        <v>69000</v>
      </c>
      <c r="L15" s="6">
        <v>0.19</v>
      </c>
      <c r="M15" s="7">
        <v>82110</v>
      </c>
      <c r="N15" s="14">
        <f t="shared" si="1"/>
        <v>75423.333333333328</v>
      </c>
      <c r="O15" s="14">
        <f t="shared" si="2"/>
        <v>4927.7197791901908</v>
      </c>
      <c r="P15" s="15">
        <f t="shared" si="3"/>
        <v>6.5334155378841977E-2</v>
      </c>
      <c r="Q15" s="14">
        <f t="shared" si="4"/>
        <v>75423.333333333328</v>
      </c>
    </row>
    <row r="16" spans="1:18" ht="23.4" thickBot="1" x14ac:dyDescent="0.35">
      <c r="A16" s="2">
        <v>6</v>
      </c>
      <c r="B16" s="3" t="s">
        <v>19</v>
      </c>
      <c r="C16" s="2" t="s">
        <v>15</v>
      </c>
      <c r="D16" s="4">
        <v>1</v>
      </c>
      <c r="E16" s="5">
        <v>49714.285714285717</v>
      </c>
      <c r="F16" s="6">
        <v>0.19</v>
      </c>
      <c r="G16" s="7">
        <f t="shared" si="0"/>
        <v>59160</v>
      </c>
      <c r="H16" s="5">
        <v>53000</v>
      </c>
      <c r="I16" s="6">
        <v>0.19</v>
      </c>
      <c r="J16" s="7">
        <v>63070</v>
      </c>
      <c r="K16" s="5">
        <v>58000</v>
      </c>
      <c r="L16" s="6">
        <v>0.19</v>
      </c>
      <c r="M16" s="7">
        <v>69020</v>
      </c>
      <c r="N16" s="14">
        <f t="shared" si="1"/>
        <v>63750</v>
      </c>
      <c r="O16" s="14">
        <f t="shared" si="2"/>
        <v>4053.9445811045157</v>
      </c>
      <c r="P16" s="15">
        <f t="shared" si="3"/>
        <v>6.3591287546737499E-2</v>
      </c>
      <c r="Q16" s="14">
        <f t="shared" si="4"/>
        <v>63750</v>
      </c>
    </row>
    <row r="17" spans="1:17" ht="23.4" thickBot="1" x14ac:dyDescent="0.35">
      <c r="A17" s="2">
        <v>7</v>
      </c>
      <c r="B17" s="3" t="s">
        <v>20</v>
      </c>
      <c r="C17" s="2" t="s">
        <v>15</v>
      </c>
      <c r="D17" s="4">
        <v>1</v>
      </c>
      <c r="E17" s="5">
        <v>49348.790352734024</v>
      </c>
      <c r="F17" s="6">
        <v>0.19</v>
      </c>
      <c r="G17" s="7">
        <f t="shared" si="0"/>
        <v>58725.060519753482</v>
      </c>
      <c r="H17" s="5">
        <v>52000</v>
      </c>
      <c r="I17" s="6">
        <v>0.19</v>
      </c>
      <c r="J17" s="7">
        <v>61880</v>
      </c>
      <c r="K17" s="5">
        <v>57573.588744856359</v>
      </c>
      <c r="L17" s="6">
        <v>0.19</v>
      </c>
      <c r="M17" s="7">
        <v>68512.570606379071</v>
      </c>
      <c r="N17" s="14">
        <f t="shared" si="1"/>
        <v>63039.210375377523</v>
      </c>
      <c r="O17" s="14">
        <f t="shared" si="2"/>
        <v>4078.9430775415813</v>
      </c>
      <c r="P17" s="15">
        <f t="shared" si="3"/>
        <v>6.4704856759036672E-2</v>
      </c>
      <c r="Q17" s="14">
        <f t="shared" si="4"/>
        <v>63039.210375377523</v>
      </c>
    </row>
    <row r="18" spans="1:17" ht="15" thickBot="1" x14ac:dyDescent="0.35">
      <c r="A18" s="2">
        <v>8</v>
      </c>
      <c r="B18" s="3" t="s">
        <v>21</v>
      </c>
      <c r="C18" s="2" t="s">
        <v>15</v>
      </c>
      <c r="D18" s="4">
        <v>1</v>
      </c>
      <c r="E18" s="5">
        <v>51060.907980581484</v>
      </c>
      <c r="F18" s="6">
        <v>0.19</v>
      </c>
      <c r="G18" s="7">
        <f t="shared" si="0"/>
        <v>60762.480496891963</v>
      </c>
      <c r="H18" s="5">
        <v>53000</v>
      </c>
      <c r="I18" s="6">
        <v>0.19</v>
      </c>
      <c r="J18" s="7">
        <v>63070</v>
      </c>
      <c r="K18" s="5">
        <v>59571.059310678393</v>
      </c>
      <c r="L18" s="6">
        <v>0.19</v>
      </c>
      <c r="M18" s="7">
        <v>70889.560579707279</v>
      </c>
      <c r="N18" s="14">
        <f t="shared" si="1"/>
        <v>64907.347025533083</v>
      </c>
      <c r="O18" s="14">
        <f t="shared" si="2"/>
        <v>4333.6913303491519</v>
      </c>
      <c r="P18" s="15">
        <f t="shared" si="3"/>
        <v>6.6767346516941689E-2</v>
      </c>
      <c r="Q18" s="14">
        <f t="shared" si="4"/>
        <v>64907.347025533083</v>
      </c>
    </row>
    <row r="19" spans="1:17" ht="34.799999999999997" thickBot="1" x14ac:dyDescent="0.35">
      <c r="A19" s="2">
        <v>9</v>
      </c>
      <c r="B19" s="3" t="s">
        <v>22</v>
      </c>
      <c r="C19" s="2" t="s">
        <v>15</v>
      </c>
      <c r="D19" s="4">
        <v>1</v>
      </c>
      <c r="E19" s="5">
        <v>39385.291096785833</v>
      </c>
      <c r="F19" s="6">
        <v>0.19</v>
      </c>
      <c r="G19" s="7">
        <f t="shared" si="0"/>
        <v>46868.496405175138</v>
      </c>
      <c r="H19" s="5">
        <v>46000</v>
      </c>
      <c r="I19" s="6">
        <v>0.19</v>
      </c>
      <c r="J19" s="7">
        <v>54740</v>
      </c>
      <c r="K19" s="5">
        <v>45949.506279583467</v>
      </c>
      <c r="L19" s="6">
        <v>0.19</v>
      </c>
      <c r="M19" s="7">
        <v>54679.912472704324</v>
      </c>
      <c r="N19" s="14">
        <f t="shared" si="1"/>
        <v>52096.136292626477</v>
      </c>
      <c r="O19" s="14">
        <f t="shared" si="2"/>
        <v>3696.5810079394892</v>
      </c>
      <c r="P19" s="15">
        <f t="shared" si="3"/>
        <v>7.0956912949851361E-2</v>
      </c>
      <c r="Q19" s="14">
        <f t="shared" si="4"/>
        <v>52096.136292626477</v>
      </c>
    </row>
    <row r="20" spans="1:17" ht="23.4" thickBot="1" x14ac:dyDescent="0.35">
      <c r="A20" s="2">
        <v>10</v>
      </c>
      <c r="B20" s="3" t="s">
        <v>23</v>
      </c>
      <c r="C20" s="2" t="s">
        <v>15</v>
      </c>
      <c r="D20" s="4">
        <v>1</v>
      </c>
      <c r="E20" s="5">
        <v>45428.571428571435</v>
      </c>
      <c r="F20" s="6">
        <v>0.19</v>
      </c>
      <c r="G20" s="7">
        <f t="shared" si="0"/>
        <v>54060.000000000007</v>
      </c>
      <c r="H20" s="5">
        <v>46000</v>
      </c>
      <c r="I20" s="6">
        <v>0.19</v>
      </c>
      <c r="J20" s="7">
        <v>54740</v>
      </c>
      <c r="K20" s="5">
        <v>53000</v>
      </c>
      <c r="L20" s="6">
        <v>0.19</v>
      </c>
      <c r="M20" s="7">
        <v>63070</v>
      </c>
      <c r="N20" s="14">
        <f t="shared" si="1"/>
        <v>57290</v>
      </c>
      <c r="O20" s="14">
        <f t="shared" si="2"/>
        <v>4096.4944363036375</v>
      </c>
      <c r="P20" s="15">
        <f t="shared" si="3"/>
        <v>7.1504528474491846E-2</v>
      </c>
      <c r="Q20" s="14">
        <f t="shared" si="4"/>
        <v>57290</v>
      </c>
    </row>
    <row r="21" spans="1:17" ht="34.799999999999997" thickBot="1" x14ac:dyDescent="0.35">
      <c r="A21" s="2">
        <v>11</v>
      </c>
      <c r="B21" s="3" t="s">
        <v>24</v>
      </c>
      <c r="C21" s="2" t="s">
        <v>15</v>
      </c>
      <c r="D21" s="4">
        <v>1</v>
      </c>
      <c r="E21" s="5">
        <v>36000</v>
      </c>
      <c r="F21" s="6">
        <v>0.19</v>
      </c>
      <c r="G21" s="7">
        <f t="shared" si="0"/>
        <v>42840</v>
      </c>
      <c r="H21" s="5">
        <v>45000</v>
      </c>
      <c r="I21" s="6">
        <v>0.19</v>
      </c>
      <c r="J21" s="7">
        <v>53550</v>
      </c>
      <c r="K21" s="5">
        <v>42000</v>
      </c>
      <c r="L21" s="6">
        <v>0.19</v>
      </c>
      <c r="M21" s="7">
        <v>49980</v>
      </c>
      <c r="N21" s="14">
        <f t="shared" si="1"/>
        <v>48790</v>
      </c>
      <c r="O21" s="14">
        <f t="shared" si="2"/>
        <v>4452.5722902609905</v>
      </c>
      <c r="P21" s="15">
        <f t="shared" si="3"/>
        <v>9.1259936262779062E-2</v>
      </c>
      <c r="Q21" s="14">
        <f t="shared" si="4"/>
        <v>48790</v>
      </c>
    </row>
    <row r="22" spans="1:17" ht="23.4" thickBot="1" x14ac:dyDescent="0.35">
      <c r="A22" s="2">
        <v>12</v>
      </c>
      <c r="B22" s="3" t="s">
        <v>25</v>
      </c>
      <c r="C22" s="2" t="s">
        <v>15</v>
      </c>
      <c r="D22" s="4">
        <v>1</v>
      </c>
      <c r="E22" s="5">
        <v>38571.428571428572</v>
      </c>
      <c r="F22" s="6">
        <v>0.19</v>
      </c>
      <c r="G22" s="7">
        <f t="shared" si="0"/>
        <v>45900</v>
      </c>
      <c r="H22" s="5">
        <v>47000</v>
      </c>
      <c r="I22" s="6">
        <v>0.19</v>
      </c>
      <c r="J22" s="7">
        <v>55930</v>
      </c>
      <c r="K22" s="5">
        <v>45000</v>
      </c>
      <c r="L22" s="6">
        <v>0.19</v>
      </c>
      <c r="M22" s="7">
        <v>53550</v>
      </c>
      <c r="N22" s="14">
        <f t="shared" si="1"/>
        <v>51793.333333333336</v>
      </c>
      <c r="O22" s="14">
        <f t="shared" si="2"/>
        <v>4278.9900158279825</v>
      </c>
      <c r="P22" s="15">
        <f t="shared" si="3"/>
        <v>8.2616617630865918E-2</v>
      </c>
      <c r="Q22" s="14">
        <f t="shared" si="4"/>
        <v>51793.333333333336</v>
      </c>
    </row>
    <row r="23" spans="1:17" ht="23.4" thickBot="1" x14ac:dyDescent="0.35">
      <c r="A23" s="2">
        <v>13</v>
      </c>
      <c r="B23" s="3" t="s">
        <v>26</v>
      </c>
      <c r="C23" s="2" t="s">
        <v>27</v>
      </c>
      <c r="D23" s="4">
        <v>1</v>
      </c>
      <c r="E23" s="5">
        <v>41571.42857142858</v>
      </c>
      <c r="F23" s="6">
        <v>0.19</v>
      </c>
      <c r="G23" s="7">
        <f t="shared" si="0"/>
        <v>49470.000000000007</v>
      </c>
      <c r="H23" s="5">
        <v>51000</v>
      </c>
      <c r="I23" s="6">
        <v>0.19</v>
      </c>
      <c r="J23" s="7">
        <v>60690</v>
      </c>
      <c r="K23" s="5">
        <v>48500</v>
      </c>
      <c r="L23" s="6">
        <v>0.19</v>
      </c>
      <c r="M23" s="7">
        <v>57715</v>
      </c>
      <c r="N23" s="14">
        <f t="shared" si="1"/>
        <v>55958.333333333336</v>
      </c>
      <c r="O23" s="14">
        <f t="shared" si="2"/>
        <v>4745.9813409756325</v>
      </c>
      <c r="P23" s="15">
        <f t="shared" si="3"/>
        <v>8.4812771543868334E-2</v>
      </c>
      <c r="Q23" s="14">
        <f t="shared" si="4"/>
        <v>55958.333333333336</v>
      </c>
    </row>
    <row r="24" spans="1:17" ht="28.5" customHeight="1" thickBot="1" x14ac:dyDescent="0.35">
      <c r="A24" s="66" t="s">
        <v>28</v>
      </c>
      <c r="B24" s="66"/>
      <c r="C24" s="66"/>
      <c r="D24" s="66"/>
      <c r="E24" s="66"/>
      <c r="F24" s="66"/>
      <c r="G24" s="66"/>
      <c r="H24" s="59" t="s">
        <v>464</v>
      </c>
      <c r="I24" s="60"/>
      <c r="J24" s="60"/>
      <c r="K24" s="60"/>
      <c r="L24" s="60"/>
      <c r="M24" s="60"/>
      <c r="N24" s="60"/>
      <c r="O24" s="60"/>
      <c r="P24" s="61"/>
      <c r="Q24" s="26">
        <f>SUM(Q11:Q23)</f>
        <v>823968.69369353715</v>
      </c>
    </row>
    <row r="26" spans="1:17" x14ac:dyDescent="0.3">
      <c r="A26" s="62" t="s">
        <v>448</v>
      </c>
      <c r="B26" s="63"/>
      <c r="C26" s="63"/>
      <c r="D26" s="63"/>
      <c r="E26" s="63"/>
      <c r="F26" s="63"/>
      <c r="G26" s="63"/>
      <c r="H26" s="63"/>
      <c r="I26" s="63"/>
      <c r="J26" s="63"/>
      <c r="K26" s="63"/>
      <c r="L26" s="63"/>
      <c r="M26" s="63"/>
      <c r="N26" s="63"/>
    </row>
    <row r="27" spans="1:17" x14ac:dyDescent="0.3">
      <c r="A27" s="57" t="s">
        <v>445</v>
      </c>
      <c r="B27" s="57"/>
      <c r="C27" s="57"/>
      <c r="D27" s="57"/>
      <c r="E27" s="58" t="s">
        <v>454</v>
      </c>
      <c r="F27" s="58"/>
      <c r="G27" s="58"/>
      <c r="H27" s="58" t="s">
        <v>452</v>
      </c>
      <c r="I27" s="58"/>
      <c r="J27" s="58"/>
      <c r="K27" s="58" t="s">
        <v>453</v>
      </c>
      <c r="L27" s="58"/>
      <c r="M27" s="58"/>
      <c r="N27" s="64" t="s">
        <v>458</v>
      </c>
      <c r="O27" s="64" t="s">
        <v>459</v>
      </c>
      <c r="P27" s="64" t="s">
        <v>460</v>
      </c>
      <c r="Q27" s="64" t="s">
        <v>461</v>
      </c>
    </row>
    <row r="28" spans="1:17" ht="53.4" thickBot="1" x14ac:dyDescent="0.35">
      <c r="A28" s="1" t="s">
        <v>0</v>
      </c>
      <c r="B28" s="1" t="s">
        <v>1</v>
      </c>
      <c r="C28" s="1" t="s">
        <v>2</v>
      </c>
      <c r="D28" s="1" t="s">
        <v>3</v>
      </c>
      <c r="E28" s="1" t="s">
        <v>4</v>
      </c>
      <c r="F28" s="1" t="s">
        <v>5</v>
      </c>
      <c r="G28" s="1" t="s">
        <v>6</v>
      </c>
      <c r="H28" s="1" t="s">
        <v>4</v>
      </c>
      <c r="I28" s="1" t="s">
        <v>5</v>
      </c>
      <c r="J28" s="1" t="s">
        <v>6</v>
      </c>
      <c r="K28" s="1" t="s">
        <v>4</v>
      </c>
      <c r="L28" s="1" t="s">
        <v>5</v>
      </c>
      <c r="M28" s="1" t="s">
        <v>6</v>
      </c>
      <c r="N28" s="65"/>
      <c r="O28" s="65"/>
      <c r="P28" s="65"/>
      <c r="Q28" s="65"/>
    </row>
    <row r="29" spans="1:17" ht="34.799999999999997" thickBot="1" x14ac:dyDescent="0.35">
      <c r="A29" s="2">
        <v>1</v>
      </c>
      <c r="B29" s="3" t="s">
        <v>29</v>
      </c>
      <c r="C29" s="2" t="s">
        <v>30</v>
      </c>
      <c r="D29" s="4">
        <v>1</v>
      </c>
      <c r="E29" s="5">
        <v>83550.420168067241</v>
      </c>
      <c r="F29" s="6">
        <v>0.19</v>
      </c>
      <c r="G29" s="7">
        <f t="shared" ref="G29:G92" si="5">IFERROR(E29*D29*(1+F29),"")</f>
        <v>99425.000000000015</v>
      </c>
      <c r="H29" s="5">
        <v>82930.924369747911</v>
      </c>
      <c r="I29" s="6">
        <v>0.19</v>
      </c>
      <c r="J29" s="7">
        <v>98687.8</v>
      </c>
      <c r="K29" s="5">
        <v>97000</v>
      </c>
      <c r="L29" s="6">
        <v>0.19</v>
      </c>
      <c r="M29" s="7">
        <v>115430</v>
      </c>
      <c r="N29" s="14">
        <f>AVERAGE(G29,J29,M29)</f>
        <v>104514.26666666668</v>
      </c>
      <c r="O29" s="14">
        <f>_xlfn.STDEV.P(G29,J29,M29)</f>
        <v>7724.4543113988848</v>
      </c>
      <c r="P29" s="15">
        <f>O29/N29</f>
        <v>7.3908132906246454E-2</v>
      </c>
      <c r="Q29" s="14">
        <f>+N29</f>
        <v>104514.26666666668</v>
      </c>
    </row>
    <row r="30" spans="1:17" ht="57.6" thickBot="1" x14ac:dyDescent="0.35">
      <c r="A30" s="2">
        <v>2</v>
      </c>
      <c r="B30" s="3" t="s">
        <v>31</v>
      </c>
      <c r="C30" s="2" t="s">
        <v>32</v>
      </c>
      <c r="D30" s="4">
        <v>1</v>
      </c>
      <c r="E30" s="5">
        <v>157518.1912995734</v>
      </c>
      <c r="F30" s="6">
        <v>0.19</v>
      </c>
      <c r="G30" s="7">
        <f t="shared" si="5"/>
        <v>187446.64764649235</v>
      </c>
      <c r="H30" s="5">
        <v>159054.95414152046</v>
      </c>
      <c r="I30" s="6">
        <v>0.19</v>
      </c>
      <c r="J30" s="7">
        <v>189275.39542840933</v>
      </c>
      <c r="K30" s="5">
        <v>182874.77819169982</v>
      </c>
      <c r="L30" s="6">
        <v>0.19</v>
      </c>
      <c r="M30" s="7">
        <v>217620.98604812278</v>
      </c>
      <c r="N30" s="14">
        <f t="shared" ref="N30:N93" si="6">AVERAGE(G30,J30,M30)</f>
        <v>198114.34304100813</v>
      </c>
      <c r="O30" s="14">
        <f t="shared" ref="O30:O93" si="7">_xlfn.STDEV.P(G30,J30,M30)</f>
        <v>13813.469770909047</v>
      </c>
      <c r="P30" s="15">
        <f t="shared" ref="P30:P93" si="8">O30/N30</f>
        <v>6.97247334992286E-2</v>
      </c>
      <c r="Q30" s="14">
        <f t="shared" ref="Q30:Q93" si="9">+N30</f>
        <v>198114.34304100813</v>
      </c>
    </row>
    <row r="31" spans="1:17" ht="57.6" thickBot="1" x14ac:dyDescent="0.35">
      <c r="A31" s="2">
        <v>3</v>
      </c>
      <c r="B31" s="3" t="s">
        <v>33</v>
      </c>
      <c r="C31" s="2" t="s">
        <v>32</v>
      </c>
      <c r="D31" s="4">
        <v>1</v>
      </c>
      <c r="E31" s="5">
        <v>182302.89515770116</v>
      </c>
      <c r="F31" s="6">
        <v>0.19</v>
      </c>
      <c r="G31" s="7">
        <f t="shared" si="5"/>
        <v>216940.44523766436</v>
      </c>
      <c r="H31" s="5">
        <v>184970.74240391143</v>
      </c>
      <c r="I31" s="6">
        <v>0.19</v>
      </c>
      <c r="J31" s="7">
        <v>220115.18346065457</v>
      </c>
      <c r="K31" s="5">
        <v>211649.21486601402</v>
      </c>
      <c r="L31" s="6">
        <v>0.19</v>
      </c>
      <c r="M31" s="7">
        <v>251862.56569055669</v>
      </c>
      <c r="N31" s="14">
        <f t="shared" si="6"/>
        <v>229639.39812962522</v>
      </c>
      <c r="O31" s="14">
        <f t="shared" si="7"/>
        <v>15767.511387386759</v>
      </c>
      <c r="P31" s="15">
        <f t="shared" si="8"/>
        <v>6.8662048044937071E-2</v>
      </c>
      <c r="Q31" s="14">
        <f t="shared" si="9"/>
        <v>229639.39812962522</v>
      </c>
    </row>
    <row r="32" spans="1:17" ht="57.6" thickBot="1" x14ac:dyDescent="0.35">
      <c r="A32" s="2">
        <v>4</v>
      </c>
      <c r="B32" s="3" t="s">
        <v>34</v>
      </c>
      <c r="C32" s="2" t="s">
        <v>32</v>
      </c>
      <c r="D32" s="4">
        <v>1</v>
      </c>
      <c r="E32" s="5">
        <v>196733.23590786691</v>
      </c>
      <c r="F32" s="6">
        <v>0.19</v>
      </c>
      <c r="G32" s="7">
        <f t="shared" si="5"/>
        <v>234112.5507303616</v>
      </c>
      <c r="H32" s="5">
        <v>196733.23590786691</v>
      </c>
      <c r="I32" s="6">
        <v>0.19</v>
      </c>
      <c r="J32" s="7">
        <v>234112.5507303616</v>
      </c>
      <c r="K32" s="5">
        <v>228402.48851742595</v>
      </c>
      <c r="L32" s="6">
        <v>0.19</v>
      </c>
      <c r="M32" s="7">
        <v>271798.96133573685</v>
      </c>
      <c r="N32" s="14">
        <f t="shared" si="6"/>
        <v>246674.68759881999</v>
      </c>
      <c r="O32" s="14">
        <f t="shared" si="7"/>
        <v>17765.544331760972</v>
      </c>
      <c r="P32" s="15">
        <f t="shared" si="8"/>
        <v>7.2020135120852008E-2</v>
      </c>
      <c r="Q32" s="14">
        <f t="shared" si="9"/>
        <v>246674.68759881999</v>
      </c>
    </row>
    <row r="33" spans="1:17" ht="46.2" thickBot="1" x14ac:dyDescent="0.35">
      <c r="A33" s="2">
        <v>5</v>
      </c>
      <c r="B33" s="3" t="s">
        <v>35</v>
      </c>
      <c r="C33" s="2" t="s">
        <v>32</v>
      </c>
      <c r="D33" s="4">
        <v>1</v>
      </c>
      <c r="E33" s="5">
        <v>60413.04846405155</v>
      </c>
      <c r="F33" s="6">
        <v>0.19</v>
      </c>
      <c r="G33" s="7">
        <f t="shared" si="5"/>
        <v>71891.527672221346</v>
      </c>
      <c r="H33" s="5">
        <v>60295.169345097303</v>
      </c>
      <c r="I33" s="6">
        <v>0.19</v>
      </c>
      <c r="J33" s="7">
        <v>71751.251520665784</v>
      </c>
      <c r="K33" s="5">
        <v>70138.075777776918</v>
      </c>
      <c r="L33" s="6">
        <v>0.19</v>
      </c>
      <c r="M33" s="7">
        <v>83464.310175554521</v>
      </c>
      <c r="N33" s="14">
        <f t="shared" si="6"/>
        <v>75702.363122813884</v>
      </c>
      <c r="O33" s="14">
        <f t="shared" si="7"/>
        <v>5488.8241537895647</v>
      </c>
      <c r="P33" s="15">
        <f t="shared" si="8"/>
        <v>7.2505321199615724E-2</v>
      </c>
      <c r="Q33" s="14">
        <f t="shared" si="9"/>
        <v>75702.363122813884</v>
      </c>
    </row>
    <row r="34" spans="1:17" ht="46.2" thickBot="1" x14ac:dyDescent="0.35">
      <c r="A34" s="2">
        <v>6</v>
      </c>
      <c r="B34" s="3" t="s">
        <v>36</v>
      </c>
      <c r="C34" s="2" t="s">
        <v>32</v>
      </c>
      <c r="D34" s="4">
        <v>1</v>
      </c>
      <c r="E34" s="5">
        <v>64933.607292438945</v>
      </c>
      <c r="F34" s="6">
        <v>0.19</v>
      </c>
      <c r="G34" s="7">
        <f t="shared" si="5"/>
        <v>77270.992678002338</v>
      </c>
      <c r="H34" s="5">
        <v>64490.15826702716</v>
      </c>
      <c r="I34" s="6">
        <v>0.19</v>
      </c>
      <c r="J34" s="7">
        <v>76743.288337762322</v>
      </c>
      <c r="K34" s="5">
        <v>75386.334320002279</v>
      </c>
      <c r="L34" s="6">
        <v>0.19</v>
      </c>
      <c r="M34" s="7">
        <v>89709.737840802714</v>
      </c>
      <c r="N34" s="14">
        <f t="shared" si="6"/>
        <v>81241.339618855796</v>
      </c>
      <c r="O34" s="14">
        <f t="shared" si="7"/>
        <v>5991.9359309982838</v>
      </c>
      <c r="P34" s="15">
        <f t="shared" si="8"/>
        <v>7.3754765235402142E-2</v>
      </c>
      <c r="Q34" s="14">
        <f t="shared" si="9"/>
        <v>81241.339618855796</v>
      </c>
    </row>
    <row r="35" spans="1:17" ht="46.2" thickBot="1" x14ac:dyDescent="0.35">
      <c r="A35" s="2">
        <v>7</v>
      </c>
      <c r="B35" s="3" t="s">
        <v>37</v>
      </c>
      <c r="C35" s="2" t="s">
        <v>32</v>
      </c>
      <c r="D35" s="4">
        <v>1</v>
      </c>
      <c r="E35" s="5">
        <v>72759.128700811285</v>
      </c>
      <c r="F35" s="6">
        <v>0.19</v>
      </c>
      <c r="G35" s="7">
        <f t="shared" si="5"/>
        <v>86583.363153965431</v>
      </c>
      <c r="H35" s="5">
        <v>72333.221605977276</v>
      </c>
      <c r="I35" s="6">
        <v>0.19</v>
      </c>
      <c r="J35" s="7">
        <v>86076.533711112948</v>
      </c>
      <c r="K35" s="5">
        <v>84471.573808746762</v>
      </c>
      <c r="L35" s="6">
        <v>0.19</v>
      </c>
      <c r="M35" s="7">
        <v>100521.17283240864</v>
      </c>
      <c r="N35" s="14">
        <f t="shared" si="6"/>
        <v>91060.356565829003</v>
      </c>
      <c r="O35" s="14">
        <f t="shared" si="7"/>
        <v>6693.0064168263934</v>
      </c>
      <c r="P35" s="15">
        <f t="shared" si="8"/>
        <v>7.3500771018702421E-2</v>
      </c>
      <c r="Q35" s="14">
        <f t="shared" si="9"/>
        <v>91060.356565829003</v>
      </c>
    </row>
    <row r="36" spans="1:17" ht="69" thickBot="1" x14ac:dyDescent="0.35">
      <c r="A36" s="2">
        <v>8</v>
      </c>
      <c r="B36" s="3" t="s">
        <v>38</v>
      </c>
      <c r="C36" s="2" t="s">
        <v>32</v>
      </c>
      <c r="D36" s="4">
        <v>1</v>
      </c>
      <c r="E36" s="5">
        <v>296721.7938381515</v>
      </c>
      <c r="F36" s="6">
        <v>0.19</v>
      </c>
      <c r="G36" s="7">
        <f t="shared" si="5"/>
        <v>353098.93466740026</v>
      </c>
      <c r="H36" s="5">
        <v>295274.37045357516</v>
      </c>
      <c r="I36" s="6">
        <v>0.19</v>
      </c>
      <c r="J36" s="7">
        <v>351376.50083975442</v>
      </c>
      <c r="K36" s="5">
        <v>344486.76552917098</v>
      </c>
      <c r="L36" s="6">
        <v>0.19</v>
      </c>
      <c r="M36" s="7">
        <v>409939.25097971346</v>
      </c>
      <c r="N36" s="14">
        <f t="shared" si="6"/>
        <v>371471.5621622894</v>
      </c>
      <c r="O36" s="14">
        <f t="shared" si="7"/>
        <v>27209.851240415173</v>
      </c>
      <c r="P36" s="15">
        <f t="shared" si="8"/>
        <v>7.3248813669692617E-2</v>
      </c>
      <c r="Q36" s="14">
        <f t="shared" si="9"/>
        <v>371471.5621622894</v>
      </c>
    </row>
    <row r="37" spans="1:17" ht="69" thickBot="1" x14ac:dyDescent="0.35">
      <c r="A37" s="2">
        <v>9</v>
      </c>
      <c r="B37" s="3" t="s">
        <v>39</v>
      </c>
      <c r="C37" s="2" t="s">
        <v>32</v>
      </c>
      <c r="D37" s="4">
        <v>1</v>
      </c>
      <c r="E37" s="5">
        <v>353985.83515009284</v>
      </c>
      <c r="F37" s="6">
        <v>0.19</v>
      </c>
      <c r="G37" s="7">
        <f t="shared" si="5"/>
        <v>421243.14382861048</v>
      </c>
      <c r="H37" s="5">
        <v>352604.42701292178</v>
      </c>
      <c r="I37" s="6">
        <v>0.19</v>
      </c>
      <c r="J37" s="7">
        <v>419599.26814537687</v>
      </c>
      <c r="K37" s="5">
        <v>410968.92080840049</v>
      </c>
      <c r="L37" s="6">
        <v>0.19</v>
      </c>
      <c r="M37" s="7">
        <v>489053.01576199656</v>
      </c>
      <c r="N37" s="14">
        <f t="shared" si="6"/>
        <v>443298.47591199464</v>
      </c>
      <c r="O37" s="14">
        <f t="shared" si="7"/>
        <v>32360.305102388866</v>
      </c>
      <c r="P37" s="15">
        <f t="shared" si="8"/>
        <v>7.2998908998760381E-2</v>
      </c>
      <c r="Q37" s="14">
        <f t="shared" si="9"/>
        <v>443298.47591199464</v>
      </c>
    </row>
    <row r="38" spans="1:17" ht="69" thickBot="1" x14ac:dyDescent="0.35">
      <c r="A38" s="2">
        <v>10</v>
      </c>
      <c r="B38" s="3" t="s">
        <v>40</v>
      </c>
      <c r="C38" s="2" t="s">
        <v>32</v>
      </c>
      <c r="D38" s="4">
        <v>1</v>
      </c>
      <c r="E38" s="5">
        <v>240481.98034688889</v>
      </c>
      <c r="F38" s="6">
        <v>0.19</v>
      </c>
      <c r="G38" s="7">
        <f t="shared" si="5"/>
        <v>286173.55661279778</v>
      </c>
      <c r="H38" s="5">
        <v>239308.89751592846</v>
      </c>
      <c r="I38" s="6">
        <v>0.19</v>
      </c>
      <c r="J38" s="7">
        <v>284777.58804395486</v>
      </c>
      <c r="K38" s="5">
        <v>279193.7137685832</v>
      </c>
      <c r="L38" s="6">
        <v>0.19</v>
      </c>
      <c r="M38" s="7">
        <v>332240.51938461402</v>
      </c>
      <c r="N38" s="14">
        <f t="shared" si="6"/>
        <v>301063.88801378891</v>
      </c>
      <c r="O38" s="14">
        <f t="shared" si="7"/>
        <v>22052.572635795241</v>
      </c>
      <c r="P38" s="15">
        <f t="shared" si="8"/>
        <v>7.3248813669692658E-2</v>
      </c>
      <c r="Q38" s="14">
        <f t="shared" si="9"/>
        <v>301063.88801378891</v>
      </c>
    </row>
    <row r="39" spans="1:17" ht="34.799999999999997" thickBot="1" x14ac:dyDescent="0.35">
      <c r="A39" s="2">
        <v>11</v>
      </c>
      <c r="B39" s="3" t="s">
        <v>41</v>
      </c>
      <c r="C39" s="2" t="s">
        <v>30</v>
      </c>
      <c r="D39" s="4">
        <v>1</v>
      </c>
      <c r="E39" s="5">
        <v>91711.259186139592</v>
      </c>
      <c r="F39" s="6">
        <v>0.19</v>
      </c>
      <c r="G39" s="7">
        <f t="shared" si="5"/>
        <v>109136.39843150611</v>
      </c>
      <c r="H39" s="5">
        <v>93948.11916628934</v>
      </c>
      <c r="I39" s="6">
        <v>0.19</v>
      </c>
      <c r="J39" s="7">
        <v>111798.26180788431</v>
      </c>
      <c r="K39" s="5">
        <v>106474.53505512791</v>
      </c>
      <c r="L39" s="6">
        <v>0.19</v>
      </c>
      <c r="M39" s="7">
        <v>126704.69671560221</v>
      </c>
      <c r="N39" s="14">
        <f t="shared" si="6"/>
        <v>115879.78565166421</v>
      </c>
      <c r="O39" s="14">
        <f t="shared" si="7"/>
        <v>7731.1234119090104</v>
      </c>
      <c r="P39" s="15">
        <f t="shared" si="8"/>
        <v>6.6716756235197433E-2</v>
      </c>
      <c r="Q39" s="14">
        <f t="shared" si="9"/>
        <v>115879.78565166421</v>
      </c>
    </row>
    <row r="40" spans="1:17" ht="34.799999999999997" thickBot="1" x14ac:dyDescent="0.35">
      <c r="A40" s="2">
        <v>12</v>
      </c>
      <c r="B40" s="3" t="s">
        <v>42</v>
      </c>
      <c r="C40" s="2" t="s">
        <v>30</v>
      </c>
      <c r="D40" s="4">
        <v>1</v>
      </c>
      <c r="E40" s="5">
        <v>111283.062407227</v>
      </c>
      <c r="F40" s="6">
        <v>0.19</v>
      </c>
      <c r="G40" s="7">
        <f t="shared" si="5"/>
        <v>132426.84426460013</v>
      </c>
      <c r="H40" s="5">
        <v>110197.37399349797</v>
      </c>
      <c r="I40" s="6">
        <v>0.19</v>
      </c>
      <c r="J40" s="7">
        <v>131134.87505226256</v>
      </c>
      <c r="K40" s="5">
        <v>129196.92123375623</v>
      </c>
      <c r="L40" s="6">
        <v>0.19</v>
      </c>
      <c r="M40" s="7">
        <v>153744.33626816992</v>
      </c>
      <c r="N40" s="14">
        <f t="shared" si="6"/>
        <v>139102.0185283442</v>
      </c>
      <c r="O40" s="14">
        <f t="shared" si="7"/>
        <v>10367.108169813418</v>
      </c>
      <c r="P40" s="15">
        <f t="shared" si="8"/>
        <v>7.4528811871273887E-2</v>
      </c>
      <c r="Q40" s="14">
        <f t="shared" si="9"/>
        <v>139102.0185283442</v>
      </c>
    </row>
    <row r="41" spans="1:17" ht="34.799999999999997" thickBot="1" x14ac:dyDescent="0.35">
      <c r="A41" s="2">
        <v>13</v>
      </c>
      <c r="B41" s="3" t="s">
        <v>43</v>
      </c>
      <c r="C41" s="2" t="s">
        <v>30</v>
      </c>
      <c r="D41" s="4">
        <v>1</v>
      </c>
      <c r="E41" s="5">
        <v>121510.85478882275</v>
      </c>
      <c r="F41" s="6">
        <v>0.19</v>
      </c>
      <c r="G41" s="7">
        <f t="shared" si="5"/>
        <v>144597.91719869906</v>
      </c>
      <c r="H41" s="5">
        <v>120443.93021018918</v>
      </c>
      <c r="I41" s="6">
        <v>0.19</v>
      </c>
      <c r="J41" s="7">
        <v>143328.27695012512</v>
      </c>
      <c r="K41" s="5">
        <v>141071.13873043811</v>
      </c>
      <c r="L41" s="6">
        <v>0.19</v>
      </c>
      <c r="M41" s="7">
        <v>167874.65508922134</v>
      </c>
      <c r="N41" s="14">
        <f t="shared" si="6"/>
        <v>151933.61641268185</v>
      </c>
      <c r="O41" s="14">
        <f t="shared" si="7"/>
        <v>11283.927571414602</v>
      </c>
      <c r="P41" s="15">
        <f t="shared" si="8"/>
        <v>7.4268801321527272E-2</v>
      </c>
      <c r="Q41" s="14">
        <f t="shared" si="9"/>
        <v>151933.61641268185</v>
      </c>
    </row>
    <row r="42" spans="1:17" ht="46.2" thickBot="1" x14ac:dyDescent="0.35">
      <c r="A42" s="2">
        <v>14</v>
      </c>
      <c r="B42" s="3" t="s">
        <v>44</v>
      </c>
      <c r="C42" s="2" t="s">
        <v>30</v>
      </c>
      <c r="D42" s="4">
        <v>1</v>
      </c>
      <c r="E42" s="5">
        <v>150760.16157974416</v>
      </c>
      <c r="F42" s="6">
        <v>0.19</v>
      </c>
      <c r="G42" s="7">
        <f t="shared" si="5"/>
        <v>179404.59227989556</v>
      </c>
      <c r="H42" s="5">
        <v>149583.49690399983</v>
      </c>
      <c r="I42" s="6">
        <v>0.19</v>
      </c>
      <c r="J42" s="7">
        <v>178004.36131575977</v>
      </c>
      <c r="K42" s="5">
        <v>175028.87051697128</v>
      </c>
      <c r="L42" s="6">
        <v>0.19</v>
      </c>
      <c r="M42" s="7">
        <v>208284.3559151958</v>
      </c>
      <c r="N42" s="14">
        <f t="shared" si="6"/>
        <v>188564.43650361706</v>
      </c>
      <c r="O42" s="14">
        <f t="shared" si="7"/>
        <v>13955.801132804994</v>
      </c>
      <c r="P42" s="15">
        <f t="shared" si="8"/>
        <v>7.4010780566977658E-2</v>
      </c>
      <c r="Q42" s="14">
        <f t="shared" si="9"/>
        <v>188564.43650361706</v>
      </c>
    </row>
    <row r="43" spans="1:17" ht="46.2" thickBot="1" x14ac:dyDescent="0.35">
      <c r="A43" s="2">
        <v>15</v>
      </c>
      <c r="B43" s="3" t="s">
        <v>45</v>
      </c>
      <c r="C43" s="2" t="s">
        <v>30</v>
      </c>
      <c r="D43" s="4">
        <v>1</v>
      </c>
      <c r="E43" s="5">
        <v>168446.5213434996</v>
      </c>
      <c r="F43" s="6">
        <v>0.19</v>
      </c>
      <c r="G43" s="7">
        <f t="shared" si="5"/>
        <v>200451.36039876452</v>
      </c>
      <c r="H43" s="5">
        <v>167411.1915049981</v>
      </c>
      <c r="I43" s="6">
        <v>0.19</v>
      </c>
      <c r="J43" s="7">
        <v>199219.31789094774</v>
      </c>
      <c r="K43" s="5">
        <v>195562.30282806294</v>
      </c>
      <c r="L43" s="6">
        <v>0.19</v>
      </c>
      <c r="M43" s="7">
        <v>232719.14036539488</v>
      </c>
      <c r="N43" s="14">
        <f t="shared" si="6"/>
        <v>210796.60621836907</v>
      </c>
      <c r="O43" s="14">
        <f t="shared" si="7"/>
        <v>15509.730488866275</v>
      </c>
      <c r="P43" s="15">
        <f t="shared" si="8"/>
        <v>7.3576756130501395E-2</v>
      </c>
      <c r="Q43" s="14">
        <f t="shared" si="9"/>
        <v>210796.60621836907</v>
      </c>
    </row>
    <row r="44" spans="1:17" ht="46.2" thickBot="1" x14ac:dyDescent="0.35">
      <c r="A44" s="2">
        <v>16</v>
      </c>
      <c r="B44" s="3" t="s">
        <v>46</v>
      </c>
      <c r="C44" s="2" t="s">
        <v>30</v>
      </c>
      <c r="D44" s="4">
        <v>1</v>
      </c>
      <c r="E44" s="5">
        <v>196783.75320502892</v>
      </c>
      <c r="F44" s="6">
        <v>0.19</v>
      </c>
      <c r="G44" s="7">
        <f t="shared" si="5"/>
        <v>234172.6663139844</v>
      </c>
      <c r="H44" s="5">
        <v>197743.6739523705</v>
      </c>
      <c r="I44" s="6">
        <v>0.19</v>
      </c>
      <c r="J44" s="7">
        <v>235314.9720033209</v>
      </c>
      <c r="K44" s="5">
        <v>228461.13786730185</v>
      </c>
      <c r="L44" s="6">
        <v>0.19</v>
      </c>
      <c r="M44" s="7">
        <v>271868.7540620892</v>
      </c>
      <c r="N44" s="14">
        <f t="shared" si="6"/>
        <v>247118.79745979817</v>
      </c>
      <c r="O44" s="14">
        <f t="shared" si="7"/>
        <v>17507.074368826634</v>
      </c>
      <c r="P44" s="15">
        <f t="shared" si="8"/>
        <v>7.0844770000447754E-2</v>
      </c>
      <c r="Q44" s="14">
        <f t="shared" si="9"/>
        <v>247118.79745979817</v>
      </c>
    </row>
    <row r="45" spans="1:17" ht="34.799999999999997" thickBot="1" x14ac:dyDescent="0.35">
      <c r="A45" s="2">
        <v>17</v>
      </c>
      <c r="B45" s="3" t="s">
        <v>47</v>
      </c>
      <c r="C45" s="2" t="s">
        <v>30</v>
      </c>
      <c r="D45" s="4">
        <v>1</v>
      </c>
      <c r="E45" s="5">
        <v>159817.65593577284</v>
      </c>
      <c r="F45" s="6">
        <v>0.19</v>
      </c>
      <c r="G45" s="7">
        <f t="shared" si="5"/>
        <v>190183.01056356967</v>
      </c>
      <c r="H45" s="5">
        <v>163715.6475439624</v>
      </c>
      <c r="I45" s="6">
        <v>0.19</v>
      </c>
      <c r="J45" s="7">
        <v>194821.62057731525</v>
      </c>
      <c r="K45" s="5">
        <v>185544.40054982406</v>
      </c>
      <c r="L45" s="6">
        <v>0.19</v>
      </c>
      <c r="M45" s="7">
        <v>220797.83665429062</v>
      </c>
      <c r="N45" s="14">
        <f t="shared" si="6"/>
        <v>201934.15593172517</v>
      </c>
      <c r="O45" s="14">
        <f t="shared" si="7"/>
        <v>13472.391856857252</v>
      </c>
      <c r="P45" s="15">
        <f t="shared" si="8"/>
        <v>6.6716756235197419E-2</v>
      </c>
      <c r="Q45" s="14">
        <f t="shared" si="9"/>
        <v>201934.15593172517</v>
      </c>
    </row>
    <row r="46" spans="1:17" ht="34.799999999999997" thickBot="1" x14ac:dyDescent="0.35">
      <c r="A46" s="2">
        <v>18</v>
      </c>
      <c r="B46" s="3" t="s">
        <v>48</v>
      </c>
      <c r="C46" s="2" t="s">
        <v>30</v>
      </c>
      <c r="D46" s="4">
        <v>1</v>
      </c>
      <c r="E46" s="5">
        <v>186197.86411656058</v>
      </c>
      <c r="F46" s="6">
        <v>0.19</v>
      </c>
      <c r="G46" s="7">
        <f t="shared" si="5"/>
        <v>221575.45829870709</v>
      </c>
      <c r="H46" s="5">
        <v>186197.86411656058</v>
      </c>
      <c r="I46" s="6">
        <v>0.19</v>
      </c>
      <c r="J46" s="7">
        <v>221575.45829870709</v>
      </c>
      <c r="K46" s="5">
        <v>216171.17882800693</v>
      </c>
      <c r="L46" s="6">
        <v>0.19</v>
      </c>
      <c r="M46" s="7">
        <v>257243.70280532824</v>
      </c>
      <c r="N46" s="14">
        <f t="shared" si="6"/>
        <v>233464.87313424749</v>
      </c>
      <c r="O46" s="14">
        <f t="shared" si="7"/>
        <v>16814.171709101091</v>
      </c>
      <c r="P46" s="15">
        <f t="shared" si="8"/>
        <v>7.2020135120852063E-2</v>
      </c>
      <c r="Q46" s="14">
        <f t="shared" si="9"/>
        <v>233464.87313424749</v>
      </c>
    </row>
    <row r="47" spans="1:17" ht="34.799999999999997" thickBot="1" x14ac:dyDescent="0.35">
      <c r="A47" s="2">
        <v>19</v>
      </c>
      <c r="B47" s="3" t="s">
        <v>49</v>
      </c>
      <c r="C47" s="2" t="s">
        <v>30</v>
      </c>
      <c r="D47" s="4">
        <v>1</v>
      </c>
      <c r="E47" s="5">
        <v>219295.39010456947</v>
      </c>
      <c r="F47" s="6">
        <v>0.19</v>
      </c>
      <c r="G47" s="7">
        <f t="shared" si="5"/>
        <v>260961.51422443765</v>
      </c>
      <c r="H47" s="5">
        <v>226783.52537643281</v>
      </c>
      <c r="I47" s="6">
        <v>0.19</v>
      </c>
      <c r="J47" s="7">
        <v>269872.39519795502</v>
      </c>
      <c r="K47" s="5">
        <v>254596.59924335382</v>
      </c>
      <c r="L47" s="6">
        <v>0.19</v>
      </c>
      <c r="M47" s="7">
        <v>302969.95309959102</v>
      </c>
      <c r="N47" s="14">
        <f t="shared" si="6"/>
        <v>277934.62084066123</v>
      </c>
      <c r="O47" s="14">
        <f t="shared" si="7"/>
        <v>18072.573067446821</v>
      </c>
      <c r="P47" s="15">
        <f t="shared" si="8"/>
        <v>6.5024547905486563E-2</v>
      </c>
      <c r="Q47" s="14">
        <f t="shared" si="9"/>
        <v>277934.62084066123</v>
      </c>
    </row>
    <row r="48" spans="1:17" ht="46.2" thickBot="1" x14ac:dyDescent="0.35">
      <c r="A48" s="2">
        <v>20</v>
      </c>
      <c r="B48" s="3" t="s">
        <v>50</v>
      </c>
      <c r="C48" s="2" t="s">
        <v>30</v>
      </c>
      <c r="D48" s="4">
        <v>1</v>
      </c>
      <c r="E48" s="5">
        <v>32424.660477886646</v>
      </c>
      <c r="F48" s="6">
        <v>0.19</v>
      </c>
      <c r="G48" s="7">
        <f t="shared" si="5"/>
        <v>38585.345968685106</v>
      </c>
      <c r="H48" s="5">
        <v>33215.505855396077</v>
      </c>
      <c r="I48" s="6">
        <v>0.19</v>
      </c>
      <c r="J48" s="7">
        <v>39526.451967921334</v>
      </c>
      <c r="K48" s="5">
        <v>37644.239969448885</v>
      </c>
      <c r="L48" s="6">
        <v>0.19</v>
      </c>
      <c r="M48" s="7">
        <v>44796.645563644168</v>
      </c>
      <c r="N48" s="14">
        <f t="shared" si="6"/>
        <v>40969.4811667502</v>
      </c>
      <c r="O48" s="14">
        <f t="shared" si="7"/>
        <v>2733.3508880845829</v>
      </c>
      <c r="P48" s="15">
        <f t="shared" si="8"/>
        <v>6.6716756235197378E-2</v>
      </c>
      <c r="Q48" s="14">
        <f t="shared" si="9"/>
        <v>40969.4811667502</v>
      </c>
    </row>
    <row r="49" spans="1:17" ht="34.799999999999997" thickBot="1" x14ac:dyDescent="0.35">
      <c r="A49" s="2">
        <v>21</v>
      </c>
      <c r="B49" s="3" t="s">
        <v>51</v>
      </c>
      <c r="C49" s="2" t="s">
        <v>15</v>
      </c>
      <c r="D49" s="4">
        <v>1</v>
      </c>
      <c r="E49" s="5">
        <v>47893.784527302938</v>
      </c>
      <c r="F49" s="6">
        <v>0.19</v>
      </c>
      <c r="G49" s="7">
        <f t="shared" si="5"/>
        <v>56993.603587490492</v>
      </c>
      <c r="H49" s="5">
        <v>48734.846109245824</v>
      </c>
      <c r="I49" s="6">
        <v>0.19</v>
      </c>
      <c r="J49" s="7">
        <v>57994.466870002529</v>
      </c>
      <c r="K49" s="5">
        <v>55603.515695112677</v>
      </c>
      <c r="L49" s="6">
        <v>0.19</v>
      </c>
      <c r="M49" s="7">
        <v>66168.18367718409</v>
      </c>
      <c r="N49" s="14">
        <f t="shared" si="6"/>
        <v>60385.418044892373</v>
      </c>
      <c r="O49" s="14">
        <f t="shared" si="7"/>
        <v>4109.3970032987309</v>
      </c>
      <c r="P49" s="15">
        <f t="shared" si="8"/>
        <v>6.8052803745494966E-2</v>
      </c>
      <c r="Q49" s="14">
        <f t="shared" si="9"/>
        <v>60385.418044892373</v>
      </c>
    </row>
    <row r="50" spans="1:17" ht="34.799999999999997" thickBot="1" x14ac:dyDescent="0.35">
      <c r="A50" s="2">
        <v>22</v>
      </c>
      <c r="B50" s="3" t="s">
        <v>52</v>
      </c>
      <c r="C50" s="2" t="s">
        <v>15</v>
      </c>
      <c r="D50" s="4">
        <v>1</v>
      </c>
      <c r="E50" s="5">
        <v>56685.40878626419</v>
      </c>
      <c r="F50" s="6">
        <v>0.19</v>
      </c>
      <c r="G50" s="7">
        <f t="shared" si="5"/>
        <v>67455.636455654385</v>
      </c>
      <c r="H50" s="5">
        <v>56685.40878626419</v>
      </c>
      <c r="I50" s="6">
        <v>0.19</v>
      </c>
      <c r="J50" s="7">
        <v>67455.636455654385</v>
      </c>
      <c r="K50" s="5">
        <v>65810.377029906711</v>
      </c>
      <c r="L50" s="6">
        <v>0.19</v>
      </c>
      <c r="M50" s="7">
        <v>78314.348665588986</v>
      </c>
      <c r="N50" s="14">
        <f t="shared" si="6"/>
        <v>71075.207192299247</v>
      </c>
      <c r="O50" s="14">
        <f t="shared" si="7"/>
        <v>5118.8460257319457</v>
      </c>
      <c r="P50" s="15">
        <f t="shared" si="8"/>
        <v>7.2020135120852022E-2</v>
      </c>
      <c r="Q50" s="14">
        <f t="shared" si="9"/>
        <v>71075.207192299247</v>
      </c>
    </row>
    <row r="51" spans="1:17" ht="34.799999999999997" thickBot="1" x14ac:dyDescent="0.35">
      <c r="A51" s="2">
        <v>23</v>
      </c>
      <c r="B51" s="3" t="s">
        <v>53</v>
      </c>
      <c r="C51" s="2" t="s">
        <v>15</v>
      </c>
      <c r="D51" s="4">
        <v>1</v>
      </c>
      <c r="E51" s="5">
        <v>44947.155770042722</v>
      </c>
      <c r="F51" s="6">
        <v>0.19</v>
      </c>
      <c r="G51" s="7">
        <f t="shared" si="5"/>
        <v>53487.115366350838</v>
      </c>
      <c r="H51" s="5">
        <v>44613.889054089232</v>
      </c>
      <c r="I51" s="6">
        <v>0.19</v>
      </c>
      <c r="J51" s="7">
        <v>53090.527974366181</v>
      </c>
      <c r="K51" s="5">
        <v>52182.551576927646</v>
      </c>
      <c r="L51" s="6">
        <v>0.19</v>
      </c>
      <c r="M51" s="7">
        <v>62097.236376543893</v>
      </c>
      <c r="N51" s="14">
        <f t="shared" si="6"/>
        <v>56224.959905753632</v>
      </c>
      <c r="O51" s="14">
        <f t="shared" si="7"/>
        <v>4155.4818093628201</v>
      </c>
      <c r="P51" s="15">
        <f t="shared" si="8"/>
        <v>7.3908132906246496E-2</v>
      </c>
      <c r="Q51" s="14">
        <f t="shared" si="9"/>
        <v>56224.959905753632</v>
      </c>
    </row>
    <row r="52" spans="1:17" ht="34.799999999999997" thickBot="1" x14ac:dyDescent="0.35">
      <c r="A52" s="2">
        <v>24</v>
      </c>
      <c r="B52" s="3" t="s">
        <v>54</v>
      </c>
      <c r="C52" s="2" t="s">
        <v>15</v>
      </c>
      <c r="D52" s="4">
        <v>1</v>
      </c>
      <c r="E52" s="5">
        <v>67012.591760605836</v>
      </c>
      <c r="F52" s="6">
        <v>0.19</v>
      </c>
      <c r="G52" s="7">
        <f t="shared" si="5"/>
        <v>79744.984195120938</v>
      </c>
      <c r="H52" s="5">
        <v>67666.373143636141</v>
      </c>
      <c r="I52" s="6">
        <v>0.19</v>
      </c>
      <c r="J52" s="7">
        <v>80522.984040927011</v>
      </c>
      <c r="K52" s="5">
        <v>77799.9845806058</v>
      </c>
      <c r="L52" s="6">
        <v>0.19</v>
      </c>
      <c r="M52" s="7">
        <v>92581.981650920905</v>
      </c>
      <c r="N52" s="14">
        <f t="shared" si="6"/>
        <v>84283.316628989618</v>
      </c>
      <c r="O52" s="14">
        <f t="shared" si="7"/>
        <v>5876.6317903874105</v>
      </c>
      <c r="P52" s="15">
        <f t="shared" si="8"/>
        <v>6.9724733499228683E-2</v>
      </c>
      <c r="Q52" s="14">
        <f t="shared" si="9"/>
        <v>84283.316628989618</v>
      </c>
    </row>
    <row r="53" spans="1:17" ht="34.799999999999997" thickBot="1" x14ac:dyDescent="0.35">
      <c r="A53" s="2">
        <v>25</v>
      </c>
      <c r="B53" s="3" t="s">
        <v>55</v>
      </c>
      <c r="C53" s="2" t="s">
        <v>15</v>
      </c>
      <c r="D53" s="4">
        <v>1</v>
      </c>
      <c r="E53" s="5">
        <v>77134.37996881039</v>
      </c>
      <c r="F53" s="6">
        <v>0.19</v>
      </c>
      <c r="G53" s="7">
        <f t="shared" si="5"/>
        <v>91789.912162884357</v>
      </c>
      <c r="H53" s="5">
        <v>78263.175773231997</v>
      </c>
      <c r="I53" s="6">
        <v>0.19</v>
      </c>
      <c r="J53" s="7">
        <v>93133.179170146075</v>
      </c>
      <c r="K53" s="5">
        <v>89551.13381744815</v>
      </c>
      <c r="L53" s="6">
        <v>0.19</v>
      </c>
      <c r="M53" s="7">
        <v>106565.84924276329</v>
      </c>
      <c r="N53" s="14">
        <f t="shared" si="6"/>
        <v>97162.980191931245</v>
      </c>
      <c r="O53" s="14">
        <f t="shared" si="7"/>
        <v>6671.4092141276442</v>
      </c>
      <c r="P53" s="15">
        <f t="shared" si="8"/>
        <v>6.8662048044936988E-2</v>
      </c>
      <c r="Q53" s="14">
        <f t="shared" si="9"/>
        <v>97162.980191931245</v>
      </c>
    </row>
    <row r="54" spans="1:17" ht="46.2" thickBot="1" x14ac:dyDescent="0.35">
      <c r="A54" s="2">
        <v>26</v>
      </c>
      <c r="B54" s="3" t="s">
        <v>56</v>
      </c>
      <c r="C54" s="2" t="s">
        <v>15</v>
      </c>
      <c r="D54" s="4">
        <v>1</v>
      </c>
      <c r="E54" s="5">
        <v>62373.425889716193</v>
      </c>
      <c r="F54" s="6">
        <v>0.19</v>
      </c>
      <c r="G54" s="7">
        <f t="shared" si="5"/>
        <v>74224.376808762259</v>
      </c>
      <c r="H54" s="5">
        <v>62373.425889716193</v>
      </c>
      <c r="I54" s="6">
        <v>0.19</v>
      </c>
      <c r="J54" s="7">
        <v>74224.376808762259</v>
      </c>
      <c r="K54" s="5">
        <v>72414.026154890016</v>
      </c>
      <c r="L54" s="6">
        <v>0.19</v>
      </c>
      <c r="M54" s="7">
        <v>86172.691124319113</v>
      </c>
      <c r="N54" s="14">
        <f t="shared" si="6"/>
        <v>78207.148247281206</v>
      </c>
      <c r="O54" s="14">
        <f t="shared" si="7"/>
        <v>5632.489384185702</v>
      </c>
      <c r="P54" s="15">
        <f t="shared" si="8"/>
        <v>7.2020135120852077E-2</v>
      </c>
      <c r="Q54" s="14">
        <f t="shared" si="9"/>
        <v>78207.148247281206</v>
      </c>
    </row>
    <row r="55" spans="1:17" ht="34.799999999999997" thickBot="1" x14ac:dyDescent="0.35">
      <c r="A55" s="2">
        <v>27</v>
      </c>
      <c r="B55" s="3" t="s">
        <v>57</v>
      </c>
      <c r="C55" s="2" t="s">
        <v>15</v>
      </c>
      <c r="D55" s="4">
        <v>1</v>
      </c>
      <c r="E55" s="5">
        <v>64057.209715902289</v>
      </c>
      <c r="F55" s="6">
        <v>0.19</v>
      </c>
      <c r="G55" s="7">
        <f t="shared" si="5"/>
        <v>76228.079561923718</v>
      </c>
      <c r="H55" s="5">
        <v>63932.220038407846</v>
      </c>
      <c r="I55" s="6">
        <v>0.19</v>
      </c>
      <c r="J55" s="7">
        <v>76079.341845705334</v>
      </c>
      <c r="K55" s="5">
        <v>74368.858109193869</v>
      </c>
      <c r="L55" s="6">
        <v>0.19</v>
      </c>
      <c r="M55" s="7">
        <v>88498.9411499407</v>
      </c>
      <c r="N55" s="14">
        <f t="shared" si="6"/>
        <v>80268.787519189922</v>
      </c>
      <c r="O55" s="14">
        <f t="shared" si="7"/>
        <v>5819.9142213825735</v>
      </c>
      <c r="P55" s="15">
        <f t="shared" si="8"/>
        <v>7.2505321199615752E-2</v>
      </c>
      <c r="Q55" s="14">
        <f t="shared" si="9"/>
        <v>80268.787519189922</v>
      </c>
    </row>
    <row r="56" spans="1:17" ht="34.799999999999997" thickBot="1" x14ac:dyDescent="0.35">
      <c r="A56" s="2">
        <v>28</v>
      </c>
      <c r="B56" s="3" t="s">
        <v>58</v>
      </c>
      <c r="C56" s="2" t="s">
        <v>15</v>
      </c>
      <c r="D56" s="4">
        <v>1</v>
      </c>
      <c r="E56" s="5">
        <v>61861.655996241847</v>
      </c>
      <c r="F56" s="6">
        <v>0.19</v>
      </c>
      <c r="G56" s="7">
        <f t="shared" si="5"/>
        <v>73615.370635527797</v>
      </c>
      <c r="H56" s="5">
        <v>61439.186150413851</v>
      </c>
      <c r="I56" s="6">
        <v>0.19</v>
      </c>
      <c r="J56" s="7">
        <v>73112.631518992479</v>
      </c>
      <c r="K56" s="5">
        <v>71819.873790758822</v>
      </c>
      <c r="L56" s="6">
        <v>0.19</v>
      </c>
      <c r="M56" s="7">
        <v>85465.649811002993</v>
      </c>
      <c r="N56" s="14">
        <f t="shared" si="6"/>
        <v>77397.883988507747</v>
      </c>
      <c r="O56" s="14">
        <f t="shared" si="7"/>
        <v>5708.4627632892762</v>
      </c>
      <c r="P56" s="15">
        <f t="shared" si="8"/>
        <v>7.37547652354021E-2</v>
      </c>
      <c r="Q56" s="14">
        <f t="shared" si="9"/>
        <v>77397.883988507747</v>
      </c>
    </row>
    <row r="57" spans="1:17" ht="46.2" thickBot="1" x14ac:dyDescent="0.35">
      <c r="A57" s="2">
        <v>29</v>
      </c>
      <c r="B57" s="3" t="s">
        <v>59</v>
      </c>
      <c r="C57" s="2" t="s">
        <v>30</v>
      </c>
      <c r="D57" s="4">
        <v>1</v>
      </c>
      <c r="E57" s="5">
        <v>28672.957339433411</v>
      </c>
      <c r="F57" s="6">
        <v>0.19</v>
      </c>
      <c r="G57" s="7">
        <f t="shared" si="5"/>
        <v>34120.819233925758</v>
      </c>
      <c r="H57" s="5">
        <v>28505.11563793429</v>
      </c>
      <c r="I57" s="6">
        <v>0.19</v>
      </c>
      <c r="J57" s="7">
        <v>33921.087609141803</v>
      </c>
      <c r="K57" s="5">
        <v>33288.604130659274</v>
      </c>
      <c r="L57" s="6">
        <v>0.19</v>
      </c>
      <c r="M57" s="7">
        <v>39613.438915484534</v>
      </c>
      <c r="N57" s="14">
        <f t="shared" si="6"/>
        <v>35885.115252850694</v>
      </c>
      <c r="O57" s="14">
        <f t="shared" si="7"/>
        <v>2637.5836391795228</v>
      </c>
      <c r="P57" s="15">
        <f t="shared" si="8"/>
        <v>7.3500771018702379E-2</v>
      </c>
      <c r="Q57" s="14">
        <f t="shared" si="9"/>
        <v>35885.115252850694</v>
      </c>
    </row>
    <row r="58" spans="1:17" ht="46.2" thickBot="1" x14ac:dyDescent="0.35">
      <c r="A58" s="2">
        <v>30</v>
      </c>
      <c r="B58" s="3" t="s">
        <v>60</v>
      </c>
      <c r="C58" s="2" t="s">
        <v>30</v>
      </c>
      <c r="D58" s="4">
        <v>1</v>
      </c>
      <c r="E58" s="5">
        <v>35591.37425883946</v>
      </c>
      <c r="F58" s="6">
        <v>0.19</v>
      </c>
      <c r="G58" s="7">
        <f t="shared" si="5"/>
        <v>42353.735368018955</v>
      </c>
      <c r="H58" s="5">
        <v>35372.617519492444</v>
      </c>
      <c r="I58" s="6">
        <v>0.19</v>
      </c>
      <c r="J58" s="7">
        <v>42093.414848196007</v>
      </c>
      <c r="K58" s="5">
        <v>41320.717432213612</v>
      </c>
      <c r="L58" s="6">
        <v>0.19</v>
      </c>
      <c r="M58" s="7">
        <v>49171.653744334195</v>
      </c>
      <c r="N58" s="14">
        <f t="shared" si="6"/>
        <v>44539.601320183057</v>
      </c>
      <c r="O58" s="14">
        <f t="shared" si="7"/>
        <v>3277.0793844848677</v>
      </c>
      <c r="P58" s="15">
        <f t="shared" si="8"/>
        <v>7.3576756130501408E-2</v>
      </c>
      <c r="Q58" s="14">
        <f t="shared" si="9"/>
        <v>44539.601320183057</v>
      </c>
    </row>
    <row r="59" spans="1:17" ht="46.2" thickBot="1" x14ac:dyDescent="0.35">
      <c r="A59" s="2">
        <v>31</v>
      </c>
      <c r="B59" s="3" t="s">
        <v>61</v>
      </c>
      <c r="C59" s="2" t="s">
        <v>30</v>
      </c>
      <c r="D59" s="4">
        <v>1</v>
      </c>
      <c r="E59" s="5">
        <v>47368.011694659675</v>
      </c>
      <c r="F59" s="6">
        <v>0.19</v>
      </c>
      <c r="G59" s="7">
        <f t="shared" si="5"/>
        <v>56367.933916645008</v>
      </c>
      <c r="H59" s="5">
        <v>47599.075166340939</v>
      </c>
      <c r="I59" s="6">
        <v>0.19</v>
      </c>
      <c r="J59" s="7">
        <v>56642.899447945718</v>
      </c>
      <c r="K59" s="5">
        <v>54993.106260141474</v>
      </c>
      <c r="L59" s="6">
        <v>0.19</v>
      </c>
      <c r="M59" s="7">
        <v>65441.796449568348</v>
      </c>
      <c r="N59" s="14">
        <f t="shared" si="6"/>
        <v>59484.20993805302</v>
      </c>
      <c r="O59" s="14">
        <f t="shared" si="7"/>
        <v>4214.1451717197133</v>
      </c>
      <c r="P59" s="15">
        <f t="shared" si="8"/>
        <v>7.0844770000447727E-2</v>
      </c>
      <c r="Q59" s="14">
        <f t="shared" si="9"/>
        <v>59484.20993805302</v>
      </c>
    </row>
    <row r="60" spans="1:17" ht="46.2" thickBot="1" x14ac:dyDescent="0.35">
      <c r="A60" s="2">
        <v>32</v>
      </c>
      <c r="B60" s="3" t="s">
        <v>62</v>
      </c>
      <c r="C60" s="2" t="s">
        <v>30</v>
      </c>
      <c r="D60" s="4">
        <v>1</v>
      </c>
      <c r="E60" s="5">
        <v>32343.262278415041</v>
      </c>
      <c r="F60" s="6">
        <v>0.19</v>
      </c>
      <c r="G60" s="7">
        <f t="shared" si="5"/>
        <v>38488.482111313897</v>
      </c>
      <c r="H60" s="5">
        <v>33132.122333986139</v>
      </c>
      <c r="I60" s="6">
        <v>0.19</v>
      </c>
      <c r="J60" s="7">
        <v>39427.225577443503</v>
      </c>
      <c r="K60" s="5">
        <v>37549.73864518429</v>
      </c>
      <c r="L60" s="6">
        <v>0.19</v>
      </c>
      <c r="M60" s="7">
        <v>44684.188987769303</v>
      </c>
      <c r="N60" s="14">
        <f t="shared" si="6"/>
        <v>40866.632225508896</v>
      </c>
      <c r="O60" s="14">
        <f t="shared" si="7"/>
        <v>2726.4891403427409</v>
      </c>
      <c r="P60" s="15">
        <f t="shared" si="8"/>
        <v>6.6716756235197433E-2</v>
      </c>
      <c r="Q60" s="14">
        <f t="shared" si="9"/>
        <v>40866.632225508896</v>
      </c>
    </row>
    <row r="61" spans="1:17" ht="46.2" thickBot="1" x14ac:dyDescent="0.35">
      <c r="A61" s="2">
        <v>33</v>
      </c>
      <c r="B61" s="3" t="s">
        <v>63</v>
      </c>
      <c r="C61" s="2" t="s">
        <v>30</v>
      </c>
      <c r="D61" s="4">
        <v>1</v>
      </c>
      <c r="E61" s="5">
        <v>49296.040273581471</v>
      </c>
      <c r="F61" s="6">
        <v>0.19</v>
      </c>
      <c r="G61" s="7">
        <f t="shared" si="5"/>
        <v>58662.287925561948</v>
      </c>
      <c r="H61" s="5">
        <v>49296.040273581471</v>
      </c>
      <c r="I61" s="6">
        <v>0.19</v>
      </c>
      <c r="J61" s="7">
        <v>58662.287925561948</v>
      </c>
      <c r="K61" s="5">
        <v>57231.500415182389</v>
      </c>
      <c r="L61" s="6">
        <v>0.19</v>
      </c>
      <c r="M61" s="7">
        <v>68105.485494067034</v>
      </c>
      <c r="N61" s="14">
        <f t="shared" si="6"/>
        <v>61810.020448396972</v>
      </c>
      <c r="O61" s="14">
        <f t="shared" si="7"/>
        <v>4451.5660245161753</v>
      </c>
      <c r="P61" s="15">
        <f t="shared" si="8"/>
        <v>7.2020135120852008E-2</v>
      </c>
      <c r="Q61" s="14">
        <f t="shared" si="9"/>
        <v>61810.020448396972</v>
      </c>
    </row>
    <row r="62" spans="1:17" ht="46.2" thickBot="1" x14ac:dyDescent="0.35">
      <c r="A62" s="2">
        <v>34</v>
      </c>
      <c r="B62" s="3" t="s">
        <v>64</v>
      </c>
      <c r="C62" s="2" t="s">
        <v>30</v>
      </c>
      <c r="D62" s="4">
        <v>1</v>
      </c>
      <c r="E62" s="5">
        <v>68213.974996985446</v>
      </c>
      <c r="F62" s="6">
        <v>0.19</v>
      </c>
      <c r="G62" s="7">
        <f t="shared" si="5"/>
        <v>81174.630246412678</v>
      </c>
      <c r="H62" s="5">
        <v>70543.232679809342</v>
      </c>
      <c r="I62" s="6">
        <v>0.19</v>
      </c>
      <c r="J62" s="7">
        <v>83946.446888973107</v>
      </c>
      <c r="K62" s="5">
        <v>79194.761216012368</v>
      </c>
      <c r="L62" s="6">
        <v>0.19</v>
      </c>
      <c r="M62" s="7">
        <v>94241.765847054718</v>
      </c>
      <c r="N62" s="14">
        <f t="shared" si="6"/>
        <v>86454.280994146829</v>
      </c>
      <c r="O62" s="14">
        <f t="shared" si="7"/>
        <v>5621.6505361382988</v>
      </c>
      <c r="P62" s="15">
        <f t="shared" si="8"/>
        <v>6.502454790548659E-2</v>
      </c>
      <c r="Q62" s="14">
        <f t="shared" si="9"/>
        <v>86454.280994146829</v>
      </c>
    </row>
    <row r="63" spans="1:17" ht="103.2" thickBot="1" x14ac:dyDescent="0.35">
      <c r="A63" s="2">
        <v>35</v>
      </c>
      <c r="B63" s="3" t="s">
        <v>65</v>
      </c>
      <c r="C63" s="2" t="s">
        <v>66</v>
      </c>
      <c r="D63" s="4">
        <v>1</v>
      </c>
      <c r="E63" s="5">
        <v>44774.570476065514</v>
      </c>
      <c r="F63" s="6">
        <v>0.19</v>
      </c>
      <c r="G63" s="7">
        <f t="shared" si="5"/>
        <v>53281.738866517961</v>
      </c>
      <c r="H63" s="5">
        <v>45866.633170603702</v>
      </c>
      <c r="I63" s="6">
        <v>0.19</v>
      </c>
      <c r="J63" s="7">
        <v>54581.293473018406</v>
      </c>
      <c r="K63" s="5">
        <v>51982.184260017522</v>
      </c>
      <c r="L63" s="6">
        <v>0.19</v>
      </c>
      <c r="M63" s="7">
        <v>61858.799269420851</v>
      </c>
      <c r="N63" s="14">
        <f t="shared" si="6"/>
        <v>56573.943869652401</v>
      </c>
      <c r="O63" s="14">
        <f t="shared" si="7"/>
        <v>3774.4300224153408</v>
      </c>
      <c r="P63" s="15">
        <f t="shared" si="8"/>
        <v>6.6716756235197419E-2</v>
      </c>
      <c r="Q63" s="14">
        <f t="shared" si="9"/>
        <v>56573.943869652401</v>
      </c>
    </row>
    <row r="64" spans="1:17" ht="46.2" thickBot="1" x14ac:dyDescent="0.35">
      <c r="A64" s="2">
        <v>36</v>
      </c>
      <c r="B64" s="3" t="s">
        <v>67</v>
      </c>
      <c r="C64" s="2" t="s">
        <v>66</v>
      </c>
      <c r="D64" s="4">
        <v>1</v>
      </c>
      <c r="E64" s="5">
        <v>41344.537815126052</v>
      </c>
      <c r="F64" s="6">
        <v>0.19</v>
      </c>
      <c r="G64" s="7">
        <f t="shared" si="5"/>
        <v>49200</v>
      </c>
      <c r="H64" s="5">
        <v>42070.588235294119</v>
      </c>
      <c r="I64" s="6">
        <v>0.19</v>
      </c>
      <c r="J64" s="7">
        <v>50064</v>
      </c>
      <c r="K64" s="5">
        <v>48000</v>
      </c>
      <c r="L64" s="6">
        <v>0.19</v>
      </c>
      <c r="M64" s="7">
        <v>57120</v>
      </c>
      <c r="N64" s="14">
        <f t="shared" si="6"/>
        <v>52128</v>
      </c>
      <c r="O64" s="14">
        <f t="shared" si="7"/>
        <v>3547.4565536451605</v>
      </c>
      <c r="P64" s="15">
        <f t="shared" si="8"/>
        <v>6.8052803745494939E-2</v>
      </c>
      <c r="Q64" s="14">
        <f t="shared" si="9"/>
        <v>52128</v>
      </c>
    </row>
    <row r="65" spans="1:17" ht="69" thickBot="1" x14ac:dyDescent="0.35">
      <c r="A65" s="2">
        <v>37</v>
      </c>
      <c r="B65" s="3" t="s">
        <v>68</v>
      </c>
      <c r="C65" s="2" t="s">
        <v>66</v>
      </c>
      <c r="D65" s="4">
        <v>1</v>
      </c>
      <c r="E65" s="5">
        <v>36858.777832956039</v>
      </c>
      <c r="F65" s="6">
        <v>0.19</v>
      </c>
      <c r="G65" s="7">
        <f t="shared" si="5"/>
        <v>43861.945621217681</v>
      </c>
      <c r="H65" s="5">
        <v>36858.777832956039</v>
      </c>
      <c r="I65" s="6">
        <v>0.19</v>
      </c>
      <c r="J65" s="7">
        <v>43861.945621217681</v>
      </c>
      <c r="K65" s="5">
        <v>42792.142069480666</v>
      </c>
      <c r="L65" s="6">
        <v>0.19</v>
      </c>
      <c r="M65" s="7">
        <v>50922.649062681987</v>
      </c>
      <c r="N65" s="14">
        <f t="shared" si="6"/>
        <v>46215.513435039116</v>
      </c>
      <c r="O65" s="14">
        <f t="shared" si="7"/>
        <v>3328.4475222710694</v>
      </c>
      <c r="P65" s="15">
        <f t="shared" si="8"/>
        <v>7.2020135120852022E-2</v>
      </c>
      <c r="Q65" s="14">
        <f t="shared" si="9"/>
        <v>46215.513435039116</v>
      </c>
    </row>
    <row r="66" spans="1:17" ht="69" thickBot="1" x14ac:dyDescent="0.35">
      <c r="A66" s="2">
        <v>38</v>
      </c>
      <c r="B66" s="3" t="s">
        <v>69</v>
      </c>
      <c r="C66" s="2" t="s">
        <v>66</v>
      </c>
      <c r="D66" s="4">
        <v>1</v>
      </c>
      <c r="E66" s="5">
        <v>36147.39626736231</v>
      </c>
      <c r="F66" s="6">
        <v>0.19</v>
      </c>
      <c r="G66" s="7">
        <f t="shared" si="5"/>
        <v>43015.401558161146</v>
      </c>
      <c r="H66" s="5">
        <v>35879.376548696986</v>
      </c>
      <c r="I66" s="6">
        <v>0.19</v>
      </c>
      <c r="J66" s="7">
        <v>42696.458092949411</v>
      </c>
      <c r="K66" s="5">
        <v>41966.245422596243</v>
      </c>
      <c r="L66" s="6">
        <v>0.19</v>
      </c>
      <c r="M66" s="7">
        <v>49939.832052889527</v>
      </c>
      <c r="N66" s="14">
        <f t="shared" si="6"/>
        <v>45217.230568000028</v>
      </c>
      <c r="O66" s="14">
        <f t="shared" si="7"/>
        <v>3341.9210864721404</v>
      </c>
      <c r="P66" s="15">
        <f t="shared" si="8"/>
        <v>7.3908132906246551E-2</v>
      </c>
      <c r="Q66" s="14">
        <f t="shared" si="9"/>
        <v>45217.230568000028</v>
      </c>
    </row>
    <row r="67" spans="1:17" ht="69" thickBot="1" x14ac:dyDescent="0.35">
      <c r="A67" s="2">
        <v>39</v>
      </c>
      <c r="B67" s="3" t="s">
        <v>70</v>
      </c>
      <c r="C67" s="2" t="s">
        <v>66</v>
      </c>
      <c r="D67" s="4">
        <v>1</v>
      </c>
      <c r="E67" s="5">
        <v>28567.180593438658</v>
      </c>
      <c r="F67" s="6">
        <v>0.19</v>
      </c>
      <c r="G67" s="7">
        <f t="shared" si="5"/>
        <v>33994.944906192002</v>
      </c>
      <c r="H67" s="5">
        <v>28845.884794350255</v>
      </c>
      <c r="I67" s="6">
        <v>0.19</v>
      </c>
      <c r="J67" s="7">
        <v>34326.602905276799</v>
      </c>
      <c r="K67" s="5">
        <v>33165.799908480003</v>
      </c>
      <c r="L67" s="6">
        <v>0.19</v>
      </c>
      <c r="M67" s="7">
        <v>39467.3018910912</v>
      </c>
      <c r="N67" s="14">
        <f t="shared" si="6"/>
        <v>35929.616567519995</v>
      </c>
      <c r="O67" s="14">
        <f t="shared" si="7"/>
        <v>2505.1829398998029</v>
      </c>
      <c r="P67" s="15">
        <f t="shared" si="8"/>
        <v>6.9724733499228669E-2</v>
      </c>
      <c r="Q67" s="14">
        <f t="shared" si="9"/>
        <v>35929.616567519995</v>
      </c>
    </row>
    <row r="68" spans="1:17" ht="57.6" thickBot="1" x14ac:dyDescent="0.35">
      <c r="A68" s="2">
        <v>40</v>
      </c>
      <c r="B68" s="3" t="s">
        <v>71</v>
      </c>
      <c r="C68" s="2" t="s">
        <v>66</v>
      </c>
      <c r="D68" s="4">
        <v>1</v>
      </c>
      <c r="E68" s="5">
        <v>114889.25154748232</v>
      </c>
      <c r="F68" s="6">
        <v>0.19</v>
      </c>
      <c r="G68" s="7">
        <f t="shared" si="5"/>
        <v>136718.20934150394</v>
      </c>
      <c r="H68" s="5">
        <v>114216.7290993995</v>
      </c>
      <c r="I68" s="6">
        <v>0.19</v>
      </c>
      <c r="J68" s="7">
        <v>135917.90762828541</v>
      </c>
      <c r="K68" s="5">
        <v>133383.61886975996</v>
      </c>
      <c r="L68" s="6">
        <v>0.19</v>
      </c>
      <c r="M68" s="7">
        <v>158726.50645501434</v>
      </c>
      <c r="N68" s="14">
        <f t="shared" si="6"/>
        <v>143787.54114160125</v>
      </c>
      <c r="O68" s="14">
        <f t="shared" si="7"/>
        <v>10568.495136791085</v>
      </c>
      <c r="P68" s="15">
        <f t="shared" si="8"/>
        <v>7.3500771018702407E-2</v>
      </c>
      <c r="Q68" s="14">
        <f t="shared" si="9"/>
        <v>143787.54114160125</v>
      </c>
    </row>
    <row r="69" spans="1:17" ht="46.2" thickBot="1" x14ac:dyDescent="0.35">
      <c r="A69" s="2">
        <v>41</v>
      </c>
      <c r="B69" s="3" t="s">
        <v>72</v>
      </c>
      <c r="C69" s="2" t="s">
        <v>66</v>
      </c>
      <c r="D69" s="4">
        <v>1</v>
      </c>
      <c r="E69" s="5">
        <v>38548.923220114506</v>
      </c>
      <c r="F69" s="6">
        <v>0.19</v>
      </c>
      <c r="G69" s="7">
        <f t="shared" si="5"/>
        <v>45873.218631936259</v>
      </c>
      <c r="H69" s="5">
        <v>38360.879692211507</v>
      </c>
      <c r="I69" s="6">
        <v>0.19</v>
      </c>
      <c r="J69" s="7">
        <v>45649.446833731694</v>
      </c>
      <c r="K69" s="5">
        <v>44754.359640913426</v>
      </c>
      <c r="L69" s="6">
        <v>0.19</v>
      </c>
      <c r="M69" s="7">
        <v>53257.687972686974</v>
      </c>
      <c r="N69" s="14">
        <f t="shared" si="6"/>
        <v>48260.117812784978</v>
      </c>
      <c r="O69" s="14">
        <f t="shared" si="7"/>
        <v>3534.9963773461013</v>
      </c>
      <c r="P69" s="15">
        <f t="shared" si="8"/>
        <v>7.3248813669692631E-2</v>
      </c>
      <c r="Q69" s="14">
        <f t="shared" si="9"/>
        <v>48260.117812784978</v>
      </c>
    </row>
    <row r="70" spans="1:17" ht="46.2" thickBot="1" x14ac:dyDescent="0.35">
      <c r="A70" s="2">
        <v>42</v>
      </c>
      <c r="B70" s="3" t="s">
        <v>73</v>
      </c>
      <c r="C70" s="2" t="s">
        <v>66</v>
      </c>
      <c r="D70" s="4">
        <v>1</v>
      </c>
      <c r="E70" s="5">
        <v>37251.818248722077</v>
      </c>
      <c r="F70" s="6">
        <v>0.19</v>
      </c>
      <c r="G70" s="7">
        <f t="shared" si="5"/>
        <v>44329.663715979266</v>
      </c>
      <c r="H70" s="5">
        <v>37106.44529945877</v>
      </c>
      <c r="I70" s="6">
        <v>0.19</v>
      </c>
      <c r="J70" s="7">
        <v>44156.669906355935</v>
      </c>
      <c r="K70" s="5">
        <v>43248.452405833435</v>
      </c>
      <c r="L70" s="6">
        <v>0.19</v>
      </c>
      <c r="M70" s="7">
        <v>51465.658362941787</v>
      </c>
      <c r="N70" s="14">
        <f t="shared" si="6"/>
        <v>46650.663995092327</v>
      </c>
      <c r="O70" s="14">
        <f t="shared" si="7"/>
        <v>3405.4475757094933</v>
      </c>
      <c r="P70" s="15">
        <f t="shared" si="8"/>
        <v>7.2998908998760409E-2</v>
      </c>
      <c r="Q70" s="14">
        <f t="shared" si="9"/>
        <v>46650.663995092327</v>
      </c>
    </row>
    <row r="71" spans="1:17" ht="57.6" thickBot="1" x14ac:dyDescent="0.35">
      <c r="A71" s="2">
        <v>43</v>
      </c>
      <c r="B71" s="3" t="s">
        <v>74</v>
      </c>
      <c r="C71" s="2" t="s">
        <v>66</v>
      </c>
      <c r="D71" s="4">
        <v>1</v>
      </c>
      <c r="E71" s="5">
        <v>54083.403765650517</v>
      </c>
      <c r="F71" s="6">
        <v>0.19</v>
      </c>
      <c r="G71" s="7">
        <f t="shared" si="5"/>
        <v>64359.250481124109</v>
      </c>
      <c r="H71" s="5">
        <v>53819.582283866861</v>
      </c>
      <c r="I71" s="6">
        <v>0.19</v>
      </c>
      <c r="J71" s="7">
        <v>64045.302917801564</v>
      </c>
      <c r="K71" s="5">
        <v>62789.512664511334</v>
      </c>
      <c r="L71" s="6">
        <v>0.19</v>
      </c>
      <c r="M71" s="7">
        <v>74719.520070768485</v>
      </c>
      <c r="N71" s="14">
        <f t="shared" si="6"/>
        <v>67708.024489898045</v>
      </c>
      <c r="O71" s="14">
        <f t="shared" si="7"/>
        <v>4959.5324698035301</v>
      </c>
      <c r="P71" s="15">
        <f t="shared" si="8"/>
        <v>7.3248813669692672E-2</v>
      </c>
      <c r="Q71" s="14">
        <f t="shared" si="9"/>
        <v>67708.024489898045</v>
      </c>
    </row>
    <row r="72" spans="1:17" ht="57.6" thickBot="1" x14ac:dyDescent="0.35">
      <c r="A72" s="2">
        <v>44</v>
      </c>
      <c r="B72" s="3" t="s">
        <v>75</v>
      </c>
      <c r="C72" s="2" t="s">
        <v>66</v>
      </c>
      <c r="D72" s="4">
        <v>1</v>
      </c>
      <c r="E72" s="5">
        <v>379845.62584236433</v>
      </c>
      <c r="F72" s="6">
        <v>0.19</v>
      </c>
      <c r="G72" s="7">
        <f t="shared" si="5"/>
        <v>452016.29475241352</v>
      </c>
      <c r="H72" s="5">
        <v>389110.15330193419</v>
      </c>
      <c r="I72" s="6">
        <v>0.19</v>
      </c>
      <c r="J72" s="7">
        <v>463041.08242930163</v>
      </c>
      <c r="K72" s="5">
        <v>440991.50707552541</v>
      </c>
      <c r="L72" s="6">
        <v>0.19</v>
      </c>
      <c r="M72" s="7">
        <v>524779.89341987518</v>
      </c>
      <c r="N72" s="14">
        <f t="shared" si="6"/>
        <v>479945.7568671967</v>
      </c>
      <c r="O72" s="14">
        <f t="shared" si="7"/>
        <v>32020.424067026099</v>
      </c>
      <c r="P72" s="15">
        <f t="shared" si="8"/>
        <v>6.6716756235197433E-2</v>
      </c>
      <c r="Q72" s="14">
        <f t="shared" si="9"/>
        <v>479945.7568671967</v>
      </c>
    </row>
    <row r="73" spans="1:17" ht="46.2" thickBot="1" x14ac:dyDescent="0.35">
      <c r="A73" s="2">
        <v>45</v>
      </c>
      <c r="B73" s="3" t="s">
        <v>76</v>
      </c>
      <c r="C73" s="2" t="s">
        <v>66</v>
      </c>
      <c r="D73" s="4">
        <v>1</v>
      </c>
      <c r="E73" s="5">
        <v>35030.054391148282</v>
      </c>
      <c r="F73" s="6">
        <v>0.19</v>
      </c>
      <c r="G73" s="7">
        <f t="shared" si="5"/>
        <v>41685.764725466455</v>
      </c>
      <c r="H73" s="5">
        <v>34688.297762941955</v>
      </c>
      <c r="I73" s="6">
        <v>0.19</v>
      </c>
      <c r="J73" s="7">
        <v>41279.074337900922</v>
      </c>
      <c r="K73" s="5">
        <v>40669.038756552633</v>
      </c>
      <c r="L73" s="6">
        <v>0.19</v>
      </c>
      <c r="M73" s="7">
        <v>48396.15612029763</v>
      </c>
      <c r="N73" s="14">
        <f t="shared" si="6"/>
        <v>43786.998394555005</v>
      </c>
      <c r="O73" s="14">
        <f t="shared" si="7"/>
        <v>3263.3929657555559</v>
      </c>
      <c r="P73" s="15">
        <f t="shared" si="8"/>
        <v>7.4528811871273762E-2</v>
      </c>
      <c r="Q73" s="14">
        <f t="shared" si="9"/>
        <v>43786.998394555005</v>
      </c>
    </row>
    <row r="74" spans="1:17" ht="46.2" thickBot="1" x14ac:dyDescent="0.35">
      <c r="A74" s="2">
        <v>46</v>
      </c>
      <c r="B74" s="3" t="s">
        <v>77</v>
      </c>
      <c r="C74" s="2" t="s">
        <v>66</v>
      </c>
      <c r="D74" s="4">
        <v>1</v>
      </c>
      <c r="E74" s="5">
        <v>90800.216740614502</v>
      </c>
      <c r="F74" s="6">
        <v>0.19</v>
      </c>
      <c r="G74" s="7">
        <f t="shared" si="5"/>
        <v>108052.25792133126</v>
      </c>
      <c r="H74" s="5">
        <v>90002.946544843246</v>
      </c>
      <c r="I74" s="6">
        <v>0.19</v>
      </c>
      <c r="J74" s="7">
        <v>107103.50638836346</v>
      </c>
      <c r="K74" s="5">
        <v>105416.83699642072</v>
      </c>
      <c r="L74" s="6">
        <v>0.19</v>
      </c>
      <c r="M74" s="7">
        <v>125446.03602574066</v>
      </c>
      <c r="N74" s="14">
        <f t="shared" si="6"/>
        <v>113533.93344514513</v>
      </c>
      <c r="O74" s="14">
        <f t="shared" si="7"/>
        <v>8432.0291462889782</v>
      </c>
      <c r="P74" s="15">
        <f t="shared" si="8"/>
        <v>7.4268801321527217E-2</v>
      </c>
      <c r="Q74" s="14">
        <f t="shared" si="9"/>
        <v>113533.93344514513</v>
      </c>
    </row>
    <row r="75" spans="1:17" ht="57.6" thickBot="1" x14ac:dyDescent="0.35">
      <c r="A75" s="2">
        <v>47</v>
      </c>
      <c r="B75" s="3" t="s">
        <v>78</v>
      </c>
      <c r="C75" s="2" t="s">
        <v>66</v>
      </c>
      <c r="D75" s="4">
        <v>1</v>
      </c>
      <c r="E75" s="5">
        <v>183251.45151031885</v>
      </c>
      <c r="F75" s="6">
        <v>0.19</v>
      </c>
      <c r="G75" s="7">
        <f t="shared" si="5"/>
        <v>218069.22729727943</v>
      </c>
      <c r="H75" s="5">
        <v>181821.1962790188</v>
      </c>
      <c r="I75" s="6">
        <v>0.19</v>
      </c>
      <c r="J75" s="7">
        <v>216367.22357203235</v>
      </c>
      <c r="K75" s="5">
        <v>212750.46565588235</v>
      </c>
      <c r="L75" s="6">
        <v>0.19</v>
      </c>
      <c r="M75" s="7">
        <v>253173.05413049998</v>
      </c>
      <c r="N75" s="14">
        <f t="shared" si="6"/>
        <v>229203.16833327059</v>
      </c>
      <c r="O75" s="14">
        <f t="shared" si="7"/>
        <v>16963.50539676972</v>
      </c>
      <c r="P75" s="15">
        <f t="shared" si="8"/>
        <v>7.4010780566977602E-2</v>
      </c>
      <c r="Q75" s="14">
        <f t="shared" si="9"/>
        <v>229203.16833327059</v>
      </c>
    </row>
    <row r="76" spans="1:17" ht="46.2" thickBot="1" x14ac:dyDescent="0.35">
      <c r="A76" s="2">
        <v>48</v>
      </c>
      <c r="B76" s="3" t="s">
        <v>79</v>
      </c>
      <c r="C76" s="2" t="s">
        <v>66</v>
      </c>
      <c r="D76" s="4">
        <v>1</v>
      </c>
      <c r="E76" s="5">
        <v>38534.929406909534</v>
      </c>
      <c r="F76" s="6">
        <v>0.19</v>
      </c>
      <c r="G76" s="7">
        <f t="shared" si="5"/>
        <v>45856.565994222343</v>
      </c>
      <c r="H76" s="5">
        <v>38298.080572506093</v>
      </c>
      <c r="I76" s="6">
        <v>0.19</v>
      </c>
      <c r="J76" s="7">
        <v>45574.715881282245</v>
      </c>
      <c r="K76" s="5">
        <v>44738.113165094968</v>
      </c>
      <c r="L76" s="6">
        <v>0.19</v>
      </c>
      <c r="M76" s="7">
        <v>53238.354666463012</v>
      </c>
      <c r="N76" s="14">
        <f t="shared" si="6"/>
        <v>48223.212180655864</v>
      </c>
      <c r="O76" s="14">
        <f t="shared" si="7"/>
        <v>3548.1075224455444</v>
      </c>
      <c r="P76" s="15">
        <f t="shared" si="8"/>
        <v>7.3576756130501464E-2</v>
      </c>
      <c r="Q76" s="14">
        <f t="shared" si="9"/>
        <v>48223.212180655864</v>
      </c>
    </row>
    <row r="77" spans="1:17" ht="46.2" thickBot="1" x14ac:dyDescent="0.35">
      <c r="A77" s="2">
        <v>49</v>
      </c>
      <c r="B77" s="3" t="s">
        <v>80</v>
      </c>
      <c r="C77" s="2" t="s">
        <v>66</v>
      </c>
      <c r="D77" s="4">
        <v>1</v>
      </c>
      <c r="E77" s="5">
        <v>78152.053528299133</v>
      </c>
      <c r="F77" s="6">
        <v>0.19</v>
      </c>
      <c r="G77" s="7">
        <f t="shared" si="5"/>
        <v>93000.943698675968</v>
      </c>
      <c r="H77" s="5">
        <v>78533.28305770547</v>
      </c>
      <c r="I77" s="6">
        <v>0.19</v>
      </c>
      <c r="J77" s="7">
        <v>93454.606838669511</v>
      </c>
      <c r="K77" s="5">
        <v>90732.627998708267</v>
      </c>
      <c r="L77" s="6">
        <v>0.19</v>
      </c>
      <c r="M77" s="7">
        <v>107971.82731846283</v>
      </c>
      <c r="N77" s="14">
        <f t="shared" si="6"/>
        <v>98142.459285269433</v>
      </c>
      <c r="O77" s="14">
        <f t="shared" si="7"/>
        <v>6952.8799553432227</v>
      </c>
      <c r="P77" s="15">
        <f t="shared" si="8"/>
        <v>7.0844770000447768E-2</v>
      </c>
      <c r="Q77" s="14">
        <f t="shared" si="9"/>
        <v>98142.459285269433</v>
      </c>
    </row>
    <row r="78" spans="1:17" ht="46.2" thickBot="1" x14ac:dyDescent="0.35">
      <c r="A78" s="2">
        <v>50</v>
      </c>
      <c r="B78" s="3" t="s">
        <v>81</v>
      </c>
      <c r="C78" s="2" t="s">
        <v>66</v>
      </c>
      <c r="D78" s="4">
        <v>1</v>
      </c>
      <c r="E78" s="5">
        <v>37103.655499344321</v>
      </c>
      <c r="F78" s="6">
        <v>0.19</v>
      </c>
      <c r="G78" s="7">
        <f t="shared" si="5"/>
        <v>44153.35004421974</v>
      </c>
      <c r="H78" s="5">
        <v>38008.622706645401</v>
      </c>
      <c r="I78" s="6">
        <v>0.19</v>
      </c>
      <c r="J78" s="7">
        <v>45230.261020908023</v>
      </c>
      <c r="K78" s="5">
        <v>43076.439067531457</v>
      </c>
      <c r="L78" s="6">
        <v>0.19</v>
      </c>
      <c r="M78" s="7">
        <v>51260.962490362428</v>
      </c>
      <c r="N78" s="14">
        <f t="shared" si="6"/>
        <v>46881.524518496735</v>
      </c>
      <c r="O78" s="14">
        <f t="shared" si="7"/>
        <v>3127.7832432349783</v>
      </c>
      <c r="P78" s="15">
        <f t="shared" si="8"/>
        <v>6.6716756235197433E-2</v>
      </c>
      <c r="Q78" s="14">
        <f t="shared" si="9"/>
        <v>46881.524518496735</v>
      </c>
    </row>
    <row r="79" spans="1:17" ht="46.2" thickBot="1" x14ac:dyDescent="0.35">
      <c r="A79" s="2">
        <v>51</v>
      </c>
      <c r="B79" s="3" t="s">
        <v>82</v>
      </c>
      <c r="C79" s="2" t="s">
        <v>66</v>
      </c>
      <c r="D79" s="4">
        <v>1</v>
      </c>
      <c r="E79" s="5">
        <v>30667.298327404435</v>
      </c>
      <c r="F79" s="6">
        <v>0.19</v>
      </c>
      <c r="G79" s="7">
        <f t="shared" si="5"/>
        <v>36494.085009611277</v>
      </c>
      <c r="H79" s="5">
        <v>30667.298327404435</v>
      </c>
      <c r="I79" s="6">
        <v>0.19</v>
      </c>
      <c r="J79" s="7">
        <v>36494.085009611277</v>
      </c>
      <c r="K79" s="5">
        <v>35603.985375230513</v>
      </c>
      <c r="L79" s="6">
        <v>0.19</v>
      </c>
      <c r="M79" s="7">
        <v>42368.742596524309</v>
      </c>
      <c r="N79" s="14">
        <f t="shared" si="6"/>
        <v>38452.304205248955</v>
      </c>
      <c r="O79" s="14">
        <f t="shared" si="7"/>
        <v>2769.3401445701365</v>
      </c>
      <c r="P79" s="15">
        <f t="shared" si="8"/>
        <v>7.2020135120852036E-2</v>
      </c>
      <c r="Q79" s="14">
        <f t="shared" si="9"/>
        <v>38452.304205248955</v>
      </c>
    </row>
    <row r="80" spans="1:17" ht="46.2" thickBot="1" x14ac:dyDescent="0.35">
      <c r="A80" s="2">
        <v>52</v>
      </c>
      <c r="B80" s="3" t="s">
        <v>83</v>
      </c>
      <c r="C80" s="2" t="s">
        <v>66</v>
      </c>
      <c r="D80" s="4">
        <v>1</v>
      </c>
      <c r="E80" s="5">
        <v>35863.155382591314</v>
      </c>
      <c r="F80" s="6">
        <v>0.19</v>
      </c>
      <c r="G80" s="7">
        <f t="shared" si="5"/>
        <v>42677.154905283664</v>
      </c>
      <c r="H80" s="5">
        <v>37087.750932240771</v>
      </c>
      <c r="I80" s="6">
        <v>0.19</v>
      </c>
      <c r="J80" s="7">
        <v>44134.423609366517</v>
      </c>
      <c r="K80" s="5">
        <v>41636.248688081621</v>
      </c>
      <c r="L80" s="6">
        <v>0.19</v>
      </c>
      <c r="M80" s="7">
        <v>49547.135938817126</v>
      </c>
      <c r="N80" s="14">
        <f t="shared" si="6"/>
        <v>45452.904817822426</v>
      </c>
      <c r="O80" s="14">
        <f t="shared" si="7"/>
        <v>2955.5545867700148</v>
      </c>
      <c r="P80" s="15">
        <f t="shared" si="8"/>
        <v>6.5024547905486549E-2</v>
      </c>
      <c r="Q80" s="14">
        <f t="shared" si="9"/>
        <v>45452.904817822426</v>
      </c>
    </row>
    <row r="81" spans="1:17" ht="57.6" thickBot="1" x14ac:dyDescent="0.35">
      <c r="A81" s="2">
        <v>53</v>
      </c>
      <c r="B81" s="3" t="s">
        <v>84</v>
      </c>
      <c r="C81" s="2" t="s">
        <v>66</v>
      </c>
      <c r="D81" s="4">
        <v>1</v>
      </c>
      <c r="E81" s="5">
        <v>44328.644531467813</v>
      </c>
      <c r="F81" s="6">
        <v>0.19</v>
      </c>
      <c r="G81" s="7">
        <f t="shared" si="5"/>
        <v>52751.086992446697</v>
      </c>
      <c r="H81" s="5">
        <v>45409.830983454834</v>
      </c>
      <c r="I81" s="6">
        <v>0.19</v>
      </c>
      <c r="J81" s="7">
        <v>54037.698870311251</v>
      </c>
      <c r="K81" s="5">
        <v>51464.475114582143</v>
      </c>
      <c r="L81" s="6">
        <v>0.19</v>
      </c>
      <c r="M81" s="7">
        <v>61242.725386352744</v>
      </c>
      <c r="N81" s="14">
        <f t="shared" si="6"/>
        <v>56010.503749703559</v>
      </c>
      <c r="O81" s="14">
        <f t="shared" si="7"/>
        <v>3736.8391252795818</v>
      </c>
      <c r="P81" s="15">
        <f t="shared" si="8"/>
        <v>6.6716756235197391E-2</v>
      </c>
      <c r="Q81" s="14">
        <f t="shared" si="9"/>
        <v>56010.503749703559</v>
      </c>
    </row>
    <row r="82" spans="1:17" ht="46.2" thickBot="1" x14ac:dyDescent="0.35">
      <c r="A82" s="2">
        <v>54</v>
      </c>
      <c r="B82" s="3" t="s">
        <v>85</v>
      </c>
      <c r="C82" s="2" t="s">
        <v>66</v>
      </c>
      <c r="D82" s="4">
        <v>1</v>
      </c>
      <c r="E82" s="5">
        <v>35514.043375076297</v>
      </c>
      <c r="F82" s="6">
        <v>0.19</v>
      </c>
      <c r="G82" s="7">
        <f t="shared" si="5"/>
        <v>42261.711616340792</v>
      </c>
      <c r="H82" s="5">
        <v>36137.704624589831</v>
      </c>
      <c r="I82" s="6">
        <v>0.19</v>
      </c>
      <c r="J82" s="7">
        <v>43003.868503261896</v>
      </c>
      <c r="K82" s="5">
        <v>41230.938162283703</v>
      </c>
      <c r="L82" s="6">
        <v>0.19</v>
      </c>
      <c r="M82" s="7">
        <v>49064.816413117602</v>
      </c>
      <c r="N82" s="14">
        <f t="shared" si="6"/>
        <v>44776.798844240104</v>
      </c>
      <c r="O82" s="14">
        <f t="shared" si="7"/>
        <v>3047.1867040985767</v>
      </c>
      <c r="P82" s="15">
        <f t="shared" si="8"/>
        <v>6.8052803745494939E-2</v>
      </c>
      <c r="Q82" s="14">
        <f t="shared" si="9"/>
        <v>44776.798844240104</v>
      </c>
    </row>
    <row r="83" spans="1:17" ht="57.6" thickBot="1" x14ac:dyDescent="0.35">
      <c r="A83" s="2">
        <v>55</v>
      </c>
      <c r="B83" s="3" t="s">
        <v>86</v>
      </c>
      <c r="C83" s="2" t="s">
        <v>66</v>
      </c>
      <c r="D83" s="4">
        <v>1</v>
      </c>
      <c r="E83" s="5">
        <v>31265.969706841872</v>
      </c>
      <c r="F83" s="6">
        <v>0.19</v>
      </c>
      <c r="G83" s="7">
        <f t="shared" si="5"/>
        <v>37206.503951141829</v>
      </c>
      <c r="H83" s="5">
        <v>31265.969706841872</v>
      </c>
      <c r="I83" s="6">
        <v>0.19</v>
      </c>
      <c r="J83" s="7">
        <v>37206.503951141829</v>
      </c>
      <c r="K83" s="5">
        <v>36299.028245016416</v>
      </c>
      <c r="L83" s="6">
        <v>0.19</v>
      </c>
      <c r="M83" s="7">
        <v>43195.843611569529</v>
      </c>
      <c r="N83" s="14">
        <f t="shared" si="6"/>
        <v>39202.950504617729</v>
      </c>
      <c r="O83" s="14">
        <f t="shared" si="7"/>
        <v>2823.4017924786408</v>
      </c>
      <c r="P83" s="15">
        <f t="shared" si="8"/>
        <v>7.2020135120851966E-2</v>
      </c>
      <c r="Q83" s="14">
        <f t="shared" si="9"/>
        <v>39202.950504617729</v>
      </c>
    </row>
    <row r="84" spans="1:17" ht="46.2" thickBot="1" x14ac:dyDescent="0.35">
      <c r="A84" s="2">
        <v>56</v>
      </c>
      <c r="B84" s="3" t="s">
        <v>87</v>
      </c>
      <c r="C84" s="2" t="s">
        <v>66</v>
      </c>
      <c r="D84" s="4">
        <v>1</v>
      </c>
      <c r="E84" s="5">
        <v>43434.991719315076</v>
      </c>
      <c r="F84" s="6">
        <v>0.19</v>
      </c>
      <c r="G84" s="7">
        <f t="shared" si="5"/>
        <v>51687.640145984937</v>
      </c>
      <c r="H84" s="5">
        <v>43112.937146566983</v>
      </c>
      <c r="I84" s="6">
        <v>0.19</v>
      </c>
      <c r="J84" s="7">
        <v>51304.395204414708</v>
      </c>
      <c r="K84" s="5">
        <v>50426.965996082865</v>
      </c>
      <c r="L84" s="6">
        <v>0.19</v>
      </c>
      <c r="M84" s="7">
        <v>60008.089535338608</v>
      </c>
      <c r="N84" s="14">
        <f t="shared" si="6"/>
        <v>54333.374961912748</v>
      </c>
      <c r="O84" s="14">
        <f t="shared" si="7"/>
        <v>4015.6782979299724</v>
      </c>
      <c r="P84" s="15">
        <f t="shared" si="8"/>
        <v>7.3908132906246482E-2</v>
      </c>
      <c r="Q84" s="14">
        <f t="shared" si="9"/>
        <v>54333.374961912748</v>
      </c>
    </row>
    <row r="85" spans="1:17" ht="46.2" thickBot="1" x14ac:dyDescent="0.35">
      <c r="A85" s="2">
        <v>57</v>
      </c>
      <c r="B85" s="3" t="s">
        <v>88</v>
      </c>
      <c r="C85" s="2" t="s">
        <v>66</v>
      </c>
      <c r="D85" s="4">
        <v>1</v>
      </c>
      <c r="E85" s="5">
        <v>60015.095586497519</v>
      </c>
      <c r="F85" s="6">
        <v>0.19</v>
      </c>
      <c r="G85" s="7">
        <f t="shared" si="5"/>
        <v>71417.963747932037</v>
      </c>
      <c r="H85" s="5">
        <v>60600.608714170667</v>
      </c>
      <c r="I85" s="6">
        <v>0.19</v>
      </c>
      <c r="J85" s="7">
        <v>72114.724369863092</v>
      </c>
      <c r="K85" s="5">
        <v>69676.06219310443</v>
      </c>
      <c r="L85" s="6">
        <v>0.19</v>
      </c>
      <c r="M85" s="7">
        <v>82914.514009794264</v>
      </c>
      <c r="N85" s="14">
        <f t="shared" si="6"/>
        <v>75482.40070919646</v>
      </c>
      <c r="O85" s="14">
        <f t="shared" si="7"/>
        <v>5262.990273330709</v>
      </c>
      <c r="P85" s="15">
        <f t="shared" si="8"/>
        <v>6.9724733499228628E-2</v>
      </c>
      <c r="Q85" s="14">
        <f t="shared" si="9"/>
        <v>75482.40070919646</v>
      </c>
    </row>
    <row r="86" spans="1:17" ht="57.6" thickBot="1" x14ac:dyDescent="0.35">
      <c r="A86" s="2">
        <v>58</v>
      </c>
      <c r="B86" s="3" t="s">
        <v>89</v>
      </c>
      <c r="C86" s="2" t="s">
        <v>66</v>
      </c>
      <c r="D86" s="4">
        <v>1</v>
      </c>
      <c r="E86" s="5">
        <v>286252.54950764205</v>
      </c>
      <c r="F86" s="6">
        <v>0.19</v>
      </c>
      <c r="G86" s="7">
        <f t="shared" si="5"/>
        <v>340640.53391409403</v>
      </c>
      <c r="H86" s="5">
        <v>290441.61120775389</v>
      </c>
      <c r="I86" s="6">
        <v>0.19</v>
      </c>
      <c r="J86" s="7">
        <v>345625.51733722712</v>
      </c>
      <c r="K86" s="5">
        <v>332332.22820887226</v>
      </c>
      <c r="L86" s="6">
        <v>0.19</v>
      </c>
      <c r="M86" s="7">
        <v>395475.35156855796</v>
      </c>
      <c r="N86" s="14">
        <f t="shared" si="6"/>
        <v>360580.46760662639</v>
      </c>
      <c r="O86" s="14">
        <f t="shared" si="7"/>
        <v>24758.193390872049</v>
      </c>
      <c r="P86" s="15">
        <f t="shared" si="8"/>
        <v>6.8662048044937057E-2</v>
      </c>
      <c r="Q86" s="14">
        <f t="shared" si="9"/>
        <v>360580.46760662639</v>
      </c>
    </row>
    <row r="87" spans="1:17" ht="57.6" thickBot="1" x14ac:dyDescent="0.35">
      <c r="A87" s="2">
        <v>59</v>
      </c>
      <c r="B87" s="3" t="s">
        <v>90</v>
      </c>
      <c r="C87" s="2" t="s">
        <v>66</v>
      </c>
      <c r="D87" s="4">
        <v>1</v>
      </c>
      <c r="E87" s="5">
        <v>292689.67276385095</v>
      </c>
      <c r="F87" s="6">
        <v>0.19</v>
      </c>
      <c r="G87" s="7">
        <f t="shared" si="5"/>
        <v>348300.71058898262</v>
      </c>
      <c r="H87" s="5">
        <v>292689.67276385095</v>
      </c>
      <c r="I87" s="6">
        <v>0.19</v>
      </c>
      <c r="J87" s="7">
        <v>348300.71058898262</v>
      </c>
      <c r="K87" s="5">
        <v>339805.57130632451</v>
      </c>
      <c r="L87" s="6">
        <v>0.19</v>
      </c>
      <c r="M87" s="7">
        <v>404368.62985452614</v>
      </c>
      <c r="N87" s="14">
        <f t="shared" si="6"/>
        <v>366990.01701083052</v>
      </c>
      <c r="O87" s="14">
        <f t="shared" si="7"/>
        <v>26430.670613123795</v>
      </c>
      <c r="P87" s="15">
        <f t="shared" si="8"/>
        <v>7.2020135120852022E-2</v>
      </c>
      <c r="Q87" s="14">
        <f t="shared" si="9"/>
        <v>366990.01701083052</v>
      </c>
    </row>
    <row r="88" spans="1:17" ht="57.6" thickBot="1" x14ac:dyDescent="0.35">
      <c r="A88" s="2">
        <v>60</v>
      </c>
      <c r="B88" s="3" t="s">
        <v>91</v>
      </c>
      <c r="C88" s="2" t="s">
        <v>66</v>
      </c>
      <c r="D88" s="4">
        <v>1</v>
      </c>
      <c r="E88" s="5">
        <v>296852.91837140854</v>
      </c>
      <c r="F88" s="6">
        <v>0.19</v>
      </c>
      <c r="G88" s="7">
        <f t="shared" si="5"/>
        <v>353254.97286197613</v>
      </c>
      <c r="H88" s="5">
        <v>296273.69316483015</v>
      </c>
      <c r="I88" s="6">
        <v>0.19</v>
      </c>
      <c r="J88" s="7">
        <v>352565.69486614788</v>
      </c>
      <c r="K88" s="5">
        <v>344638.99791412306</v>
      </c>
      <c r="L88" s="6">
        <v>0.19</v>
      </c>
      <c r="M88" s="7">
        <v>410120.40751780639</v>
      </c>
      <c r="N88" s="14">
        <f t="shared" si="6"/>
        <v>371980.3584153101</v>
      </c>
      <c r="O88" s="14">
        <f t="shared" si="7"/>
        <v>26970.555366850254</v>
      </c>
      <c r="P88" s="15">
        <f t="shared" si="8"/>
        <v>7.2505321199615766E-2</v>
      </c>
      <c r="Q88" s="14">
        <f t="shared" si="9"/>
        <v>371980.3584153101</v>
      </c>
    </row>
    <row r="89" spans="1:17" ht="57.6" thickBot="1" x14ac:dyDescent="0.35">
      <c r="A89" s="2">
        <v>61</v>
      </c>
      <c r="B89" s="3" t="s">
        <v>92</v>
      </c>
      <c r="C89" s="2" t="s">
        <v>66</v>
      </c>
      <c r="D89" s="4">
        <v>1</v>
      </c>
      <c r="E89" s="5">
        <v>298630.68634471466</v>
      </c>
      <c r="F89" s="6">
        <v>0.19</v>
      </c>
      <c r="G89" s="7">
        <f t="shared" si="5"/>
        <v>355370.51675021043</v>
      </c>
      <c r="H89" s="5">
        <v>296591.25726723857</v>
      </c>
      <c r="I89" s="6">
        <v>0.19</v>
      </c>
      <c r="J89" s="7">
        <v>352943.59614801389</v>
      </c>
      <c r="K89" s="5">
        <v>346702.94317093701</v>
      </c>
      <c r="L89" s="6">
        <v>0.19</v>
      </c>
      <c r="M89" s="7">
        <v>412576.50237341505</v>
      </c>
      <c r="N89" s="14">
        <f t="shared" si="6"/>
        <v>373630.20509054646</v>
      </c>
      <c r="O89" s="14">
        <f t="shared" si="7"/>
        <v>27557.008061308403</v>
      </c>
      <c r="P89" s="15">
        <f t="shared" si="8"/>
        <v>7.3754765235402128E-2</v>
      </c>
      <c r="Q89" s="14">
        <f t="shared" si="9"/>
        <v>373630.20509054646</v>
      </c>
    </row>
    <row r="90" spans="1:17" ht="46.2" thickBot="1" x14ac:dyDescent="0.35">
      <c r="A90" s="2">
        <v>62</v>
      </c>
      <c r="B90" s="3" t="s">
        <v>93</v>
      </c>
      <c r="C90" s="2" t="s">
        <v>66</v>
      </c>
      <c r="D90" s="4">
        <v>1</v>
      </c>
      <c r="E90" s="5">
        <v>61289.353906411045</v>
      </c>
      <c r="F90" s="6">
        <v>0.19</v>
      </c>
      <c r="G90" s="7">
        <f t="shared" si="5"/>
        <v>72934.331148629135</v>
      </c>
      <c r="H90" s="5">
        <v>60930.586956714978</v>
      </c>
      <c r="I90" s="6">
        <v>0.19</v>
      </c>
      <c r="J90" s="7">
        <v>72507.398478490824</v>
      </c>
      <c r="K90" s="5">
        <v>71155.445023052816</v>
      </c>
      <c r="L90" s="6">
        <v>0.19</v>
      </c>
      <c r="M90" s="7">
        <v>84674.979577432852</v>
      </c>
      <c r="N90" s="14">
        <f t="shared" si="6"/>
        <v>76705.569734850942</v>
      </c>
      <c r="O90" s="14">
        <f t="shared" si="7"/>
        <v>5637.91851694039</v>
      </c>
      <c r="P90" s="15">
        <f t="shared" si="8"/>
        <v>7.3500771018702421E-2</v>
      </c>
      <c r="Q90" s="14">
        <f t="shared" si="9"/>
        <v>76705.569734850942</v>
      </c>
    </row>
    <row r="91" spans="1:17" ht="46.2" thickBot="1" x14ac:dyDescent="0.35">
      <c r="A91" s="2">
        <v>63</v>
      </c>
      <c r="B91" s="3" t="s">
        <v>94</v>
      </c>
      <c r="C91" s="2" t="s">
        <v>66</v>
      </c>
      <c r="D91" s="4">
        <v>1</v>
      </c>
      <c r="E91" s="5">
        <v>32353.953205675385</v>
      </c>
      <c r="F91" s="6">
        <v>0.19</v>
      </c>
      <c r="G91" s="7">
        <f t="shared" si="5"/>
        <v>38501.204314753704</v>
      </c>
      <c r="H91" s="5">
        <v>32155.094761581968</v>
      </c>
      <c r="I91" s="6">
        <v>0.19</v>
      </c>
      <c r="J91" s="7">
        <v>38264.562766282543</v>
      </c>
      <c r="K91" s="5">
        <v>37562.150550979226</v>
      </c>
      <c r="L91" s="6">
        <v>0.19</v>
      </c>
      <c r="M91" s="7">
        <v>44698.959155665274</v>
      </c>
      <c r="N91" s="14">
        <f t="shared" si="6"/>
        <v>40488.242078900505</v>
      </c>
      <c r="O91" s="14">
        <f t="shared" si="7"/>
        <v>2978.9935135919677</v>
      </c>
      <c r="P91" s="15">
        <f t="shared" si="8"/>
        <v>7.3576756130501408E-2</v>
      </c>
      <c r="Q91" s="14">
        <f t="shared" si="9"/>
        <v>40488.242078900505</v>
      </c>
    </row>
    <row r="92" spans="1:17" ht="57.6" thickBot="1" x14ac:dyDescent="0.35">
      <c r="A92" s="2">
        <v>64</v>
      </c>
      <c r="B92" s="3" t="s">
        <v>95</v>
      </c>
      <c r="C92" s="2" t="s">
        <v>66</v>
      </c>
      <c r="D92" s="4">
        <v>1</v>
      </c>
      <c r="E92" s="5">
        <v>49637.3196818039</v>
      </c>
      <c r="F92" s="6">
        <v>0.19</v>
      </c>
      <c r="G92" s="7">
        <f t="shared" si="5"/>
        <v>59068.410421346634</v>
      </c>
      <c r="H92" s="5">
        <v>49879.452948544407</v>
      </c>
      <c r="I92" s="6">
        <v>0.19</v>
      </c>
      <c r="J92" s="7">
        <v>59356.549008767841</v>
      </c>
      <c r="K92" s="5">
        <v>57627.717484240624</v>
      </c>
      <c r="L92" s="6">
        <v>0.19</v>
      </c>
      <c r="M92" s="7">
        <v>68576.983806246339</v>
      </c>
      <c r="N92" s="14">
        <f t="shared" si="6"/>
        <v>62333.981078786943</v>
      </c>
      <c r="O92" s="14">
        <f t="shared" si="7"/>
        <v>4416.0365527389231</v>
      </c>
      <c r="P92" s="15">
        <f t="shared" si="8"/>
        <v>7.0844770000447754E-2</v>
      </c>
      <c r="Q92" s="14">
        <f t="shared" si="9"/>
        <v>62333.981078786943</v>
      </c>
    </row>
    <row r="93" spans="1:17" ht="57.6" thickBot="1" x14ac:dyDescent="0.35">
      <c r="A93" s="2">
        <v>65</v>
      </c>
      <c r="B93" s="3" t="s">
        <v>96</v>
      </c>
      <c r="C93" s="2" t="s">
        <v>66</v>
      </c>
      <c r="D93" s="4">
        <v>1</v>
      </c>
      <c r="E93" s="5">
        <v>53385.576214652559</v>
      </c>
      <c r="F93" s="6">
        <v>0.19</v>
      </c>
      <c r="G93" s="7">
        <f t="shared" ref="G93:G156" si="10">IFERROR(E93*D93*(1+F93),"")</f>
        <v>63528.835695436544</v>
      </c>
      <c r="H93" s="5">
        <v>54687.663439400189</v>
      </c>
      <c r="I93" s="6">
        <v>0.19</v>
      </c>
      <c r="J93" s="7">
        <v>65078.319492886221</v>
      </c>
      <c r="K93" s="5">
        <v>61979.351897986875</v>
      </c>
      <c r="L93" s="6">
        <v>0.19</v>
      </c>
      <c r="M93" s="7">
        <v>73755.428758604379</v>
      </c>
      <c r="N93" s="14">
        <f t="shared" si="6"/>
        <v>67454.194648975725</v>
      </c>
      <c r="O93" s="14">
        <f t="shared" si="7"/>
        <v>4500.3250614372719</v>
      </c>
      <c r="P93" s="15">
        <f t="shared" si="8"/>
        <v>6.6716756235197419E-2</v>
      </c>
      <c r="Q93" s="14">
        <f t="shared" si="9"/>
        <v>67454.194648975725</v>
      </c>
    </row>
    <row r="94" spans="1:17" ht="57.6" thickBot="1" x14ac:dyDescent="0.35">
      <c r="A94" s="2">
        <v>66</v>
      </c>
      <c r="B94" s="3" t="s">
        <v>97</v>
      </c>
      <c r="C94" s="2" t="s">
        <v>66</v>
      </c>
      <c r="D94" s="4">
        <v>1</v>
      </c>
      <c r="E94" s="5">
        <v>49181.88343798877</v>
      </c>
      <c r="F94" s="6">
        <v>0.19</v>
      </c>
      <c r="G94" s="7">
        <f t="shared" si="10"/>
        <v>58526.441291206633</v>
      </c>
      <c r="H94" s="5">
        <v>49181.88343798877</v>
      </c>
      <c r="I94" s="6">
        <v>0.19</v>
      </c>
      <c r="J94" s="7">
        <v>58526.441291206633</v>
      </c>
      <c r="K94" s="5">
        <v>57098.967113372324</v>
      </c>
      <c r="L94" s="6">
        <v>0.19</v>
      </c>
      <c r="M94" s="7">
        <v>67947.770864913065</v>
      </c>
      <c r="N94" s="14">
        <f t="shared" ref="N94:N157" si="11">AVERAGE(G94,J94,M94)</f>
        <v>61666.88448244211</v>
      </c>
      <c r="O94" s="14">
        <f t="shared" ref="O94:O157" si="12">_xlfn.STDEV.P(G94,J94,M94)</f>
        <v>4441.2573529074562</v>
      </c>
      <c r="P94" s="15">
        <f t="shared" ref="P94:P157" si="13">O94/N94</f>
        <v>7.2020135120852063E-2</v>
      </c>
      <c r="Q94" s="14">
        <f t="shared" ref="Q94:Q157" si="14">+N94</f>
        <v>61666.88448244211</v>
      </c>
    </row>
    <row r="95" spans="1:17" ht="57.6" thickBot="1" x14ac:dyDescent="0.35">
      <c r="A95" s="2">
        <v>67</v>
      </c>
      <c r="B95" s="3" t="s">
        <v>98</v>
      </c>
      <c r="C95" s="2" t="s">
        <v>66</v>
      </c>
      <c r="D95" s="4">
        <v>1</v>
      </c>
      <c r="E95" s="5">
        <v>106554.19393567329</v>
      </c>
      <c r="F95" s="6">
        <v>0.19</v>
      </c>
      <c r="G95" s="7">
        <f t="shared" si="10"/>
        <v>126799.49078345121</v>
      </c>
      <c r="H95" s="5">
        <v>110192.6298261597</v>
      </c>
      <c r="I95" s="6">
        <v>0.19</v>
      </c>
      <c r="J95" s="7">
        <v>131129.22949313003</v>
      </c>
      <c r="K95" s="5">
        <v>123706.82027653776</v>
      </c>
      <c r="L95" s="6">
        <v>0.19</v>
      </c>
      <c r="M95" s="7">
        <v>147211.11612907992</v>
      </c>
      <c r="N95" s="14">
        <f t="shared" si="11"/>
        <v>135046.61213522041</v>
      </c>
      <c r="O95" s="14">
        <f t="shared" si="12"/>
        <v>8781.3449002602938</v>
      </c>
      <c r="P95" s="15">
        <f t="shared" si="13"/>
        <v>6.5024547905486493E-2</v>
      </c>
      <c r="Q95" s="14">
        <f t="shared" si="14"/>
        <v>135046.61213522041</v>
      </c>
    </row>
    <row r="96" spans="1:17" ht="57.6" thickBot="1" x14ac:dyDescent="0.35">
      <c r="A96" s="2">
        <v>68</v>
      </c>
      <c r="B96" s="3" t="s">
        <v>99</v>
      </c>
      <c r="C96" s="2" t="s">
        <v>66</v>
      </c>
      <c r="D96" s="4">
        <v>1</v>
      </c>
      <c r="E96" s="5">
        <v>114791.13772847716</v>
      </c>
      <c r="F96" s="6">
        <v>0.19</v>
      </c>
      <c r="G96" s="7">
        <f t="shared" si="10"/>
        <v>136601.4538968878</v>
      </c>
      <c r="H96" s="5">
        <v>117590.92157551319</v>
      </c>
      <c r="I96" s="6">
        <v>0.19</v>
      </c>
      <c r="J96" s="7">
        <v>139933.19667486069</v>
      </c>
      <c r="K96" s="5">
        <v>133269.71111891494</v>
      </c>
      <c r="L96" s="6">
        <v>0.19</v>
      </c>
      <c r="M96" s="7">
        <v>158590.95623150878</v>
      </c>
      <c r="N96" s="14">
        <f t="shared" si="11"/>
        <v>145041.86893441909</v>
      </c>
      <c r="O96" s="14">
        <f t="shared" si="12"/>
        <v>9676.7230135950977</v>
      </c>
      <c r="P96" s="15">
        <f t="shared" si="13"/>
        <v>6.6716756235197461E-2</v>
      </c>
      <c r="Q96" s="14">
        <f t="shared" si="14"/>
        <v>145041.86893441909</v>
      </c>
    </row>
    <row r="97" spans="1:17" ht="46.2" thickBot="1" x14ac:dyDescent="0.35">
      <c r="A97" s="2">
        <v>69</v>
      </c>
      <c r="B97" s="3" t="s">
        <v>100</v>
      </c>
      <c r="C97" s="2" t="s">
        <v>66</v>
      </c>
      <c r="D97" s="4">
        <v>1</v>
      </c>
      <c r="E97" s="5">
        <v>112954.31841807551</v>
      </c>
      <c r="F97" s="6">
        <v>0.19</v>
      </c>
      <c r="G97" s="7">
        <f t="shared" si="10"/>
        <v>134415.63891750984</v>
      </c>
      <c r="H97" s="5">
        <v>114937.90644883196</v>
      </c>
      <c r="I97" s="6">
        <v>0.19</v>
      </c>
      <c r="J97" s="7">
        <v>136776.10867411003</v>
      </c>
      <c r="K97" s="5">
        <v>131137.20870000962</v>
      </c>
      <c r="L97" s="6">
        <v>0.19</v>
      </c>
      <c r="M97" s="7">
        <v>156053.27835301144</v>
      </c>
      <c r="N97" s="14">
        <f t="shared" si="11"/>
        <v>142415.00864821044</v>
      </c>
      <c r="O97" s="14">
        <f t="shared" si="12"/>
        <v>9691.740633949632</v>
      </c>
      <c r="P97" s="15">
        <f t="shared" si="13"/>
        <v>6.8052803745494952E-2</v>
      </c>
      <c r="Q97" s="14">
        <f t="shared" si="14"/>
        <v>142415.00864821044</v>
      </c>
    </row>
    <row r="98" spans="1:17" ht="57.6" thickBot="1" x14ac:dyDescent="0.35">
      <c r="A98" s="2">
        <v>70</v>
      </c>
      <c r="B98" s="3" t="s">
        <v>101</v>
      </c>
      <c r="C98" s="2" t="s">
        <v>66</v>
      </c>
      <c r="D98" s="4">
        <v>1</v>
      </c>
      <c r="E98" s="5">
        <v>54989.007389216422</v>
      </c>
      <c r="F98" s="6">
        <v>0.19</v>
      </c>
      <c r="G98" s="7">
        <f t="shared" si="10"/>
        <v>65436.918793167541</v>
      </c>
      <c r="H98" s="5">
        <v>54989.007389216422</v>
      </c>
      <c r="I98" s="6">
        <v>0.19</v>
      </c>
      <c r="J98" s="7">
        <v>65436.918793167541</v>
      </c>
      <c r="K98" s="5">
        <v>63840.896383578081</v>
      </c>
      <c r="L98" s="6">
        <v>0.19</v>
      </c>
      <c r="M98" s="7">
        <v>75970.66669645792</v>
      </c>
      <c r="N98" s="14">
        <f t="shared" si="11"/>
        <v>68948.168094264329</v>
      </c>
      <c r="O98" s="14">
        <f t="shared" si="12"/>
        <v>4965.656382484136</v>
      </c>
      <c r="P98" s="15">
        <f t="shared" si="13"/>
        <v>7.2020135120852036E-2</v>
      </c>
      <c r="Q98" s="14">
        <f t="shared" si="14"/>
        <v>68948.168094264329</v>
      </c>
    </row>
    <row r="99" spans="1:17" ht="57.6" thickBot="1" x14ac:dyDescent="0.35">
      <c r="A99" s="2">
        <v>71</v>
      </c>
      <c r="B99" s="3" t="s">
        <v>102</v>
      </c>
      <c r="C99" s="2" t="s">
        <v>66</v>
      </c>
      <c r="D99" s="4">
        <v>1</v>
      </c>
      <c r="E99" s="5">
        <v>72835.800621328788</v>
      </c>
      <c r="F99" s="6">
        <v>0.19</v>
      </c>
      <c r="G99" s="7">
        <f t="shared" si="10"/>
        <v>86674.602739381255</v>
      </c>
      <c r="H99" s="5">
        <v>72295.749806965759</v>
      </c>
      <c r="I99" s="6">
        <v>0.19</v>
      </c>
      <c r="J99" s="7">
        <v>86031.942270289248</v>
      </c>
      <c r="K99" s="5">
        <v>84560.588038420741</v>
      </c>
      <c r="L99" s="6">
        <v>0.19</v>
      </c>
      <c r="M99" s="7">
        <v>100627.09976572068</v>
      </c>
      <c r="N99" s="14">
        <f t="shared" si="11"/>
        <v>91111.214925130378</v>
      </c>
      <c r="O99" s="14">
        <f t="shared" si="12"/>
        <v>6733.8597819361294</v>
      </c>
      <c r="P99" s="15">
        <f t="shared" si="13"/>
        <v>7.3908132906246538E-2</v>
      </c>
      <c r="Q99" s="14">
        <f t="shared" si="14"/>
        <v>91111.214925130378</v>
      </c>
    </row>
    <row r="100" spans="1:17" ht="57.6" thickBot="1" x14ac:dyDescent="0.35">
      <c r="A100" s="2">
        <v>72</v>
      </c>
      <c r="B100" s="3" t="s">
        <v>103</v>
      </c>
      <c r="C100" s="2" t="s">
        <v>66</v>
      </c>
      <c r="D100" s="4">
        <v>1</v>
      </c>
      <c r="E100" s="5">
        <v>117551.53483594165</v>
      </c>
      <c r="F100" s="6">
        <v>0.19</v>
      </c>
      <c r="G100" s="7">
        <f t="shared" si="10"/>
        <v>139886.32645477055</v>
      </c>
      <c r="H100" s="5">
        <v>118698.37907824352</v>
      </c>
      <c r="I100" s="6">
        <v>0.19</v>
      </c>
      <c r="J100" s="7">
        <v>141251.07110310977</v>
      </c>
      <c r="K100" s="5">
        <v>136474.46483392251</v>
      </c>
      <c r="L100" s="6">
        <v>0.19</v>
      </c>
      <c r="M100" s="7">
        <v>162404.61315236779</v>
      </c>
      <c r="N100" s="14">
        <f t="shared" si="11"/>
        <v>147847.33690341606</v>
      </c>
      <c r="O100" s="14">
        <f t="shared" si="12"/>
        <v>10308.616164161374</v>
      </c>
      <c r="P100" s="15">
        <f t="shared" si="13"/>
        <v>6.9724733499228767E-2</v>
      </c>
      <c r="Q100" s="14">
        <f t="shared" si="14"/>
        <v>147847.33690341606</v>
      </c>
    </row>
    <row r="101" spans="1:17" ht="57.6" thickBot="1" x14ac:dyDescent="0.35">
      <c r="A101" s="2">
        <v>73</v>
      </c>
      <c r="B101" s="3" t="s">
        <v>104</v>
      </c>
      <c r="C101" s="2" t="s">
        <v>66</v>
      </c>
      <c r="D101" s="4">
        <v>1</v>
      </c>
      <c r="E101" s="5">
        <v>60604.530639025666</v>
      </c>
      <c r="F101" s="6">
        <v>0.19</v>
      </c>
      <c r="G101" s="7">
        <f t="shared" si="10"/>
        <v>72119.391460440544</v>
      </c>
      <c r="H101" s="5">
        <v>60249.772410894788</v>
      </c>
      <c r="I101" s="6">
        <v>0.19</v>
      </c>
      <c r="J101" s="7">
        <v>71697.229168964797</v>
      </c>
      <c r="K101" s="5">
        <v>70360.381912624915</v>
      </c>
      <c r="L101" s="6">
        <v>0.19</v>
      </c>
      <c r="M101" s="7">
        <v>83728.85447602364</v>
      </c>
      <c r="N101" s="14">
        <f t="shared" si="11"/>
        <v>75848.49170180966</v>
      </c>
      <c r="O101" s="14">
        <f t="shared" si="12"/>
        <v>5574.9226206886551</v>
      </c>
      <c r="P101" s="15">
        <f t="shared" si="13"/>
        <v>7.3500771018702324E-2</v>
      </c>
      <c r="Q101" s="14">
        <f t="shared" si="14"/>
        <v>75848.49170180966</v>
      </c>
    </row>
    <row r="102" spans="1:17" ht="57.6" thickBot="1" x14ac:dyDescent="0.35">
      <c r="A102" s="2">
        <v>74</v>
      </c>
      <c r="B102" s="3" t="s">
        <v>105</v>
      </c>
      <c r="C102" s="2" t="s">
        <v>66</v>
      </c>
      <c r="D102" s="4">
        <v>1</v>
      </c>
      <c r="E102" s="5">
        <v>56222.167815272529</v>
      </c>
      <c r="F102" s="6">
        <v>0.19</v>
      </c>
      <c r="G102" s="7">
        <f t="shared" si="10"/>
        <v>66904.379700174308</v>
      </c>
      <c r="H102" s="5">
        <v>55947.913338124861</v>
      </c>
      <c r="I102" s="6">
        <v>0.19</v>
      </c>
      <c r="J102" s="7">
        <v>66578.016872368578</v>
      </c>
      <c r="K102" s="5">
        <v>65272.565561145668</v>
      </c>
      <c r="L102" s="6">
        <v>0.19</v>
      </c>
      <c r="M102" s="7">
        <v>77674.353017763337</v>
      </c>
      <c r="N102" s="14">
        <f t="shared" si="11"/>
        <v>70385.583196768755</v>
      </c>
      <c r="O102" s="14">
        <f t="shared" si="12"/>
        <v>5155.6604686127612</v>
      </c>
      <c r="P102" s="15">
        <f t="shared" si="13"/>
        <v>7.3248813669692603E-2</v>
      </c>
      <c r="Q102" s="14">
        <f t="shared" si="14"/>
        <v>70385.583196768755</v>
      </c>
    </row>
    <row r="103" spans="1:17" ht="57.6" thickBot="1" x14ac:dyDescent="0.35">
      <c r="A103" s="2">
        <v>75</v>
      </c>
      <c r="B103" s="3" t="s">
        <v>106</v>
      </c>
      <c r="C103" s="2" t="s">
        <v>66</v>
      </c>
      <c r="D103" s="4">
        <v>1</v>
      </c>
      <c r="E103" s="5">
        <v>51086.390966788502</v>
      </c>
      <c r="F103" s="6">
        <v>0.19</v>
      </c>
      <c r="G103" s="7">
        <f t="shared" si="10"/>
        <v>60792.805250478312</v>
      </c>
      <c r="H103" s="5">
        <v>50887.029441064449</v>
      </c>
      <c r="I103" s="6">
        <v>0.19</v>
      </c>
      <c r="J103" s="7">
        <v>60555.56503486669</v>
      </c>
      <c r="K103" s="5">
        <v>59310.053902905674</v>
      </c>
      <c r="L103" s="6">
        <v>0.19</v>
      </c>
      <c r="M103" s="7">
        <v>70578.964144457743</v>
      </c>
      <c r="N103" s="14">
        <f t="shared" si="11"/>
        <v>63975.778143267584</v>
      </c>
      <c r="O103" s="14">
        <f t="shared" si="12"/>
        <v>4670.1620068052707</v>
      </c>
      <c r="P103" s="15">
        <f t="shared" si="13"/>
        <v>7.299890899876034E-2</v>
      </c>
      <c r="Q103" s="14">
        <f t="shared" si="14"/>
        <v>63975.778143267584</v>
      </c>
    </row>
    <row r="104" spans="1:17" ht="46.2" thickBot="1" x14ac:dyDescent="0.35">
      <c r="A104" s="2">
        <v>76</v>
      </c>
      <c r="B104" s="3" t="s">
        <v>107</v>
      </c>
      <c r="C104" s="2" t="s">
        <v>66</v>
      </c>
      <c r="D104" s="4">
        <v>1</v>
      </c>
      <c r="E104" s="5">
        <v>47787.630499370258</v>
      </c>
      <c r="F104" s="6">
        <v>0.19</v>
      </c>
      <c r="G104" s="7">
        <f t="shared" si="10"/>
        <v>56867.280294250602</v>
      </c>
      <c r="H104" s="5">
        <v>47554.520106690405</v>
      </c>
      <c r="I104" s="6">
        <v>0.19</v>
      </c>
      <c r="J104" s="7">
        <v>56589.878926961581</v>
      </c>
      <c r="K104" s="5">
        <v>55480.273457805466</v>
      </c>
      <c r="L104" s="6">
        <v>0.19</v>
      </c>
      <c r="M104" s="7">
        <v>66021.525414788499</v>
      </c>
      <c r="N104" s="14">
        <f t="shared" si="11"/>
        <v>59826.22821200022</v>
      </c>
      <c r="O104" s="14">
        <f t="shared" si="12"/>
        <v>4382.2002428613105</v>
      </c>
      <c r="P104" s="15">
        <f t="shared" si="13"/>
        <v>7.3248813669692589E-2</v>
      </c>
      <c r="Q104" s="14">
        <f t="shared" si="14"/>
        <v>59826.22821200022</v>
      </c>
    </row>
    <row r="105" spans="1:17" ht="46.2" thickBot="1" x14ac:dyDescent="0.35">
      <c r="A105" s="2">
        <v>77</v>
      </c>
      <c r="B105" s="3" t="s">
        <v>108</v>
      </c>
      <c r="C105" s="2" t="s">
        <v>66</v>
      </c>
      <c r="D105" s="4">
        <v>1</v>
      </c>
      <c r="E105" s="5">
        <v>19667.656745347638</v>
      </c>
      <c r="F105" s="6">
        <v>0.19</v>
      </c>
      <c r="G105" s="7">
        <f t="shared" si="10"/>
        <v>23404.511526963688</v>
      </c>
      <c r="H105" s="5">
        <v>19437.401251743566</v>
      </c>
      <c r="I105" s="6">
        <v>0.19</v>
      </c>
      <c r="J105" s="7">
        <v>23130.507489574844</v>
      </c>
      <c r="K105" s="5">
        <v>22833.669782403598</v>
      </c>
      <c r="L105" s="6">
        <v>0.19</v>
      </c>
      <c r="M105" s="7">
        <v>27172.06704106028</v>
      </c>
      <c r="N105" s="14">
        <f t="shared" si="11"/>
        <v>24569.028685866269</v>
      </c>
      <c r="O105" s="14">
        <f t="shared" si="12"/>
        <v>1844.022064597691</v>
      </c>
      <c r="P105" s="15">
        <f t="shared" si="13"/>
        <v>7.5054740184274951E-2</v>
      </c>
      <c r="Q105" s="14">
        <f t="shared" si="14"/>
        <v>24569.028685866269</v>
      </c>
    </row>
    <row r="106" spans="1:17" ht="46.2" thickBot="1" x14ac:dyDescent="0.35">
      <c r="A106" s="2">
        <v>78</v>
      </c>
      <c r="B106" s="3" t="s">
        <v>109</v>
      </c>
      <c r="C106" s="2" t="s">
        <v>66</v>
      </c>
      <c r="D106" s="4">
        <v>1</v>
      </c>
      <c r="E106" s="5">
        <v>54042.814179027875</v>
      </c>
      <c r="F106" s="6">
        <v>0.19</v>
      </c>
      <c r="G106" s="7">
        <f t="shared" si="10"/>
        <v>64310.948873043169</v>
      </c>
      <c r="H106" s="5">
        <v>53462.84251466758</v>
      </c>
      <c r="I106" s="6">
        <v>0.19</v>
      </c>
      <c r="J106" s="7">
        <v>63620.782592454416</v>
      </c>
      <c r="K106" s="5">
        <v>62742.38914443236</v>
      </c>
      <c r="L106" s="6">
        <v>0.19</v>
      </c>
      <c r="M106" s="7">
        <v>74663.443081874502</v>
      </c>
      <c r="N106" s="14">
        <f t="shared" si="11"/>
        <v>67531.724849124032</v>
      </c>
      <c r="O106" s="14">
        <f t="shared" si="12"/>
        <v>5050.7515009963008</v>
      </c>
      <c r="P106" s="15">
        <f t="shared" si="13"/>
        <v>7.4790796655652358E-2</v>
      </c>
      <c r="Q106" s="14">
        <f t="shared" si="14"/>
        <v>67531.724849124032</v>
      </c>
    </row>
    <row r="107" spans="1:17" ht="46.2" thickBot="1" x14ac:dyDescent="0.35">
      <c r="A107" s="2">
        <v>79</v>
      </c>
      <c r="B107" s="3" t="s">
        <v>110</v>
      </c>
      <c r="C107" s="2" t="s">
        <v>66</v>
      </c>
      <c r="D107" s="4">
        <v>1</v>
      </c>
      <c r="E107" s="5">
        <v>39763.258576547916</v>
      </c>
      <c r="F107" s="6">
        <v>0.19</v>
      </c>
      <c r="G107" s="7">
        <f t="shared" si="10"/>
        <v>47318.27770609202</v>
      </c>
      <c r="H107" s="5">
        <v>39569.291461540364</v>
      </c>
      <c r="I107" s="6">
        <v>0.19</v>
      </c>
      <c r="J107" s="7">
        <v>47087.456839233033</v>
      </c>
      <c r="K107" s="5">
        <v>46164.173371797093</v>
      </c>
      <c r="L107" s="6">
        <v>0.19</v>
      </c>
      <c r="M107" s="7">
        <v>54935.366312438535</v>
      </c>
      <c r="N107" s="14">
        <f t="shared" si="11"/>
        <v>49780.366952587858</v>
      </c>
      <c r="O107" s="14">
        <f t="shared" si="12"/>
        <v>3646.3528233190318</v>
      </c>
      <c r="P107" s="15">
        <f t="shared" si="13"/>
        <v>7.3248813669692617E-2</v>
      </c>
      <c r="Q107" s="14">
        <f t="shared" si="14"/>
        <v>49780.366952587858</v>
      </c>
    </row>
    <row r="108" spans="1:17" ht="57.6" thickBot="1" x14ac:dyDescent="0.35">
      <c r="A108" s="2">
        <v>80</v>
      </c>
      <c r="B108" s="3" t="s">
        <v>111</v>
      </c>
      <c r="C108" s="2" t="s">
        <v>66</v>
      </c>
      <c r="D108" s="4">
        <v>1</v>
      </c>
      <c r="E108" s="5">
        <v>93117.967853931739</v>
      </c>
      <c r="F108" s="6">
        <v>0.19</v>
      </c>
      <c r="G108" s="7">
        <f t="shared" si="10"/>
        <v>110810.38174617877</v>
      </c>
      <c r="H108" s="5">
        <v>93572.201843463103</v>
      </c>
      <c r="I108" s="6">
        <v>0.19</v>
      </c>
      <c r="J108" s="7">
        <v>111350.92019372109</v>
      </c>
      <c r="K108" s="5">
        <v>108107.68950846708</v>
      </c>
      <c r="L108" s="6">
        <v>0.19</v>
      </c>
      <c r="M108" s="7">
        <v>128648.15051507582</v>
      </c>
      <c r="N108" s="14">
        <f t="shared" si="11"/>
        <v>116936.48415165856</v>
      </c>
      <c r="O108" s="14">
        <f t="shared" si="12"/>
        <v>8284.3383243852495</v>
      </c>
      <c r="P108" s="15">
        <f t="shared" si="13"/>
        <v>7.0844770000447713E-2</v>
      </c>
      <c r="Q108" s="14">
        <f t="shared" si="14"/>
        <v>116936.48415165856</v>
      </c>
    </row>
    <row r="109" spans="1:17" ht="57.6" thickBot="1" x14ac:dyDescent="0.35">
      <c r="A109" s="2">
        <v>81</v>
      </c>
      <c r="B109" s="3" t="s">
        <v>112</v>
      </c>
      <c r="C109" s="2" t="s">
        <v>66</v>
      </c>
      <c r="D109" s="4">
        <v>1</v>
      </c>
      <c r="E109" s="5">
        <v>64137.87095747023</v>
      </c>
      <c r="F109" s="6">
        <v>0.19</v>
      </c>
      <c r="G109" s="7">
        <f t="shared" si="10"/>
        <v>76324.066439389571</v>
      </c>
      <c r="H109" s="5">
        <v>64763.606283884576</v>
      </c>
      <c r="I109" s="6">
        <v>0.19</v>
      </c>
      <c r="J109" s="7">
        <v>77068.691477822635</v>
      </c>
      <c r="K109" s="5">
        <v>74462.503843306898</v>
      </c>
      <c r="L109" s="6">
        <v>0.19</v>
      </c>
      <c r="M109" s="7">
        <v>88610.379573535203</v>
      </c>
      <c r="N109" s="14">
        <f t="shared" si="11"/>
        <v>80667.712496915803</v>
      </c>
      <c r="O109" s="14">
        <f t="shared" si="12"/>
        <v>5624.5347558398516</v>
      </c>
      <c r="P109" s="15">
        <f t="shared" si="13"/>
        <v>6.9724733499228655E-2</v>
      </c>
      <c r="Q109" s="14">
        <f t="shared" si="14"/>
        <v>80667.712496915803</v>
      </c>
    </row>
    <row r="110" spans="1:17" ht="46.2" thickBot="1" x14ac:dyDescent="0.35">
      <c r="A110" s="2">
        <v>82</v>
      </c>
      <c r="B110" s="3" t="s">
        <v>113</v>
      </c>
      <c r="C110" s="2" t="s">
        <v>66</v>
      </c>
      <c r="D110" s="4">
        <v>1</v>
      </c>
      <c r="E110" s="5">
        <v>48861.322983101978</v>
      </c>
      <c r="F110" s="6">
        <v>0.19</v>
      </c>
      <c r="G110" s="7">
        <f t="shared" si="10"/>
        <v>58144.974349891352</v>
      </c>
      <c r="H110" s="5">
        <v>49576.366734074203</v>
      </c>
      <c r="I110" s="6">
        <v>0.19</v>
      </c>
      <c r="J110" s="7">
        <v>58995.8764135483</v>
      </c>
      <c r="K110" s="5">
        <v>56726.80424379644</v>
      </c>
      <c r="L110" s="6">
        <v>0.19</v>
      </c>
      <c r="M110" s="7">
        <v>67504.897050117754</v>
      </c>
      <c r="N110" s="14">
        <f t="shared" si="11"/>
        <v>61548.582604519128</v>
      </c>
      <c r="O110" s="14">
        <f t="shared" si="12"/>
        <v>4226.0517358892648</v>
      </c>
      <c r="P110" s="15">
        <f t="shared" si="13"/>
        <v>6.8662048044936974E-2</v>
      </c>
      <c r="Q110" s="14">
        <f t="shared" si="14"/>
        <v>61548.582604519128</v>
      </c>
    </row>
    <row r="111" spans="1:17" ht="57.6" thickBot="1" x14ac:dyDescent="0.35">
      <c r="A111" s="2">
        <v>83</v>
      </c>
      <c r="B111" s="3" t="s">
        <v>114</v>
      </c>
      <c r="C111" s="2" t="s">
        <v>66</v>
      </c>
      <c r="D111" s="4">
        <v>1</v>
      </c>
      <c r="E111" s="5">
        <v>242196.92845276007</v>
      </c>
      <c r="F111" s="6">
        <v>0.19</v>
      </c>
      <c r="G111" s="7">
        <f t="shared" si="10"/>
        <v>288214.34485878446</v>
      </c>
      <c r="H111" s="5">
        <v>242196.92845276007</v>
      </c>
      <c r="I111" s="6">
        <v>0.19</v>
      </c>
      <c r="J111" s="7">
        <v>288214.34485878446</v>
      </c>
      <c r="K111" s="5">
        <v>281184.72669149702</v>
      </c>
      <c r="L111" s="6">
        <v>0.19</v>
      </c>
      <c r="M111" s="7">
        <v>334609.82476288144</v>
      </c>
      <c r="N111" s="14">
        <f t="shared" si="11"/>
        <v>303679.50482681679</v>
      </c>
      <c r="O111" s="14">
        <f t="shared" si="12"/>
        <v>21871.038971060778</v>
      </c>
      <c r="P111" s="15">
        <f t="shared" si="13"/>
        <v>7.2020135120852022E-2</v>
      </c>
      <c r="Q111" s="14">
        <f t="shared" si="14"/>
        <v>303679.50482681679</v>
      </c>
    </row>
    <row r="112" spans="1:17" ht="46.2" thickBot="1" x14ac:dyDescent="0.35">
      <c r="A112" s="2">
        <v>84</v>
      </c>
      <c r="B112" s="3" t="s">
        <v>115</v>
      </c>
      <c r="C112" s="2" t="s">
        <v>66</v>
      </c>
      <c r="D112" s="4">
        <v>1</v>
      </c>
      <c r="E112" s="5">
        <v>92928.884569466798</v>
      </c>
      <c r="F112" s="6">
        <v>0.19</v>
      </c>
      <c r="G112" s="7">
        <f t="shared" si="10"/>
        <v>110585.37263766548</v>
      </c>
      <c r="H112" s="5">
        <v>92747.55991664833</v>
      </c>
      <c r="I112" s="6">
        <v>0.19</v>
      </c>
      <c r="J112" s="7">
        <v>110369.59630081151</v>
      </c>
      <c r="K112" s="5">
        <v>107888.16842699071</v>
      </c>
      <c r="L112" s="6">
        <v>0.19</v>
      </c>
      <c r="M112" s="7">
        <v>128386.92042811894</v>
      </c>
      <c r="N112" s="14">
        <f t="shared" si="11"/>
        <v>116447.29645553198</v>
      </c>
      <c r="O112" s="14">
        <f t="shared" si="12"/>
        <v>8443.0486323352252</v>
      </c>
      <c r="P112" s="15">
        <f t="shared" si="13"/>
        <v>7.2505321199615766E-2</v>
      </c>
      <c r="Q112" s="14">
        <f t="shared" si="14"/>
        <v>116447.29645553198</v>
      </c>
    </row>
    <row r="113" spans="1:17" ht="57.6" thickBot="1" x14ac:dyDescent="0.35">
      <c r="A113" s="2">
        <v>85</v>
      </c>
      <c r="B113" s="3" t="s">
        <v>116</v>
      </c>
      <c r="C113" s="2" t="s">
        <v>66</v>
      </c>
      <c r="D113" s="4">
        <v>1</v>
      </c>
      <c r="E113" s="5">
        <v>141465.32634454788</v>
      </c>
      <c r="F113" s="6">
        <v>0.19</v>
      </c>
      <c r="G113" s="7">
        <f t="shared" si="10"/>
        <v>168343.73835001196</v>
      </c>
      <c r="H113" s="5">
        <v>141327.31139201662</v>
      </c>
      <c r="I113" s="6">
        <v>0.19</v>
      </c>
      <c r="J113" s="7">
        <v>168179.50055649978</v>
      </c>
      <c r="K113" s="5">
        <v>164237.79351220682</v>
      </c>
      <c r="L113" s="6">
        <v>0.19</v>
      </c>
      <c r="M113" s="7">
        <v>195442.9742795261</v>
      </c>
      <c r="N113" s="14">
        <f t="shared" si="11"/>
        <v>177322.0710620126</v>
      </c>
      <c r="O113" s="14">
        <f t="shared" si="12"/>
        <v>12813.588973613711</v>
      </c>
      <c r="P113" s="15">
        <f t="shared" si="13"/>
        <v>7.2261669948195995E-2</v>
      </c>
      <c r="Q113" s="14">
        <f t="shared" si="14"/>
        <v>177322.0710620126</v>
      </c>
    </row>
    <row r="114" spans="1:17" ht="57.6" thickBot="1" x14ac:dyDescent="0.35">
      <c r="A114" s="2">
        <v>86</v>
      </c>
      <c r="B114" s="3" t="s">
        <v>117</v>
      </c>
      <c r="C114" s="2" t="s">
        <v>66</v>
      </c>
      <c r="D114" s="4">
        <v>1</v>
      </c>
      <c r="E114" s="5">
        <v>99577.436186566716</v>
      </c>
      <c r="F114" s="6">
        <v>0.19</v>
      </c>
      <c r="G114" s="7">
        <f t="shared" si="10"/>
        <v>118497.14906201439</v>
      </c>
      <c r="H114" s="5">
        <v>99577.436186566716</v>
      </c>
      <c r="I114" s="6">
        <v>0.19</v>
      </c>
      <c r="J114" s="7">
        <v>118497.14906201439</v>
      </c>
      <c r="K114" s="5">
        <v>115606.97469464819</v>
      </c>
      <c r="L114" s="6">
        <v>0.19</v>
      </c>
      <c r="M114" s="7">
        <v>137572.29988663134</v>
      </c>
      <c r="N114" s="14">
        <f t="shared" si="11"/>
        <v>124855.53267022005</v>
      </c>
      <c r="O114" s="14">
        <f t="shared" si="12"/>
        <v>8992.1123334952081</v>
      </c>
      <c r="P114" s="15">
        <f t="shared" si="13"/>
        <v>7.2020135120852063E-2</v>
      </c>
      <c r="Q114" s="14">
        <f t="shared" si="14"/>
        <v>124855.53267022005</v>
      </c>
    </row>
    <row r="115" spans="1:17" ht="46.2" thickBot="1" x14ac:dyDescent="0.35">
      <c r="A115" s="2">
        <v>87</v>
      </c>
      <c r="B115" s="3" t="s">
        <v>118</v>
      </c>
      <c r="C115" s="2" t="s">
        <v>66</v>
      </c>
      <c r="D115" s="4">
        <v>1</v>
      </c>
      <c r="E115" s="5">
        <v>73890.761594693351</v>
      </c>
      <c r="F115" s="6">
        <v>0.19</v>
      </c>
      <c r="G115" s="7">
        <f t="shared" si="10"/>
        <v>87930.00629768509</v>
      </c>
      <c r="H115" s="5">
        <v>74251.204334179653</v>
      </c>
      <c r="I115" s="6">
        <v>0.19</v>
      </c>
      <c r="J115" s="7">
        <v>88358.93315767379</v>
      </c>
      <c r="K115" s="5">
        <v>85785.371997741546</v>
      </c>
      <c r="L115" s="6">
        <v>0.19</v>
      </c>
      <c r="M115" s="7">
        <v>102084.59267731244</v>
      </c>
      <c r="N115" s="14">
        <f t="shared" si="11"/>
        <v>92791.177377557106</v>
      </c>
      <c r="O115" s="14">
        <f t="shared" si="12"/>
        <v>6573.7696193837828</v>
      </c>
      <c r="P115" s="15">
        <f t="shared" si="13"/>
        <v>7.084477000044774E-2</v>
      </c>
      <c r="Q115" s="14">
        <f t="shared" si="14"/>
        <v>92791.177377557106</v>
      </c>
    </row>
    <row r="116" spans="1:17" ht="46.2" thickBot="1" x14ac:dyDescent="0.35">
      <c r="A116" s="2">
        <v>88</v>
      </c>
      <c r="B116" s="3" t="s">
        <v>119</v>
      </c>
      <c r="C116" s="2" t="s">
        <v>66</v>
      </c>
      <c r="D116" s="4">
        <v>1</v>
      </c>
      <c r="E116" s="5">
        <v>85738.453994412601</v>
      </c>
      <c r="F116" s="6">
        <v>0.19</v>
      </c>
      <c r="G116" s="7">
        <f t="shared" si="10"/>
        <v>102028.76025335099</v>
      </c>
      <c r="H116" s="5">
        <v>84901.981272515884</v>
      </c>
      <c r="I116" s="6">
        <v>0.19</v>
      </c>
      <c r="J116" s="7">
        <v>101033.3577142939</v>
      </c>
      <c r="K116" s="5">
        <v>99540.253905708276</v>
      </c>
      <c r="L116" s="6">
        <v>0.19</v>
      </c>
      <c r="M116" s="7">
        <v>118452.90214779285</v>
      </c>
      <c r="N116" s="14">
        <f t="shared" si="11"/>
        <v>107171.67337181258</v>
      </c>
      <c r="O116" s="14">
        <f t="shared" si="12"/>
        <v>7987.3774826574227</v>
      </c>
      <c r="P116" s="15">
        <f t="shared" si="13"/>
        <v>7.452881187127379E-2</v>
      </c>
      <c r="Q116" s="14">
        <f t="shared" si="14"/>
        <v>107171.67337181258</v>
      </c>
    </row>
    <row r="117" spans="1:17" ht="57.6" thickBot="1" x14ac:dyDescent="0.35">
      <c r="A117" s="2">
        <v>89</v>
      </c>
      <c r="B117" s="3" t="s">
        <v>120</v>
      </c>
      <c r="C117" s="2" t="s">
        <v>66</v>
      </c>
      <c r="D117" s="4">
        <v>1</v>
      </c>
      <c r="E117" s="5">
        <v>82211.253622691103</v>
      </c>
      <c r="F117" s="6">
        <v>0.19</v>
      </c>
      <c r="G117" s="7">
        <f t="shared" si="10"/>
        <v>97831.39181100241</v>
      </c>
      <c r="H117" s="5">
        <v>81409.192611738021</v>
      </c>
      <c r="I117" s="6">
        <v>0.19</v>
      </c>
      <c r="J117" s="7">
        <v>96876.939207968244</v>
      </c>
      <c r="K117" s="5">
        <v>95445.260303416988</v>
      </c>
      <c r="L117" s="6">
        <v>0.19</v>
      </c>
      <c r="M117" s="7">
        <v>113579.85976106621</v>
      </c>
      <c r="N117" s="14">
        <f t="shared" si="11"/>
        <v>102762.73026001228</v>
      </c>
      <c r="O117" s="14">
        <f t="shared" si="12"/>
        <v>7658.7841909269127</v>
      </c>
      <c r="P117" s="15">
        <f t="shared" si="13"/>
        <v>7.4528811871273817E-2</v>
      </c>
      <c r="Q117" s="14">
        <f t="shared" si="14"/>
        <v>102762.73026001228</v>
      </c>
    </row>
    <row r="118" spans="1:17" ht="57.6" thickBot="1" x14ac:dyDescent="0.35">
      <c r="A118" s="2">
        <v>90</v>
      </c>
      <c r="B118" s="3" t="s">
        <v>121</v>
      </c>
      <c r="C118" s="2" t="s">
        <v>66</v>
      </c>
      <c r="D118" s="4">
        <v>1</v>
      </c>
      <c r="E118" s="5">
        <v>89686.748474968859</v>
      </c>
      <c r="F118" s="6">
        <v>0.19</v>
      </c>
      <c r="G118" s="7">
        <f t="shared" si="10"/>
        <v>106727.23068521294</v>
      </c>
      <c r="H118" s="5">
        <v>88636.757273310679</v>
      </c>
      <c r="I118" s="6">
        <v>0.19</v>
      </c>
      <c r="J118" s="7">
        <v>105477.74115523971</v>
      </c>
      <c r="K118" s="5">
        <v>104124.12749776871</v>
      </c>
      <c r="L118" s="6">
        <v>0.19</v>
      </c>
      <c r="M118" s="7">
        <v>123907.71172234476</v>
      </c>
      <c r="N118" s="14">
        <f t="shared" si="11"/>
        <v>112037.56118759913</v>
      </c>
      <c r="O118" s="14">
        <f t="shared" si="12"/>
        <v>8408.9500458150542</v>
      </c>
      <c r="P118" s="15">
        <f t="shared" si="13"/>
        <v>7.5054740184274896E-2</v>
      </c>
      <c r="Q118" s="14">
        <f t="shared" si="14"/>
        <v>112037.56118759913</v>
      </c>
    </row>
    <row r="119" spans="1:17" ht="57.6" thickBot="1" x14ac:dyDescent="0.35">
      <c r="A119" s="2">
        <v>91</v>
      </c>
      <c r="B119" s="3" t="s">
        <v>122</v>
      </c>
      <c r="C119" s="2" t="s">
        <v>66</v>
      </c>
      <c r="D119" s="4">
        <v>1</v>
      </c>
      <c r="E119" s="5">
        <v>87505.339008678362</v>
      </c>
      <c r="F119" s="6">
        <v>0.19</v>
      </c>
      <c r="G119" s="7">
        <f t="shared" si="10"/>
        <v>104131.35342032724</v>
      </c>
      <c r="H119" s="5">
        <v>86395.515196860986</v>
      </c>
      <c r="I119" s="6">
        <v>0.19</v>
      </c>
      <c r="J119" s="7">
        <v>102810.66308426457</v>
      </c>
      <c r="K119" s="5">
        <v>101591.5643125144</v>
      </c>
      <c r="L119" s="6">
        <v>0.19</v>
      </c>
      <c r="M119" s="7">
        <v>120893.96153189213</v>
      </c>
      <c r="N119" s="14">
        <f t="shared" si="11"/>
        <v>109278.65934549464</v>
      </c>
      <c r="O119" s="14">
        <f t="shared" si="12"/>
        <v>8230.9371439684764</v>
      </c>
      <c r="P119" s="15">
        <f t="shared" si="13"/>
        <v>7.5320627039773644E-2</v>
      </c>
      <c r="Q119" s="14">
        <f t="shared" si="14"/>
        <v>109278.65934549464</v>
      </c>
    </row>
    <row r="120" spans="1:17" ht="46.2" thickBot="1" x14ac:dyDescent="0.35">
      <c r="A120" s="2">
        <v>92</v>
      </c>
      <c r="B120" s="3" t="s">
        <v>123</v>
      </c>
      <c r="C120" s="2" t="s">
        <v>66</v>
      </c>
      <c r="D120" s="4">
        <v>1</v>
      </c>
      <c r="E120" s="5">
        <v>39246.583874196222</v>
      </c>
      <c r="F120" s="6">
        <v>0.19</v>
      </c>
      <c r="G120" s="7">
        <f t="shared" si="10"/>
        <v>46703.434810293504</v>
      </c>
      <c r="H120" s="5">
        <v>40203.817627225399</v>
      </c>
      <c r="I120" s="6">
        <v>0.19</v>
      </c>
      <c r="J120" s="7">
        <v>47842.542976398225</v>
      </c>
      <c r="K120" s="5">
        <v>45564.326644188783</v>
      </c>
      <c r="L120" s="6">
        <v>0.19</v>
      </c>
      <c r="M120" s="7">
        <v>54221.548706584646</v>
      </c>
      <c r="N120" s="14">
        <f t="shared" si="11"/>
        <v>49589.175497758792</v>
      </c>
      <c r="O120" s="14">
        <f t="shared" si="12"/>
        <v>3308.4289335883955</v>
      </c>
      <c r="P120" s="15">
        <f t="shared" si="13"/>
        <v>6.6716756235197364E-2</v>
      </c>
      <c r="Q120" s="14">
        <f t="shared" si="14"/>
        <v>49589.175497758792</v>
      </c>
    </row>
    <row r="121" spans="1:17" ht="57.6" thickBot="1" x14ac:dyDescent="0.35">
      <c r="A121" s="2">
        <v>93</v>
      </c>
      <c r="B121" s="3" t="s">
        <v>124</v>
      </c>
      <c r="C121" s="2" t="s">
        <v>66</v>
      </c>
      <c r="D121" s="4">
        <v>1</v>
      </c>
      <c r="E121" s="5">
        <v>47527.845337753381</v>
      </c>
      <c r="F121" s="6">
        <v>0.19</v>
      </c>
      <c r="G121" s="7">
        <f t="shared" si="10"/>
        <v>56558.135951926517</v>
      </c>
      <c r="H121" s="5">
        <v>48223.3747817205</v>
      </c>
      <c r="I121" s="6">
        <v>0.19</v>
      </c>
      <c r="J121" s="7">
        <v>57385.815990247393</v>
      </c>
      <c r="K121" s="5">
        <v>55178.669221391727</v>
      </c>
      <c r="L121" s="6">
        <v>0.19</v>
      </c>
      <c r="M121" s="7">
        <v>65662.616373456156</v>
      </c>
      <c r="N121" s="14">
        <f t="shared" si="11"/>
        <v>59868.856105210027</v>
      </c>
      <c r="O121" s="14">
        <f t="shared" si="12"/>
        <v>4110.7182742913556</v>
      </c>
      <c r="P121" s="15">
        <f t="shared" si="13"/>
        <v>6.8662048044937085E-2</v>
      </c>
      <c r="Q121" s="14">
        <f t="shared" si="14"/>
        <v>59868.856105210027</v>
      </c>
    </row>
    <row r="122" spans="1:17" ht="57.6" thickBot="1" x14ac:dyDescent="0.35">
      <c r="A122" s="2">
        <v>94</v>
      </c>
      <c r="B122" s="3" t="s">
        <v>125</v>
      </c>
      <c r="C122" s="2" t="s">
        <v>66</v>
      </c>
      <c r="D122" s="4">
        <v>1</v>
      </c>
      <c r="E122" s="5">
        <v>49707.907444275952</v>
      </c>
      <c r="F122" s="6">
        <v>0.19</v>
      </c>
      <c r="G122" s="7">
        <f t="shared" si="10"/>
        <v>59152.409858688377</v>
      </c>
      <c r="H122" s="5">
        <v>49950.385041565103</v>
      </c>
      <c r="I122" s="6">
        <v>0.19</v>
      </c>
      <c r="J122" s="7">
        <v>59440.958199462468</v>
      </c>
      <c r="K122" s="5">
        <v>57709.668154817933</v>
      </c>
      <c r="L122" s="6">
        <v>0.19</v>
      </c>
      <c r="M122" s="7">
        <v>68674.505104233336</v>
      </c>
      <c r="N122" s="14">
        <f t="shared" si="11"/>
        <v>62422.624387461394</v>
      </c>
      <c r="O122" s="14">
        <f t="shared" si="12"/>
        <v>4422.3164675540438</v>
      </c>
      <c r="P122" s="15">
        <f t="shared" si="13"/>
        <v>7.0844770000447768E-2</v>
      </c>
      <c r="Q122" s="14">
        <f t="shared" si="14"/>
        <v>62422.624387461394</v>
      </c>
    </row>
    <row r="123" spans="1:17" ht="57.6" thickBot="1" x14ac:dyDescent="0.35">
      <c r="A123" s="2">
        <v>95</v>
      </c>
      <c r="B123" s="3" t="s">
        <v>126</v>
      </c>
      <c r="C123" s="2" t="s">
        <v>66</v>
      </c>
      <c r="D123" s="4">
        <v>1</v>
      </c>
      <c r="E123" s="5">
        <v>75810.732128186268</v>
      </c>
      <c r="F123" s="6">
        <v>0.19</v>
      </c>
      <c r="G123" s="7">
        <f t="shared" si="10"/>
        <v>90214.771232541651</v>
      </c>
      <c r="H123" s="5">
        <v>75440.923678780484</v>
      </c>
      <c r="I123" s="6">
        <v>0.19</v>
      </c>
      <c r="J123" s="7">
        <v>89774.699177748771</v>
      </c>
      <c r="K123" s="5">
        <v>88014.410958577224</v>
      </c>
      <c r="L123" s="6">
        <v>0.19</v>
      </c>
      <c r="M123" s="7">
        <v>104737.14904070689</v>
      </c>
      <c r="N123" s="14">
        <f t="shared" si="11"/>
        <v>94908.873150332438</v>
      </c>
      <c r="O123" s="14">
        <f t="shared" si="12"/>
        <v>6951.9623649891946</v>
      </c>
      <c r="P123" s="15">
        <f t="shared" si="13"/>
        <v>7.3248813669692631E-2</v>
      </c>
      <c r="Q123" s="14">
        <f t="shared" si="14"/>
        <v>94908.873150332438</v>
      </c>
    </row>
    <row r="124" spans="1:17" ht="46.2" thickBot="1" x14ac:dyDescent="0.35">
      <c r="A124" s="2">
        <v>96</v>
      </c>
      <c r="B124" s="3" t="s">
        <v>127</v>
      </c>
      <c r="C124" s="2" t="s">
        <v>66</v>
      </c>
      <c r="D124" s="4">
        <v>1</v>
      </c>
      <c r="E124" s="5">
        <v>51416.612662136693</v>
      </c>
      <c r="F124" s="6">
        <v>0.19</v>
      </c>
      <c r="G124" s="7">
        <f t="shared" si="10"/>
        <v>61185.76906794266</v>
      </c>
      <c r="H124" s="5">
        <v>50914.987172749992</v>
      </c>
      <c r="I124" s="6">
        <v>0.19</v>
      </c>
      <c r="J124" s="7">
        <v>60588.834735572491</v>
      </c>
      <c r="K124" s="5">
        <v>59693.433237017227</v>
      </c>
      <c r="L124" s="6">
        <v>0.19</v>
      </c>
      <c r="M124" s="7">
        <v>71035.185552050491</v>
      </c>
      <c r="N124" s="14">
        <f t="shared" si="11"/>
        <v>64269.929785188542</v>
      </c>
      <c r="O124" s="14">
        <f t="shared" si="12"/>
        <v>4789.9615059402886</v>
      </c>
      <c r="P124" s="15">
        <f t="shared" si="13"/>
        <v>7.452881187127372E-2</v>
      </c>
      <c r="Q124" s="14">
        <f t="shared" si="14"/>
        <v>64269.929785188542</v>
      </c>
    </row>
    <row r="125" spans="1:17" ht="57.6" thickBot="1" x14ac:dyDescent="0.35">
      <c r="A125" s="2">
        <v>97</v>
      </c>
      <c r="B125" s="3" t="s">
        <v>128</v>
      </c>
      <c r="C125" s="2" t="s">
        <v>66</v>
      </c>
      <c r="D125" s="4">
        <v>1</v>
      </c>
      <c r="E125" s="5">
        <v>107254.57655185134</v>
      </c>
      <c r="F125" s="6">
        <v>0.19</v>
      </c>
      <c r="G125" s="7">
        <f t="shared" si="10"/>
        <v>127632.94609670309</v>
      </c>
      <c r="H125" s="5">
        <v>106731.38349550084</v>
      </c>
      <c r="I125" s="6">
        <v>0.19</v>
      </c>
      <c r="J125" s="7">
        <v>127010.34635964599</v>
      </c>
      <c r="K125" s="5">
        <v>124519.94741141764</v>
      </c>
      <c r="L125" s="6">
        <v>0.19</v>
      </c>
      <c r="M125" s="7">
        <v>148178.73741958698</v>
      </c>
      <c r="N125" s="14">
        <f t="shared" si="11"/>
        <v>134274.00995864536</v>
      </c>
      <c r="O125" s="14">
        <f t="shared" si="12"/>
        <v>9835.4119361432604</v>
      </c>
      <c r="P125" s="15">
        <f t="shared" si="13"/>
        <v>7.3248813669692589E-2</v>
      </c>
      <c r="Q125" s="14">
        <f t="shared" si="14"/>
        <v>134274.00995864536</v>
      </c>
    </row>
    <row r="126" spans="1:17" ht="57.6" thickBot="1" x14ac:dyDescent="0.35">
      <c r="A126" s="2">
        <v>98</v>
      </c>
      <c r="B126" s="3" t="s">
        <v>129</v>
      </c>
      <c r="C126" s="2" t="s">
        <v>66</v>
      </c>
      <c r="D126" s="4">
        <v>1</v>
      </c>
      <c r="E126" s="5">
        <v>48642.408032745538</v>
      </c>
      <c r="F126" s="6">
        <v>0.19</v>
      </c>
      <c r="G126" s="7">
        <f t="shared" si="10"/>
        <v>57884.465558967189</v>
      </c>
      <c r="H126" s="5">
        <v>48167.847954377292</v>
      </c>
      <c r="I126" s="6">
        <v>0.19</v>
      </c>
      <c r="J126" s="7">
        <v>57319.739065708978</v>
      </c>
      <c r="K126" s="5">
        <v>56472.649325821651</v>
      </c>
      <c r="L126" s="6">
        <v>0.19</v>
      </c>
      <c r="M126" s="7">
        <v>67202.452697727756</v>
      </c>
      <c r="N126" s="14">
        <f t="shared" si="11"/>
        <v>60802.219107467972</v>
      </c>
      <c r="O126" s="14">
        <f t="shared" si="12"/>
        <v>4531.5171492164473</v>
      </c>
      <c r="P126" s="15">
        <f t="shared" si="13"/>
        <v>7.4528811871273762E-2</v>
      </c>
      <c r="Q126" s="14">
        <f t="shared" si="14"/>
        <v>60802.219107467972</v>
      </c>
    </row>
    <row r="127" spans="1:17" ht="46.2" thickBot="1" x14ac:dyDescent="0.35">
      <c r="A127" s="2">
        <v>99</v>
      </c>
      <c r="B127" s="3" t="s">
        <v>130</v>
      </c>
      <c r="C127" s="2" t="s">
        <v>66</v>
      </c>
      <c r="D127" s="4">
        <v>1</v>
      </c>
      <c r="E127" s="5">
        <v>45102.056491430172</v>
      </c>
      <c r="F127" s="6">
        <v>0.19</v>
      </c>
      <c r="G127" s="7">
        <f t="shared" si="10"/>
        <v>53671.447224801901</v>
      </c>
      <c r="H127" s="5">
        <v>46642.126713088765</v>
      </c>
      <c r="I127" s="6">
        <v>0.19</v>
      </c>
      <c r="J127" s="7">
        <v>55504.130788575625</v>
      </c>
      <c r="K127" s="5">
        <v>52362.387536392103</v>
      </c>
      <c r="L127" s="6">
        <v>0.19</v>
      </c>
      <c r="M127" s="7">
        <v>62311.241168306602</v>
      </c>
      <c r="N127" s="14">
        <f t="shared" si="11"/>
        <v>57162.273060561369</v>
      </c>
      <c r="O127" s="14">
        <f t="shared" si="12"/>
        <v>3716.9509630129801</v>
      </c>
      <c r="P127" s="15">
        <f t="shared" si="13"/>
        <v>6.5024547905486618E-2</v>
      </c>
      <c r="Q127" s="14">
        <f t="shared" si="14"/>
        <v>57162.273060561369</v>
      </c>
    </row>
    <row r="128" spans="1:17" ht="57.6" thickBot="1" x14ac:dyDescent="0.35">
      <c r="A128" s="2">
        <v>100</v>
      </c>
      <c r="B128" s="3" t="s">
        <v>131</v>
      </c>
      <c r="C128" s="2" t="s">
        <v>66</v>
      </c>
      <c r="D128" s="4">
        <v>1</v>
      </c>
      <c r="E128" s="5">
        <v>39541.871412859677</v>
      </c>
      <c r="F128" s="6">
        <v>0.19</v>
      </c>
      <c r="G128" s="7">
        <f t="shared" si="10"/>
        <v>47054.826981303013</v>
      </c>
      <c r="H128" s="5">
        <v>39541.871412859677</v>
      </c>
      <c r="I128" s="6">
        <v>0.19</v>
      </c>
      <c r="J128" s="7">
        <v>47054.826981303013</v>
      </c>
      <c r="K128" s="5">
        <v>45907.14827444197</v>
      </c>
      <c r="L128" s="6">
        <v>0.19</v>
      </c>
      <c r="M128" s="7">
        <v>54629.50644658594</v>
      </c>
      <c r="N128" s="14">
        <f t="shared" si="11"/>
        <v>49579.720136397322</v>
      </c>
      <c r="O128" s="14">
        <f t="shared" si="12"/>
        <v>3570.7381434773661</v>
      </c>
      <c r="P128" s="15">
        <f t="shared" si="13"/>
        <v>7.2020135120852091E-2</v>
      </c>
      <c r="Q128" s="14">
        <f t="shared" si="14"/>
        <v>49579.720136397322</v>
      </c>
    </row>
    <row r="129" spans="1:17" ht="57.6" thickBot="1" x14ac:dyDescent="0.35">
      <c r="A129" s="2">
        <v>101</v>
      </c>
      <c r="B129" s="3" t="s">
        <v>132</v>
      </c>
      <c r="C129" s="2" t="s">
        <v>66</v>
      </c>
      <c r="D129" s="4">
        <v>1</v>
      </c>
      <c r="E129" s="5">
        <v>41189.629487640072</v>
      </c>
      <c r="F129" s="6">
        <v>0.19</v>
      </c>
      <c r="G129" s="7">
        <f t="shared" si="10"/>
        <v>49015.65909029168</v>
      </c>
      <c r="H129" s="5">
        <v>41189.629487640072</v>
      </c>
      <c r="I129" s="6">
        <v>0.19</v>
      </c>
      <c r="J129" s="7">
        <v>49015.65909029168</v>
      </c>
      <c r="K129" s="5">
        <v>47820.155210040662</v>
      </c>
      <c r="L129" s="6">
        <v>0.19</v>
      </c>
      <c r="M129" s="7">
        <v>56905.984699948385</v>
      </c>
      <c r="N129" s="14">
        <f t="shared" si="11"/>
        <v>51645.767626843917</v>
      </c>
      <c r="O129" s="14">
        <f t="shared" si="12"/>
        <v>3719.5351629054239</v>
      </c>
      <c r="P129" s="15">
        <f t="shared" si="13"/>
        <v>7.2020135120852022E-2</v>
      </c>
      <c r="Q129" s="14">
        <f t="shared" si="14"/>
        <v>51645.767626843917</v>
      </c>
    </row>
    <row r="130" spans="1:17" ht="57.6" thickBot="1" x14ac:dyDescent="0.35">
      <c r="A130" s="2">
        <v>102</v>
      </c>
      <c r="B130" s="3" t="s">
        <v>133</v>
      </c>
      <c r="C130" s="2" t="s">
        <v>66</v>
      </c>
      <c r="D130" s="4">
        <v>1</v>
      </c>
      <c r="E130" s="5">
        <v>49510.15052432716</v>
      </c>
      <c r="F130" s="6">
        <v>0.19</v>
      </c>
      <c r="G130" s="7">
        <f t="shared" si="10"/>
        <v>58917.079123949319</v>
      </c>
      <c r="H130" s="5">
        <v>49316.94018081759</v>
      </c>
      <c r="I130" s="6">
        <v>0.19</v>
      </c>
      <c r="J130" s="7">
        <v>58687.15881517293</v>
      </c>
      <c r="K130" s="5">
        <v>57480.077194096899</v>
      </c>
      <c r="L130" s="6">
        <v>0.19</v>
      </c>
      <c r="M130" s="7">
        <v>68401.291860975311</v>
      </c>
      <c r="N130" s="14">
        <f t="shared" si="11"/>
        <v>62001.843266699194</v>
      </c>
      <c r="O130" s="14">
        <f t="shared" si="12"/>
        <v>4526.0669143811792</v>
      </c>
      <c r="P130" s="15">
        <f t="shared" si="13"/>
        <v>7.2998908998760395E-2</v>
      </c>
      <c r="Q130" s="14">
        <f t="shared" si="14"/>
        <v>62001.843266699194</v>
      </c>
    </row>
    <row r="131" spans="1:17" ht="46.2" thickBot="1" x14ac:dyDescent="0.35">
      <c r="A131" s="2">
        <v>103</v>
      </c>
      <c r="B131" s="3" t="s">
        <v>134</v>
      </c>
      <c r="C131" s="2" t="s">
        <v>66</v>
      </c>
      <c r="D131" s="4">
        <v>1</v>
      </c>
      <c r="E131" s="5">
        <v>27661.888691158692</v>
      </c>
      <c r="F131" s="6">
        <v>0.19</v>
      </c>
      <c r="G131" s="7">
        <f t="shared" si="10"/>
        <v>32917.647542478844</v>
      </c>
      <c r="H131" s="5">
        <v>27526.952648762795</v>
      </c>
      <c r="I131" s="6">
        <v>0.19</v>
      </c>
      <c r="J131" s="7">
        <v>32757.073652027724</v>
      </c>
      <c r="K131" s="5">
        <v>32114.778090223259</v>
      </c>
      <c r="L131" s="6">
        <v>0.19</v>
      </c>
      <c r="M131" s="7">
        <v>38216.585927365675</v>
      </c>
      <c r="N131" s="14">
        <f t="shared" si="11"/>
        <v>34630.435707290744</v>
      </c>
      <c r="O131" s="14">
        <f t="shared" si="12"/>
        <v>2536.638332423609</v>
      </c>
      <c r="P131" s="15">
        <f t="shared" si="13"/>
        <v>7.3248813669692603E-2</v>
      </c>
      <c r="Q131" s="14">
        <f t="shared" si="14"/>
        <v>34630.435707290744</v>
      </c>
    </row>
    <row r="132" spans="1:17" ht="46.2" thickBot="1" x14ac:dyDescent="0.35">
      <c r="A132" s="2">
        <v>104</v>
      </c>
      <c r="B132" s="3" t="s">
        <v>135</v>
      </c>
      <c r="C132" s="2" t="s">
        <v>66</v>
      </c>
      <c r="D132" s="4">
        <v>1</v>
      </c>
      <c r="E132" s="5">
        <v>30596.467769223418</v>
      </c>
      <c r="F132" s="6">
        <v>0.19</v>
      </c>
      <c r="G132" s="7">
        <f t="shared" si="10"/>
        <v>36409.796645375864</v>
      </c>
      <c r="H132" s="5">
        <v>31342.723080667893</v>
      </c>
      <c r="I132" s="6">
        <v>0.19</v>
      </c>
      <c r="J132" s="7">
        <v>37297.840465994792</v>
      </c>
      <c r="K132" s="5">
        <v>35521.752824756943</v>
      </c>
      <c r="L132" s="6">
        <v>0.19</v>
      </c>
      <c r="M132" s="7">
        <v>42270.88586146076</v>
      </c>
      <c r="N132" s="14">
        <f t="shared" si="11"/>
        <v>38659.507657610469</v>
      </c>
      <c r="O132" s="14">
        <f t="shared" si="12"/>
        <v>2579.2369485655463</v>
      </c>
      <c r="P132" s="15">
        <f t="shared" si="13"/>
        <v>6.6716756235197433E-2</v>
      </c>
      <c r="Q132" s="14">
        <f t="shared" si="14"/>
        <v>38659.507657610469</v>
      </c>
    </row>
    <row r="133" spans="1:17" ht="57.6" thickBot="1" x14ac:dyDescent="0.35">
      <c r="A133" s="2">
        <v>105</v>
      </c>
      <c r="B133" s="3" t="s">
        <v>136</v>
      </c>
      <c r="C133" s="2" t="s">
        <v>66</v>
      </c>
      <c r="D133" s="4">
        <v>1</v>
      </c>
      <c r="E133" s="5">
        <v>64302.660659047186</v>
      </c>
      <c r="F133" s="6">
        <v>0.19</v>
      </c>
      <c r="G133" s="7">
        <f t="shared" si="10"/>
        <v>76520.166184266141</v>
      </c>
      <c r="H133" s="5">
        <v>63675.317628227218</v>
      </c>
      <c r="I133" s="6">
        <v>0.19</v>
      </c>
      <c r="J133" s="7">
        <v>75773.627977590382</v>
      </c>
      <c r="K133" s="5">
        <v>74653.820667576729</v>
      </c>
      <c r="L133" s="6">
        <v>0.19</v>
      </c>
      <c r="M133" s="7">
        <v>88838.046594416301</v>
      </c>
      <c r="N133" s="14">
        <f t="shared" si="11"/>
        <v>80377.280252090946</v>
      </c>
      <c r="O133" s="14">
        <f t="shared" si="12"/>
        <v>5990.4231986327368</v>
      </c>
      <c r="P133" s="15">
        <f t="shared" si="13"/>
        <v>7.4528811871273803E-2</v>
      </c>
      <c r="Q133" s="14">
        <f t="shared" si="14"/>
        <v>80377.280252090946</v>
      </c>
    </row>
    <row r="134" spans="1:17" ht="57.6" thickBot="1" x14ac:dyDescent="0.35">
      <c r="A134" s="2">
        <v>106</v>
      </c>
      <c r="B134" s="3" t="s">
        <v>137</v>
      </c>
      <c r="C134" s="2" t="s">
        <v>66</v>
      </c>
      <c r="D134" s="4">
        <v>1</v>
      </c>
      <c r="E134" s="5">
        <v>70144.591512204264</v>
      </c>
      <c r="F134" s="6">
        <v>0.19</v>
      </c>
      <c r="G134" s="7">
        <f t="shared" si="10"/>
        <v>83472.063899523069</v>
      </c>
      <c r="H134" s="5">
        <v>69528.687781853194</v>
      </c>
      <c r="I134" s="6">
        <v>0.19</v>
      </c>
      <c r="J134" s="7">
        <v>82739.138460405302</v>
      </c>
      <c r="K134" s="5">
        <v>81436.159901973719</v>
      </c>
      <c r="L134" s="6">
        <v>0.19</v>
      </c>
      <c r="M134" s="7">
        <v>96909.030283348722</v>
      </c>
      <c r="N134" s="14">
        <f t="shared" si="11"/>
        <v>87706.744214425693</v>
      </c>
      <c r="O134" s="14">
        <f t="shared" si="12"/>
        <v>6513.874760619191</v>
      </c>
      <c r="P134" s="15">
        <f t="shared" si="13"/>
        <v>7.4268801321527245E-2</v>
      </c>
      <c r="Q134" s="14">
        <f t="shared" si="14"/>
        <v>87706.744214425693</v>
      </c>
    </row>
    <row r="135" spans="1:17" ht="57.6" thickBot="1" x14ac:dyDescent="0.35">
      <c r="A135" s="2">
        <v>107</v>
      </c>
      <c r="B135" s="3" t="s">
        <v>138</v>
      </c>
      <c r="C135" s="2" t="s">
        <v>66</v>
      </c>
      <c r="D135" s="4">
        <v>1</v>
      </c>
      <c r="E135" s="5">
        <v>66777.706645523955</v>
      </c>
      <c r="F135" s="6">
        <v>0.19</v>
      </c>
      <c r="G135" s="7">
        <f t="shared" si="10"/>
        <v>79465.470908173505</v>
      </c>
      <c r="H135" s="5">
        <v>66256.514788778411</v>
      </c>
      <c r="I135" s="6">
        <v>0.19</v>
      </c>
      <c r="J135" s="7">
        <v>78845.252598646301</v>
      </c>
      <c r="K135" s="5">
        <v>77527.288690900983</v>
      </c>
      <c r="L135" s="6">
        <v>0.19</v>
      </c>
      <c r="M135" s="7">
        <v>92257.473542172171</v>
      </c>
      <c r="N135" s="14">
        <f t="shared" si="11"/>
        <v>83522.732349663987</v>
      </c>
      <c r="O135" s="14">
        <f t="shared" si="12"/>
        <v>6181.58261628539</v>
      </c>
      <c r="P135" s="15">
        <f t="shared" si="13"/>
        <v>7.4010780566977685E-2</v>
      </c>
      <c r="Q135" s="14">
        <f t="shared" si="14"/>
        <v>83522.732349663987</v>
      </c>
    </row>
    <row r="136" spans="1:17" ht="46.2" thickBot="1" x14ac:dyDescent="0.35">
      <c r="A136" s="2">
        <v>108</v>
      </c>
      <c r="B136" s="3" t="s">
        <v>139</v>
      </c>
      <c r="C136" s="2" t="s">
        <v>66</v>
      </c>
      <c r="D136" s="4">
        <v>1</v>
      </c>
      <c r="E136" s="5">
        <v>54353.049416388843</v>
      </c>
      <c r="F136" s="6">
        <v>0.19</v>
      </c>
      <c r="G136" s="7">
        <f t="shared" si="10"/>
        <v>64680.128805502718</v>
      </c>
      <c r="H136" s="5">
        <v>54018.977015097866</v>
      </c>
      <c r="I136" s="6">
        <v>0.19</v>
      </c>
      <c r="J136" s="7">
        <v>64282.582647966454</v>
      </c>
      <c r="K136" s="5">
        <v>63102.564688295337</v>
      </c>
      <c r="L136" s="6">
        <v>0.19</v>
      </c>
      <c r="M136" s="7">
        <v>75092.051979071446</v>
      </c>
      <c r="N136" s="14">
        <f t="shared" si="11"/>
        <v>68018.254477513547</v>
      </c>
      <c r="O136" s="14">
        <f t="shared" si="12"/>
        <v>5004.5625221144037</v>
      </c>
      <c r="P136" s="15">
        <f t="shared" si="13"/>
        <v>7.3576756130501464E-2</v>
      </c>
      <c r="Q136" s="14">
        <f t="shared" si="14"/>
        <v>68018.254477513547</v>
      </c>
    </row>
    <row r="137" spans="1:17" ht="57.6" thickBot="1" x14ac:dyDescent="0.35">
      <c r="A137" s="2">
        <v>109</v>
      </c>
      <c r="B137" s="3" t="s">
        <v>140</v>
      </c>
      <c r="C137" s="2" t="s">
        <v>66</v>
      </c>
      <c r="D137" s="4">
        <v>1</v>
      </c>
      <c r="E137" s="5">
        <v>67057.061299886569</v>
      </c>
      <c r="F137" s="6">
        <v>0.19</v>
      </c>
      <c r="G137" s="7">
        <f t="shared" si="10"/>
        <v>79797.902946865011</v>
      </c>
      <c r="H137" s="5">
        <v>67384.168915983581</v>
      </c>
      <c r="I137" s="6">
        <v>0.19</v>
      </c>
      <c r="J137" s="7">
        <v>80187.161010020456</v>
      </c>
      <c r="K137" s="5">
        <v>77851.612631087817</v>
      </c>
      <c r="L137" s="6">
        <v>0.19</v>
      </c>
      <c r="M137" s="7">
        <v>92643.419030994497</v>
      </c>
      <c r="N137" s="14">
        <f t="shared" si="11"/>
        <v>84209.494329293331</v>
      </c>
      <c r="O137" s="14">
        <f t="shared" si="12"/>
        <v>5965.8022576127914</v>
      </c>
      <c r="P137" s="15">
        <f t="shared" si="13"/>
        <v>7.0844770000447713E-2</v>
      </c>
      <c r="Q137" s="14">
        <f t="shared" si="14"/>
        <v>84209.494329293331</v>
      </c>
    </row>
    <row r="138" spans="1:17" ht="57.6" thickBot="1" x14ac:dyDescent="0.35">
      <c r="A138" s="2">
        <v>110</v>
      </c>
      <c r="B138" s="3" t="s">
        <v>141</v>
      </c>
      <c r="C138" s="2" t="s">
        <v>66</v>
      </c>
      <c r="D138" s="4">
        <v>1</v>
      </c>
      <c r="E138" s="5">
        <v>110120.86931792801</v>
      </c>
      <c r="F138" s="6">
        <v>0.19</v>
      </c>
      <c r="G138" s="7">
        <f t="shared" si="10"/>
        <v>131043.83448833432</v>
      </c>
      <c r="H138" s="5">
        <v>112806.74417934088</v>
      </c>
      <c r="I138" s="6">
        <v>0.19</v>
      </c>
      <c r="J138" s="7">
        <v>134240.02557341565</v>
      </c>
      <c r="K138" s="5">
        <v>127847.64340325299</v>
      </c>
      <c r="L138" s="6">
        <v>0.19</v>
      </c>
      <c r="M138" s="7">
        <v>152138.69564987105</v>
      </c>
      <c r="N138" s="14">
        <f t="shared" si="11"/>
        <v>139140.8519038737</v>
      </c>
      <c r="O138" s="14">
        <f t="shared" si="12"/>
        <v>9283.0262988284394</v>
      </c>
      <c r="P138" s="15">
        <f t="shared" si="13"/>
        <v>6.6716756235197364E-2</v>
      </c>
      <c r="Q138" s="14">
        <f t="shared" si="14"/>
        <v>139140.8519038737</v>
      </c>
    </row>
    <row r="139" spans="1:17" ht="69" thickBot="1" x14ac:dyDescent="0.35">
      <c r="A139" s="2">
        <v>111</v>
      </c>
      <c r="B139" s="3" t="s">
        <v>142</v>
      </c>
      <c r="C139" s="2" t="s">
        <v>66</v>
      </c>
      <c r="D139" s="4">
        <v>1</v>
      </c>
      <c r="E139" s="5">
        <v>481308.84303230071</v>
      </c>
      <c r="F139" s="6">
        <v>0.19</v>
      </c>
      <c r="G139" s="7">
        <f t="shared" si="10"/>
        <v>572757.52320843784</v>
      </c>
      <c r="H139" s="5">
        <v>481308.84303230071</v>
      </c>
      <c r="I139" s="6">
        <v>0.19</v>
      </c>
      <c r="J139" s="7">
        <v>572757.52320843784</v>
      </c>
      <c r="K139" s="5">
        <v>558787.82752042718</v>
      </c>
      <c r="L139" s="6">
        <v>0.19</v>
      </c>
      <c r="M139" s="7">
        <v>664957.51474930835</v>
      </c>
      <c r="N139" s="14">
        <f t="shared" si="11"/>
        <v>603490.85372206138</v>
      </c>
      <c r="O139" s="14">
        <f t="shared" si="12"/>
        <v>43463.492829261239</v>
      </c>
      <c r="P139" s="15">
        <f t="shared" si="13"/>
        <v>7.2020135120852077E-2</v>
      </c>
      <c r="Q139" s="14">
        <f t="shared" si="14"/>
        <v>603490.85372206138</v>
      </c>
    </row>
    <row r="140" spans="1:17" ht="46.2" thickBot="1" x14ac:dyDescent="0.35">
      <c r="A140" s="2">
        <v>112</v>
      </c>
      <c r="B140" s="3" t="s">
        <v>143</v>
      </c>
      <c r="C140" s="2" t="s">
        <v>66</v>
      </c>
      <c r="D140" s="4">
        <v>1</v>
      </c>
      <c r="E140" s="5">
        <v>67816.137590602884</v>
      </c>
      <c r="F140" s="6">
        <v>0.19</v>
      </c>
      <c r="G140" s="7">
        <f t="shared" si="10"/>
        <v>80701.203732817434</v>
      </c>
      <c r="H140" s="5">
        <v>70131.810581501515</v>
      </c>
      <c r="I140" s="6">
        <v>0.19</v>
      </c>
      <c r="J140" s="7">
        <v>83456.854591986805</v>
      </c>
      <c r="K140" s="5">
        <v>78732.881690553593</v>
      </c>
      <c r="L140" s="6">
        <v>0.19</v>
      </c>
      <c r="M140" s="7">
        <v>93692.129211758773</v>
      </c>
      <c r="N140" s="14">
        <f t="shared" si="11"/>
        <v>85950.06251218768</v>
      </c>
      <c r="O140" s="14">
        <f t="shared" si="12"/>
        <v>5588.8639573033124</v>
      </c>
      <c r="P140" s="15">
        <f t="shared" si="13"/>
        <v>6.5024547905486563E-2</v>
      </c>
      <c r="Q140" s="14">
        <f t="shared" si="14"/>
        <v>85950.06251218768</v>
      </c>
    </row>
    <row r="141" spans="1:17" ht="57.6" thickBot="1" x14ac:dyDescent="0.35">
      <c r="A141" s="2">
        <v>113</v>
      </c>
      <c r="B141" s="3" t="s">
        <v>144</v>
      </c>
      <c r="C141" s="2" t="s">
        <v>66</v>
      </c>
      <c r="D141" s="4">
        <v>1</v>
      </c>
      <c r="E141" s="5">
        <v>86172.071175102377</v>
      </c>
      <c r="F141" s="6">
        <v>0.19</v>
      </c>
      <c r="G141" s="7">
        <f t="shared" si="10"/>
        <v>102544.76469837183</v>
      </c>
      <c r="H141" s="5">
        <v>88273.829008641449</v>
      </c>
      <c r="I141" s="6">
        <v>0.19</v>
      </c>
      <c r="J141" s="7">
        <v>105045.85652028331</v>
      </c>
      <c r="K141" s="5">
        <v>100043.67287646032</v>
      </c>
      <c r="L141" s="6">
        <v>0.19</v>
      </c>
      <c r="M141" s="7">
        <v>119051.97072298777</v>
      </c>
      <c r="N141" s="14">
        <f t="shared" si="11"/>
        <v>108880.86398054764</v>
      </c>
      <c r="O141" s="14">
        <f t="shared" si="12"/>
        <v>7264.1780608678837</v>
      </c>
      <c r="P141" s="15">
        <f t="shared" si="13"/>
        <v>6.6716756235197419E-2</v>
      </c>
      <c r="Q141" s="14">
        <f t="shared" si="14"/>
        <v>108880.86398054764</v>
      </c>
    </row>
    <row r="142" spans="1:17" ht="57.6" thickBot="1" x14ac:dyDescent="0.35">
      <c r="A142" s="2">
        <v>114</v>
      </c>
      <c r="B142" s="3" t="s">
        <v>145</v>
      </c>
      <c r="C142" s="2" t="s">
        <v>66</v>
      </c>
      <c r="D142" s="4">
        <v>1</v>
      </c>
      <c r="E142" s="5">
        <v>74924.038370905691</v>
      </c>
      <c r="F142" s="6">
        <v>0.19</v>
      </c>
      <c r="G142" s="7">
        <f t="shared" si="10"/>
        <v>89159.605661377762</v>
      </c>
      <c r="H142" s="5">
        <v>76239.777581321599</v>
      </c>
      <c r="I142" s="6">
        <v>0.19</v>
      </c>
      <c r="J142" s="7">
        <v>90725.335321772698</v>
      </c>
      <c r="K142" s="5">
        <v>86984.981133051479</v>
      </c>
      <c r="L142" s="6">
        <v>0.19</v>
      </c>
      <c r="M142" s="7">
        <v>103512.12754833125</v>
      </c>
      <c r="N142" s="14">
        <f t="shared" si="11"/>
        <v>94465.689510493889</v>
      </c>
      <c r="O142" s="14">
        <f t="shared" si="12"/>
        <v>6428.6550289404977</v>
      </c>
      <c r="P142" s="15">
        <f t="shared" si="13"/>
        <v>6.8052803745494911E-2</v>
      </c>
      <c r="Q142" s="14">
        <f t="shared" si="14"/>
        <v>94465.689510493889</v>
      </c>
    </row>
    <row r="143" spans="1:17" ht="57.6" thickBot="1" x14ac:dyDescent="0.35">
      <c r="A143" s="2">
        <v>115</v>
      </c>
      <c r="B143" s="3" t="s">
        <v>146</v>
      </c>
      <c r="C143" s="2" t="s">
        <v>66</v>
      </c>
      <c r="D143" s="4">
        <v>1</v>
      </c>
      <c r="E143" s="5">
        <v>79911.022979564092</v>
      </c>
      <c r="F143" s="6">
        <v>0.19</v>
      </c>
      <c r="G143" s="7">
        <f t="shared" si="10"/>
        <v>95094.117345681268</v>
      </c>
      <c r="H143" s="5">
        <v>79911.022979564092</v>
      </c>
      <c r="I143" s="6">
        <v>0.19</v>
      </c>
      <c r="J143" s="7">
        <v>95094.117345681268</v>
      </c>
      <c r="K143" s="5">
        <v>92774.748629932932</v>
      </c>
      <c r="L143" s="6">
        <v>0.19</v>
      </c>
      <c r="M143" s="7">
        <v>110401.95086962018</v>
      </c>
      <c r="N143" s="14">
        <f t="shared" si="11"/>
        <v>100196.72852032758</v>
      </c>
      <c r="O143" s="14">
        <f t="shared" si="12"/>
        <v>7216.1819267013134</v>
      </c>
      <c r="P143" s="15">
        <f t="shared" si="13"/>
        <v>7.2020135120851952E-2</v>
      </c>
      <c r="Q143" s="14">
        <f t="shared" si="14"/>
        <v>100196.72852032758</v>
      </c>
    </row>
    <row r="144" spans="1:17" ht="57.6" thickBot="1" x14ac:dyDescent="0.35">
      <c r="A144" s="2">
        <v>116</v>
      </c>
      <c r="B144" s="3" t="s">
        <v>147</v>
      </c>
      <c r="C144" s="2" t="s">
        <v>66</v>
      </c>
      <c r="D144" s="4">
        <v>1</v>
      </c>
      <c r="E144" s="5">
        <v>69494.004233246058</v>
      </c>
      <c r="F144" s="6">
        <v>0.19</v>
      </c>
      <c r="G144" s="7">
        <f t="shared" si="10"/>
        <v>82697.865037562806</v>
      </c>
      <c r="H144" s="5">
        <v>68978.731616492238</v>
      </c>
      <c r="I144" s="6">
        <v>0.19</v>
      </c>
      <c r="J144" s="7">
        <v>82084.690623625764</v>
      </c>
      <c r="K144" s="5">
        <v>80680.843939085666</v>
      </c>
      <c r="L144" s="6">
        <v>0.19</v>
      </c>
      <c r="M144" s="7">
        <v>96010.204287511937</v>
      </c>
      <c r="N144" s="14">
        <f t="shared" si="11"/>
        <v>86930.919982900159</v>
      </c>
      <c r="O144" s="14">
        <f t="shared" si="12"/>
        <v>6424.9019877584624</v>
      </c>
      <c r="P144" s="15">
        <f t="shared" si="13"/>
        <v>7.3908132906246468E-2</v>
      </c>
      <c r="Q144" s="14">
        <f t="shared" si="14"/>
        <v>86930.919982900159</v>
      </c>
    </row>
    <row r="145" spans="1:17" ht="57.6" thickBot="1" x14ac:dyDescent="0.35">
      <c r="A145" s="2">
        <v>117</v>
      </c>
      <c r="B145" s="3" t="s">
        <v>148</v>
      </c>
      <c r="C145" s="2" t="s">
        <v>66</v>
      </c>
      <c r="D145" s="4">
        <v>1</v>
      </c>
      <c r="E145" s="5">
        <v>287062.63901419746</v>
      </c>
      <c r="F145" s="6">
        <v>0.19</v>
      </c>
      <c r="G145" s="7">
        <f t="shared" si="10"/>
        <v>341604.54042689496</v>
      </c>
      <c r="H145" s="5">
        <v>289863.25012653111</v>
      </c>
      <c r="I145" s="6">
        <v>0.19</v>
      </c>
      <c r="J145" s="7">
        <v>344937.267650572</v>
      </c>
      <c r="K145" s="5">
        <v>333272.7223677024</v>
      </c>
      <c r="L145" s="6">
        <v>0.19</v>
      </c>
      <c r="M145" s="7">
        <v>396594.53961756587</v>
      </c>
      <c r="N145" s="14">
        <f t="shared" si="11"/>
        <v>361045.44923167763</v>
      </c>
      <c r="O145" s="14">
        <f t="shared" si="12"/>
        <v>25173.79772878802</v>
      </c>
      <c r="P145" s="15">
        <f t="shared" si="13"/>
        <v>6.9724733499228683E-2</v>
      </c>
      <c r="Q145" s="14">
        <f t="shared" si="14"/>
        <v>361045.44923167763</v>
      </c>
    </row>
    <row r="146" spans="1:17" ht="57.6" thickBot="1" x14ac:dyDescent="0.35">
      <c r="A146" s="2">
        <v>118</v>
      </c>
      <c r="B146" s="3" t="s">
        <v>149</v>
      </c>
      <c r="C146" s="2" t="s">
        <v>66</v>
      </c>
      <c r="D146" s="4">
        <v>1</v>
      </c>
      <c r="E146" s="5">
        <v>177426.71149875852</v>
      </c>
      <c r="F146" s="6">
        <v>0.19</v>
      </c>
      <c r="G146" s="7">
        <f t="shared" si="10"/>
        <v>211137.78668352263</v>
      </c>
      <c r="H146" s="5">
        <v>180023.19995971594</v>
      </c>
      <c r="I146" s="6">
        <v>0.19</v>
      </c>
      <c r="J146" s="7">
        <v>214227.60795206195</v>
      </c>
      <c r="K146" s="5">
        <v>205988.08456929037</v>
      </c>
      <c r="L146" s="6">
        <v>0.19</v>
      </c>
      <c r="M146" s="7">
        <v>245125.82063745553</v>
      </c>
      <c r="N146" s="14">
        <f t="shared" si="11"/>
        <v>223497.07175768004</v>
      </c>
      <c r="O146" s="14">
        <f t="shared" si="12"/>
        <v>15345.766678928572</v>
      </c>
      <c r="P146" s="15">
        <f t="shared" si="13"/>
        <v>6.8662048044937057E-2</v>
      </c>
      <c r="Q146" s="14">
        <f t="shared" si="14"/>
        <v>223497.07175768004</v>
      </c>
    </row>
    <row r="147" spans="1:17" ht="46.2" thickBot="1" x14ac:dyDescent="0.35">
      <c r="A147" s="2">
        <v>119</v>
      </c>
      <c r="B147" s="3" t="s">
        <v>150</v>
      </c>
      <c r="C147" s="2" t="s">
        <v>66</v>
      </c>
      <c r="D147" s="4">
        <v>1</v>
      </c>
      <c r="E147" s="5">
        <v>140848.48258741843</v>
      </c>
      <c r="F147" s="6">
        <v>0.19</v>
      </c>
      <c r="G147" s="7">
        <f t="shared" si="10"/>
        <v>167609.69427902793</v>
      </c>
      <c r="H147" s="5">
        <v>140848.48258741843</v>
      </c>
      <c r="I147" s="6">
        <v>0.19</v>
      </c>
      <c r="J147" s="7">
        <v>167609.69427902793</v>
      </c>
      <c r="K147" s="5">
        <v>163521.65295514918</v>
      </c>
      <c r="L147" s="6">
        <v>0.19</v>
      </c>
      <c r="M147" s="7">
        <v>194590.76701662753</v>
      </c>
      <c r="N147" s="14">
        <f t="shared" si="11"/>
        <v>176603.3851915611</v>
      </c>
      <c r="O147" s="14">
        <f t="shared" si="12"/>
        <v>12718.999664296112</v>
      </c>
      <c r="P147" s="15">
        <f t="shared" si="13"/>
        <v>7.202013512085205E-2</v>
      </c>
      <c r="Q147" s="14">
        <f t="shared" si="14"/>
        <v>176603.3851915611</v>
      </c>
    </row>
    <row r="148" spans="1:17" ht="69" thickBot="1" x14ac:dyDescent="0.35">
      <c r="A148" s="2">
        <v>120</v>
      </c>
      <c r="B148" s="3" t="s">
        <v>151</v>
      </c>
      <c r="C148" s="2" t="s">
        <v>66</v>
      </c>
      <c r="D148" s="4">
        <v>1</v>
      </c>
      <c r="E148" s="5">
        <v>330580.59891474061</v>
      </c>
      <c r="F148" s="6">
        <v>0.19</v>
      </c>
      <c r="G148" s="7">
        <f t="shared" si="10"/>
        <v>393390.91270854132</v>
      </c>
      <c r="H148" s="5">
        <v>329935.56359978503</v>
      </c>
      <c r="I148" s="6">
        <v>0.19</v>
      </c>
      <c r="J148" s="7">
        <v>392623.32068374415</v>
      </c>
      <c r="K148" s="5">
        <v>383796.01239857689</v>
      </c>
      <c r="L148" s="6">
        <v>0.19</v>
      </c>
      <c r="M148" s="7">
        <v>456717.25475430646</v>
      </c>
      <c r="N148" s="14">
        <f t="shared" si="11"/>
        <v>414243.82938219729</v>
      </c>
      <c r="O148" s="14">
        <f t="shared" si="12"/>
        <v>30034.881904315043</v>
      </c>
      <c r="P148" s="15">
        <f t="shared" si="13"/>
        <v>7.2505321199615766E-2</v>
      </c>
      <c r="Q148" s="14">
        <f t="shared" si="14"/>
        <v>414243.82938219729</v>
      </c>
    </row>
    <row r="149" spans="1:17" ht="57.6" thickBot="1" x14ac:dyDescent="0.35">
      <c r="A149" s="2">
        <v>121</v>
      </c>
      <c r="B149" s="3" t="s">
        <v>152</v>
      </c>
      <c r="C149" s="2" t="s">
        <v>66</v>
      </c>
      <c r="D149" s="4">
        <v>1</v>
      </c>
      <c r="E149" s="5">
        <v>194899.61154327399</v>
      </c>
      <c r="F149" s="6">
        <v>0.19</v>
      </c>
      <c r="G149" s="7">
        <f t="shared" si="10"/>
        <v>231930.53773649604</v>
      </c>
      <c r="H149" s="5">
        <v>193568.5898059053</v>
      </c>
      <c r="I149" s="6">
        <v>0.19</v>
      </c>
      <c r="J149" s="7">
        <v>230346.62186902729</v>
      </c>
      <c r="K149" s="5">
        <v>226273.69535267906</v>
      </c>
      <c r="L149" s="6">
        <v>0.19</v>
      </c>
      <c r="M149" s="7">
        <v>269265.69746968808</v>
      </c>
      <c r="N149" s="14">
        <f t="shared" si="11"/>
        <v>243847.61902507045</v>
      </c>
      <c r="O149" s="14">
        <f t="shared" si="12"/>
        <v>17984.923894405845</v>
      </c>
      <c r="P149" s="15">
        <f t="shared" si="13"/>
        <v>7.3754765235402114E-2</v>
      </c>
      <c r="Q149" s="14">
        <f t="shared" si="14"/>
        <v>243847.61902507045</v>
      </c>
    </row>
    <row r="150" spans="1:17" ht="69" thickBot="1" x14ac:dyDescent="0.35">
      <c r="A150" s="2">
        <v>122</v>
      </c>
      <c r="B150" s="3" t="s">
        <v>153</v>
      </c>
      <c r="C150" s="2" t="s">
        <v>66</v>
      </c>
      <c r="D150" s="4">
        <v>1</v>
      </c>
      <c r="E150" s="5">
        <v>199827.50070389206</v>
      </c>
      <c r="F150" s="6">
        <v>0.19</v>
      </c>
      <c r="G150" s="7">
        <f t="shared" si="10"/>
        <v>237794.72583763153</v>
      </c>
      <c r="H150" s="5">
        <v>198657.77874855223</v>
      </c>
      <c r="I150" s="6">
        <v>0.19</v>
      </c>
      <c r="J150" s="7">
        <v>236402.75671077715</v>
      </c>
      <c r="K150" s="5">
        <v>231994.8544757381</v>
      </c>
      <c r="L150" s="6">
        <v>0.19</v>
      </c>
      <c r="M150" s="7">
        <v>276073.87682612834</v>
      </c>
      <c r="N150" s="14">
        <f t="shared" si="11"/>
        <v>250090.45312484566</v>
      </c>
      <c r="O150" s="14">
        <f t="shared" si="12"/>
        <v>18381.841129092816</v>
      </c>
      <c r="P150" s="15">
        <f t="shared" si="13"/>
        <v>7.3500771018702435E-2</v>
      </c>
      <c r="Q150" s="14">
        <f t="shared" si="14"/>
        <v>250090.45312484566</v>
      </c>
    </row>
    <row r="151" spans="1:17" ht="57.6" thickBot="1" x14ac:dyDescent="0.35">
      <c r="A151" s="2">
        <v>123</v>
      </c>
      <c r="B151" s="3" t="s">
        <v>154</v>
      </c>
      <c r="C151" s="2" t="s">
        <v>66</v>
      </c>
      <c r="D151" s="4">
        <v>1</v>
      </c>
      <c r="E151" s="5">
        <v>160389.82010863262</v>
      </c>
      <c r="F151" s="6">
        <v>0.19</v>
      </c>
      <c r="G151" s="7">
        <f t="shared" si="10"/>
        <v>190863.8859292728</v>
      </c>
      <c r="H151" s="5">
        <v>159404.00950698933</v>
      </c>
      <c r="I151" s="6">
        <v>0.19</v>
      </c>
      <c r="J151" s="7">
        <v>189690.77131331729</v>
      </c>
      <c r="K151" s="5">
        <v>186208.66919929054</v>
      </c>
      <c r="L151" s="6">
        <v>0.19</v>
      </c>
      <c r="M151" s="7">
        <v>221588.31634715572</v>
      </c>
      <c r="N151" s="14">
        <f t="shared" si="11"/>
        <v>200714.32452991526</v>
      </c>
      <c r="O151" s="14">
        <f t="shared" si="12"/>
        <v>14767.90890783589</v>
      </c>
      <c r="P151" s="15">
        <f t="shared" si="13"/>
        <v>7.3576756130501395E-2</v>
      </c>
      <c r="Q151" s="14">
        <f t="shared" si="14"/>
        <v>200714.32452991526</v>
      </c>
    </row>
    <row r="152" spans="1:17" ht="57.6" thickBot="1" x14ac:dyDescent="0.35">
      <c r="A152" s="2">
        <v>124</v>
      </c>
      <c r="B152" s="3" t="s">
        <v>155</v>
      </c>
      <c r="C152" s="2" t="s">
        <v>66</v>
      </c>
      <c r="D152" s="4">
        <v>1</v>
      </c>
      <c r="E152" s="5">
        <v>143425.45730054725</v>
      </c>
      <c r="F152" s="6">
        <v>0.19</v>
      </c>
      <c r="G152" s="7">
        <f t="shared" si="10"/>
        <v>170676.29418765122</v>
      </c>
      <c r="H152" s="5">
        <v>144125.09367762311</v>
      </c>
      <c r="I152" s="6">
        <v>0.19</v>
      </c>
      <c r="J152" s="7">
        <v>171508.8614763715</v>
      </c>
      <c r="K152" s="5">
        <v>166513.45774404999</v>
      </c>
      <c r="L152" s="6">
        <v>0.19</v>
      </c>
      <c r="M152" s="7">
        <v>198151.01471541947</v>
      </c>
      <c r="N152" s="14">
        <f t="shared" si="11"/>
        <v>180112.05679314738</v>
      </c>
      <c r="O152" s="14">
        <f t="shared" si="12"/>
        <v>12759.997237818106</v>
      </c>
      <c r="P152" s="15">
        <f t="shared" si="13"/>
        <v>7.084477000044774E-2</v>
      </c>
      <c r="Q152" s="14">
        <f t="shared" si="14"/>
        <v>180112.05679314738</v>
      </c>
    </row>
    <row r="153" spans="1:17" ht="57.6" thickBot="1" x14ac:dyDescent="0.35">
      <c r="A153" s="2">
        <v>125</v>
      </c>
      <c r="B153" s="3" t="s">
        <v>156</v>
      </c>
      <c r="C153" s="2" t="s">
        <v>66</v>
      </c>
      <c r="D153" s="4">
        <v>1</v>
      </c>
      <c r="E153" s="5">
        <v>164277.68634175655</v>
      </c>
      <c r="F153" s="6">
        <v>0.19</v>
      </c>
      <c r="G153" s="7">
        <f t="shared" si="10"/>
        <v>195490.44674669029</v>
      </c>
      <c r="H153" s="5">
        <v>168284.45917936036</v>
      </c>
      <c r="I153" s="6">
        <v>0.19</v>
      </c>
      <c r="J153" s="7">
        <v>200258.50642343881</v>
      </c>
      <c r="K153" s="5">
        <v>190722.38706994176</v>
      </c>
      <c r="L153" s="6">
        <v>0.19</v>
      </c>
      <c r="M153" s="7">
        <v>226959.64061323067</v>
      </c>
      <c r="N153" s="14">
        <f t="shared" si="11"/>
        <v>207569.5312611199</v>
      </c>
      <c r="O153" s="14">
        <f t="shared" si="12"/>
        <v>13848.365819002336</v>
      </c>
      <c r="P153" s="15">
        <f t="shared" si="13"/>
        <v>6.6716756235197461E-2</v>
      </c>
      <c r="Q153" s="14">
        <f t="shared" si="14"/>
        <v>207569.5312611199</v>
      </c>
    </row>
    <row r="154" spans="1:17" ht="57.6" thickBot="1" x14ac:dyDescent="0.35">
      <c r="A154" s="2">
        <v>126</v>
      </c>
      <c r="B154" s="3" t="s">
        <v>157</v>
      </c>
      <c r="C154" s="2" t="s">
        <v>66</v>
      </c>
      <c r="D154" s="4">
        <v>1</v>
      </c>
      <c r="E154" s="5">
        <v>105194.30813018614</v>
      </c>
      <c r="F154" s="6">
        <v>0.19</v>
      </c>
      <c r="G154" s="7">
        <f t="shared" si="10"/>
        <v>125181.22667492151</v>
      </c>
      <c r="H154" s="5">
        <v>105194.30813018614</v>
      </c>
      <c r="I154" s="6">
        <v>0.19</v>
      </c>
      <c r="J154" s="7">
        <v>125181.22667492151</v>
      </c>
      <c r="K154" s="5">
        <v>122128.02602431366</v>
      </c>
      <c r="L154" s="6">
        <v>0.19</v>
      </c>
      <c r="M154" s="7">
        <v>145332.35096893326</v>
      </c>
      <c r="N154" s="14">
        <f t="shared" si="11"/>
        <v>131898.26810625874</v>
      </c>
      <c r="O154" s="14">
        <f t="shared" si="12"/>
        <v>9499.3310912191264</v>
      </c>
      <c r="P154" s="15">
        <f t="shared" si="13"/>
        <v>7.2020135120852063E-2</v>
      </c>
      <c r="Q154" s="14">
        <f t="shared" si="14"/>
        <v>131898.26810625874</v>
      </c>
    </row>
    <row r="155" spans="1:17" ht="57.6" thickBot="1" x14ac:dyDescent="0.35">
      <c r="A155" s="2">
        <v>127</v>
      </c>
      <c r="B155" s="3" t="s">
        <v>158</v>
      </c>
      <c r="C155" s="2" t="s">
        <v>66</v>
      </c>
      <c r="D155" s="4">
        <v>1</v>
      </c>
      <c r="E155" s="5">
        <v>161783.04175768938</v>
      </c>
      <c r="F155" s="6">
        <v>0.19</v>
      </c>
      <c r="G155" s="7">
        <f t="shared" si="10"/>
        <v>192521.81969165037</v>
      </c>
      <c r="H155" s="5">
        <v>167307.3407445373</v>
      </c>
      <c r="I155" s="6">
        <v>0.19</v>
      </c>
      <c r="J155" s="7">
        <v>199095.73548599938</v>
      </c>
      <c r="K155" s="5">
        <v>187826.1655528296</v>
      </c>
      <c r="L155" s="6">
        <v>0.19</v>
      </c>
      <c r="M155" s="7">
        <v>223513.13700786722</v>
      </c>
      <c r="N155" s="14">
        <f t="shared" si="11"/>
        <v>205043.56406183899</v>
      </c>
      <c r="O155" s="14">
        <f t="shared" si="12"/>
        <v>13332.865054050742</v>
      </c>
      <c r="P155" s="15">
        <f t="shared" si="13"/>
        <v>6.5024547905486521E-2</v>
      </c>
      <c r="Q155" s="14">
        <f t="shared" si="14"/>
        <v>205043.56406183899</v>
      </c>
    </row>
    <row r="156" spans="1:17" ht="57.6" thickBot="1" x14ac:dyDescent="0.35">
      <c r="A156" s="2">
        <v>128</v>
      </c>
      <c r="B156" s="3" t="s">
        <v>159</v>
      </c>
      <c r="C156" s="2" t="s">
        <v>66</v>
      </c>
      <c r="D156" s="4">
        <v>1</v>
      </c>
      <c r="E156" s="5">
        <v>192525.60139422052</v>
      </c>
      <c r="F156" s="6">
        <v>0.19</v>
      </c>
      <c r="G156" s="7">
        <f t="shared" si="10"/>
        <v>229105.46565912242</v>
      </c>
      <c r="H156" s="5">
        <v>197221.34776968931</v>
      </c>
      <c r="I156" s="6">
        <v>0.19</v>
      </c>
      <c r="J156" s="7">
        <v>234693.40384593027</v>
      </c>
      <c r="K156" s="5">
        <v>223517.52747231454</v>
      </c>
      <c r="L156" s="6">
        <v>0.19</v>
      </c>
      <c r="M156" s="7">
        <v>265985.8576920543</v>
      </c>
      <c r="N156" s="14">
        <f t="shared" si="11"/>
        <v>243261.57573236898</v>
      </c>
      <c r="O156" s="14">
        <f t="shared" si="12"/>
        <v>16229.623249526478</v>
      </c>
      <c r="P156" s="15">
        <f t="shared" si="13"/>
        <v>6.6716756235197419E-2</v>
      </c>
      <c r="Q156" s="14">
        <f t="shared" si="14"/>
        <v>243261.57573236898</v>
      </c>
    </row>
    <row r="157" spans="1:17" ht="57.6" thickBot="1" x14ac:dyDescent="0.35">
      <c r="A157" s="2">
        <v>129</v>
      </c>
      <c r="B157" s="3" t="s">
        <v>160</v>
      </c>
      <c r="C157" s="2" t="s">
        <v>66</v>
      </c>
      <c r="D157" s="4">
        <v>1</v>
      </c>
      <c r="E157" s="5">
        <v>197894.01292915683</v>
      </c>
      <c r="F157" s="6">
        <v>0.19</v>
      </c>
      <c r="G157" s="7">
        <f t="shared" ref="G157:G220" si="15">IFERROR(E157*D157*(1+F157),"")</f>
        <v>235493.87538569662</v>
      </c>
      <c r="H157" s="5">
        <v>201369.22486352251</v>
      </c>
      <c r="I157" s="6">
        <v>0.19</v>
      </c>
      <c r="J157" s="7">
        <v>239629.37758759176</v>
      </c>
      <c r="K157" s="5">
        <v>229750.1223275089</v>
      </c>
      <c r="L157" s="6">
        <v>0.19</v>
      </c>
      <c r="M157" s="7">
        <v>273402.64556973556</v>
      </c>
      <c r="N157" s="14">
        <f t="shared" si="11"/>
        <v>249508.63284767466</v>
      </c>
      <c r="O157" s="14">
        <f t="shared" si="12"/>
        <v>16979.762023989544</v>
      </c>
      <c r="P157" s="15">
        <f t="shared" si="13"/>
        <v>6.8052803745494897E-2</v>
      </c>
      <c r="Q157" s="14">
        <f t="shared" si="14"/>
        <v>249508.63284767466</v>
      </c>
    </row>
    <row r="158" spans="1:17" ht="57.6" thickBot="1" x14ac:dyDescent="0.35">
      <c r="A158" s="2">
        <v>130</v>
      </c>
      <c r="B158" s="3" t="s">
        <v>161</v>
      </c>
      <c r="C158" s="2" t="s">
        <v>66</v>
      </c>
      <c r="D158" s="4">
        <v>1</v>
      </c>
      <c r="E158" s="5">
        <v>100007.21741542187</v>
      </c>
      <c r="F158" s="6">
        <v>0.19</v>
      </c>
      <c r="G158" s="7">
        <f t="shared" si="15"/>
        <v>119008.58872435201</v>
      </c>
      <c r="H158" s="5">
        <v>100007.21741542187</v>
      </c>
      <c r="I158" s="6">
        <v>0.19</v>
      </c>
      <c r="J158" s="7">
        <v>119008.58872435201</v>
      </c>
      <c r="K158" s="5">
        <v>116105.94021888002</v>
      </c>
      <c r="L158" s="6">
        <v>0.19</v>
      </c>
      <c r="M158" s="7">
        <v>138166.0688604672</v>
      </c>
      <c r="N158" s="14">
        <f t="shared" ref="N158:N221" si="16">AVERAGE(G158,J158,M158)</f>
        <v>125394.41543639039</v>
      </c>
      <c r="O158" s="14">
        <f t="shared" ref="O158:O221" si="17">_xlfn.STDEV.P(G158,J158,M158)</f>
        <v>9030.922743129091</v>
      </c>
      <c r="P158" s="15">
        <f t="shared" ref="P158:P221" si="18">O158/N158</f>
        <v>7.2020135120852036E-2</v>
      </c>
      <c r="Q158" s="14">
        <f t="shared" ref="Q158:Q221" si="19">+N158</f>
        <v>125394.41543639039</v>
      </c>
    </row>
    <row r="159" spans="1:17" ht="57.6" thickBot="1" x14ac:dyDescent="0.35">
      <c r="A159" s="2">
        <v>131</v>
      </c>
      <c r="B159" s="3" t="s">
        <v>162</v>
      </c>
      <c r="C159" s="2" t="s">
        <v>66</v>
      </c>
      <c r="D159" s="4">
        <v>1</v>
      </c>
      <c r="E159" s="5">
        <v>138902.85390628164</v>
      </c>
      <c r="F159" s="6">
        <v>0.19</v>
      </c>
      <c r="G159" s="7">
        <f t="shared" si="15"/>
        <v>165294.39614847515</v>
      </c>
      <c r="H159" s="5">
        <v>137872.94006268383</v>
      </c>
      <c r="I159" s="6">
        <v>0.19</v>
      </c>
      <c r="J159" s="7">
        <v>164068.79867459377</v>
      </c>
      <c r="K159" s="5">
        <v>161262.82551070745</v>
      </c>
      <c r="L159" s="6">
        <v>0.19</v>
      </c>
      <c r="M159" s="7">
        <v>191902.76235774186</v>
      </c>
      <c r="N159" s="14">
        <f t="shared" si="16"/>
        <v>173755.31906027024</v>
      </c>
      <c r="O159" s="14">
        <f t="shared" si="17"/>
        <v>12841.931214273713</v>
      </c>
      <c r="P159" s="15">
        <f t="shared" si="18"/>
        <v>7.3908132906246468E-2</v>
      </c>
      <c r="Q159" s="14">
        <f t="shared" si="19"/>
        <v>173755.31906027024</v>
      </c>
    </row>
    <row r="160" spans="1:17" ht="57.6" thickBot="1" x14ac:dyDescent="0.35">
      <c r="A160" s="2">
        <v>132</v>
      </c>
      <c r="B160" s="3" t="s">
        <v>163</v>
      </c>
      <c r="C160" s="2" t="s">
        <v>66</v>
      </c>
      <c r="D160" s="4">
        <v>1</v>
      </c>
      <c r="E160" s="5">
        <v>307208.75331060827</v>
      </c>
      <c r="F160" s="6">
        <v>0.19</v>
      </c>
      <c r="G160" s="7">
        <f t="shared" si="15"/>
        <v>365578.4164396238</v>
      </c>
      <c r="H160" s="5">
        <v>310205.91187949223</v>
      </c>
      <c r="I160" s="6">
        <v>0.19</v>
      </c>
      <c r="J160" s="7">
        <v>369145.03513659572</v>
      </c>
      <c r="K160" s="5">
        <v>356661.86969719396</v>
      </c>
      <c r="L160" s="6">
        <v>0.19</v>
      </c>
      <c r="M160" s="7">
        <v>424427.62493966077</v>
      </c>
      <c r="N160" s="14">
        <f t="shared" si="16"/>
        <v>386383.69217196014</v>
      </c>
      <c r="O160" s="14">
        <f t="shared" si="17"/>
        <v>26940.499965137918</v>
      </c>
      <c r="P160" s="15">
        <f t="shared" si="18"/>
        <v>6.9724733499228642E-2</v>
      </c>
      <c r="Q160" s="14">
        <f t="shared" si="19"/>
        <v>386383.69217196014</v>
      </c>
    </row>
    <row r="161" spans="1:17" ht="57.6" thickBot="1" x14ac:dyDescent="0.35">
      <c r="A161" s="2">
        <v>133</v>
      </c>
      <c r="B161" s="3" t="s">
        <v>164</v>
      </c>
      <c r="C161" s="2" t="s">
        <v>66</v>
      </c>
      <c r="D161" s="4">
        <v>1</v>
      </c>
      <c r="E161" s="5">
        <v>167275.91119041209</v>
      </c>
      <c r="F161" s="6">
        <v>0.19</v>
      </c>
      <c r="G161" s="7">
        <f t="shared" si="15"/>
        <v>199058.33431659039</v>
      </c>
      <c r="H161" s="5">
        <v>166296.73512490725</v>
      </c>
      <c r="I161" s="6">
        <v>0.19</v>
      </c>
      <c r="J161" s="7">
        <v>197893.11479863961</v>
      </c>
      <c r="K161" s="5">
        <v>194203.25299179548</v>
      </c>
      <c r="L161" s="6">
        <v>0.19</v>
      </c>
      <c r="M161" s="7">
        <v>231101.87106023662</v>
      </c>
      <c r="N161" s="14">
        <f t="shared" si="16"/>
        <v>209351.10672515552</v>
      </c>
      <c r="O161" s="14">
        <f t="shared" si="17"/>
        <v>15387.46775791758</v>
      </c>
      <c r="P161" s="15">
        <f t="shared" si="18"/>
        <v>7.3500771018702379E-2</v>
      </c>
      <c r="Q161" s="14">
        <f t="shared" si="19"/>
        <v>209351.10672515552</v>
      </c>
    </row>
    <row r="162" spans="1:17" ht="57.6" thickBot="1" x14ac:dyDescent="0.35">
      <c r="A162" s="2">
        <v>134</v>
      </c>
      <c r="B162" s="3" t="s">
        <v>165</v>
      </c>
      <c r="C162" s="2" t="s">
        <v>66</v>
      </c>
      <c r="D162" s="4">
        <v>1</v>
      </c>
      <c r="E162" s="5">
        <v>205983.89791164512</v>
      </c>
      <c r="F162" s="6">
        <v>0.19</v>
      </c>
      <c r="G162" s="7">
        <f t="shared" si="15"/>
        <v>245120.83851485769</v>
      </c>
      <c r="H162" s="5">
        <v>204979.09840963711</v>
      </c>
      <c r="I162" s="6">
        <v>0.19</v>
      </c>
      <c r="J162" s="7">
        <v>243925.12710746814</v>
      </c>
      <c r="K162" s="5">
        <v>239142.28147790994</v>
      </c>
      <c r="L162" s="6">
        <v>0.19</v>
      </c>
      <c r="M162" s="7">
        <v>284579.31495871284</v>
      </c>
      <c r="N162" s="14">
        <f t="shared" si="16"/>
        <v>257875.09352701288</v>
      </c>
      <c r="O162" s="14">
        <f t="shared" si="17"/>
        <v>18889.044675814737</v>
      </c>
      <c r="P162" s="15">
        <f t="shared" si="18"/>
        <v>7.3248813669692672E-2</v>
      </c>
      <c r="Q162" s="14">
        <f t="shared" si="19"/>
        <v>257875.09352701288</v>
      </c>
    </row>
    <row r="163" spans="1:17" ht="57.6" thickBot="1" x14ac:dyDescent="0.35">
      <c r="A163" s="2">
        <v>135</v>
      </c>
      <c r="B163" s="3" t="s">
        <v>166</v>
      </c>
      <c r="C163" s="2" t="s">
        <v>66</v>
      </c>
      <c r="D163" s="4">
        <v>1</v>
      </c>
      <c r="E163" s="5">
        <v>163061.5021182746</v>
      </c>
      <c r="F163" s="6">
        <v>0.19</v>
      </c>
      <c r="G163" s="7">
        <f t="shared" si="15"/>
        <v>194043.18752074675</v>
      </c>
      <c r="H163" s="5">
        <v>162425.16454903258</v>
      </c>
      <c r="I163" s="6">
        <v>0.19</v>
      </c>
      <c r="J163" s="7">
        <v>193285.94581334875</v>
      </c>
      <c r="K163" s="5">
        <v>189310.42684950904</v>
      </c>
      <c r="L163" s="6">
        <v>0.19</v>
      </c>
      <c r="M163" s="7">
        <v>225279.40795091575</v>
      </c>
      <c r="N163" s="14">
        <f t="shared" si="16"/>
        <v>204202.84709500373</v>
      </c>
      <c r="O163" s="14">
        <f t="shared" si="17"/>
        <v>14906.585052375949</v>
      </c>
      <c r="P163" s="15">
        <f t="shared" si="18"/>
        <v>7.299890899876034E-2</v>
      </c>
      <c r="Q163" s="14">
        <f t="shared" si="19"/>
        <v>204202.84709500373</v>
      </c>
    </row>
    <row r="164" spans="1:17" ht="57.6" thickBot="1" x14ac:dyDescent="0.35">
      <c r="A164" s="2">
        <v>136</v>
      </c>
      <c r="B164" s="3" t="s">
        <v>167</v>
      </c>
      <c r="C164" s="2" t="s">
        <v>66</v>
      </c>
      <c r="D164" s="4">
        <v>1</v>
      </c>
      <c r="E164" s="5">
        <v>138529.82394498799</v>
      </c>
      <c r="F164" s="6">
        <v>0.19</v>
      </c>
      <c r="G164" s="7">
        <f t="shared" si="15"/>
        <v>164850.49049453571</v>
      </c>
      <c r="H164" s="5">
        <v>137854.06870623195</v>
      </c>
      <c r="I164" s="6">
        <v>0.19</v>
      </c>
      <c r="J164" s="7">
        <v>164046.34176041602</v>
      </c>
      <c r="K164" s="5">
        <v>160829.74682393728</v>
      </c>
      <c r="L164" s="6">
        <v>0.19</v>
      </c>
      <c r="M164" s="7">
        <v>191387.39872048536</v>
      </c>
      <c r="N164" s="14">
        <f t="shared" si="16"/>
        <v>173428.07699181236</v>
      </c>
      <c r="O164" s="14">
        <f t="shared" si="17"/>
        <v>12703.400896666375</v>
      </c>
      <c r="P164" s="15">
        <f t="shared" si="18"/>
        <v>7.3248813669692658E-2</v>
      </c>
      <c r="Q164" s="14">
        <f t="shared" si="19"/>
        <v>173428.07699181236</v>
      </c>
    </row>
    <row r="165" spans="1:17" ht="69" thickBot="1" x14ac:dyDescent="0.35">
      <c r="A165" s="2">
        <v>137</v>
      </c>
      <c r="B165" s="3" t="s">
        <v>168</v>
      </c>
      <c r="C165" s="2" t="s">
        <v>66</v>
      </c>
      <c r="D165" s="4">
        <v>1</v>
      </c>
      <c r="E165" s="5">
        <v>224280.5820422901</v>
      </c>
      <c r="F165" s="6">
        <v>0.19</v>
      </c>
      <c r="G165" s="7">
        <f t="shared" si="15"/>
        <v>266893.89263032522</v>
      </c>
      <c r="H165" s="5">
        <v>221654.85815496574</v>
      </c>
      <c r="I165" s="6">
        <v>0.19</v>
      </c>
      <c r="J165" s="7">
        <v>263769.2812044092</v>
      </c>
      <c r="K165" s="5">
        <v>260384.28549300024</v>
      </c>
      <c r="L165" s="6">
        <v>0.19</v>
      </c>
      <c r="M165" s="7">
        <v>309857.29973667028</v>
      </c>
      <c r="N165" s="14">
        <f t="shared" si="16"/>
        <v>280173.49119046819</v>
      </c>
      <c r="O165" s="14">
        <f t="shared" si="17"/>
        <v>21028.34858782186</v>
      </c>
      <c r="P165" s="15">
        <f t="shared" si="18"/>
        <v>7.5054740184275034E-2</v>
      </c>
      <c r="Q165" s="14">
        <f t="shared" si="19"/>
        <v>280173.49119046819</v>
      </c>
    </row>
    <row r="166" spans="1:17" ht="46.2" thickBot="1" x14ac:dyDescent="0.35">
      <c r="A166" s="2">
        <v>138</v>
      </c>
      <c r="B166" s="3" t="s">
        <v>169</v>
      </c>
      <c r="C166" s="2" t="s">
        <v>66</v>
      </c>
      <c r="D166" s="4">
        <v>1</v>
      </c>
      <c r="E166" s="5">
        <v>248758.25860579015</v>
      </c>
      <c r="F166" s="6">
        <v>0.19</v>
      </c>
      <c r="G166" s="7">
        <f t="shared" si="15"/>
        <v>296022.32774089026</v>
      </c>
      <c r="H166" s="5">
        <v>246088.65778172802</v>
      </c>
      <c r="I166" s="6">
        <v>0.19</v>
      </c>
      <c r="J166" s="7">
        <v>292845.50276025635</v>
      </c>
      <c r="K166" s="5">
        <v>288802.27096672222</v>
      </c>
      <c r="L166" s="6">
        <v>0.19</v>
      </c>
      <c r="M166" s="7">
        <v>343674.7024503994</v>
      </c>
      <c r="N166" s="14">
        <f t="shared" si="16"/>
        <v>310847.51098384865</v>
      </c>
      <c r="O166" s="14">
        <f t="shared" si="17"/>
        <v>23248.532984908685</v>
      </c>
      <c r="P166" s="15">
        <f t="shared" si="18"/>
        <v>7.4790796655652345E-2</v>
      </c>
      <c r="Q166" s="14">
        <f t="shared" si="19"/>
        <v>310847.51098384865</v>
      </c>
    </row>
    <row r="167" spans="1:17" ht="57.6" thickBot="1" x14ac:dyDescent="0.35">
      <c r="A167" s="2">
        <v>139</v>
      </c>
      <c r="B167" s="3" t="s">
        <v>170</v>
      </c>
      <c r="C167" s="2" t="s">
        <v>66</v>
      </c>
      <c r="D167" s="4">
        <v>1</v>
      </c>
      <c r="E167" s="5">
        <v>171570.58160046567</v>
      </c>
      <c r="F167" s="6">
        <v>0.19</v>
      </c>
      <c r="G167" s="7">
        <f t="shared" si="15"/>
        <v>204168.99210455414</v>
      </c>
      <c r="H167" s="5">
        <v>170733.65193412194</v>
      </c>
      <c r="I167" s="6">
        <v>0.19</v>
      </c>
      <c r="J167" s="7">
        <v>203173.0458016051</v>
      </c>
      <c r="K167" s="5">
        <v>199189.26058980892</v>
      </c>
      <c r="L167" s="6">
        <v>0.19</v>
      </c>
      <c r="M167" s="7">
        <v>237035.2201018726</v>
      </c>
      <c r="N167" s="14">
        <f t="shared" si="16"/>
        <v>214792.41933601061</v>
      </c>
      <c r="O167" s="14">
        <f t="shared" si="17"/>
        <v>15733.289901605925</v>
      </c>
      <c r="P167" s="15">
        <f t="shared" si="18"/>
        <v>7.3248813669692631E-2</v>
      </c>
      <c r="Q167" s="14">
        <f t="shared" si="19"/>
        <v>214792.41933601061</v>
      </c>
    </row>
    <row r="168" spans="1:17" ht="57.6" thickBot="1" x14ac:dyDescent="0.35">
      <c r="A168" s="2">
        <v>140</v>
      </c>
      <c r="B168" s="3" t="s">
        <v>171</v>
      </c>
      <c r="C168" s="2" t="s">
        <v>66</v>
      </c>
      <c r="D168" s="4">
        <v>1</v>
      </c>
      <c r="E168" s="5">
        <v>152776.7149548911</v>
      </c>
      <c r="F168" s="6">
        <v>0.19</v>
      </c>
      <c r="G168" s="7">
        <f t="shared" si="15"/>
        <v>181804.29079632039</v>
      </c>
      <c r="H168" s="5">
        <v>153521.96722296375</v>
      </c>
      <c r="I168" s="6">
        <v>0.19</v>
      </c>
      <c r="J168" s="7">
        <v>182691.14099532686</v>
      </c>
      <c r="K168" s="5">
        <v>177370.03980128822</v>
      </c>
      <c r="L168" s="6">
        <v>0.19</v>
      </c>
      <c r="M168" s="7">
        <v>211070.34736353299</v>
      </c>
      <c r="N168" s="14">
        <f t="shared" si="16"/>
        <v>191855.25971839341</v>
      </c>
      <c r="O168" s="14">
        <f t="shared" si="17"/>
        <v>13591.941748125764</v>
      </c>
      <c r="P168" s="15">
        <f t="shared" si="18"/>
        <v>7.0844770000447824E-2</v>
      </c>
      <c r="Q168" s="14">
        <f t="shared" si="19"/>
        <v>191855.25971839341</v>
      </c>
    </row>
    <row r="169" spans="1:17" ht="57.6" thickBot="1" x14ac:dyDescent="0.35">
      <c r="A169" s="2">
        <v>141</v>
      </c>
      <c r="B169" s="3" t="s">
        <v>172</v>
      </c>
      <c r="C169" s="2" t="s">
        <v>66</v>
      </c>
      <c r="D169" s="4">
        <v>1</v>
      </c>
      <c r="E169" s="5">
        <v>207740.96544667942</v>
      </c>
      <c r="F169" s="6">
        <v>0.19</v>
      </c>
      <c r="G169" s="7">
        <f t="shared" si="15"/>
        <v>247211.7488815485</v>
      </c>
      <c r="H169" s="5">
        <v>209767.70657298848</v>
      </c>
      <c r="I169" s="6">
        <v>0.19</v>
      </c>
      <c r="J169" s="7">
        <v>249623.57082185626</v>
      </c>
      <c r="K169" s="5">
        <v>241182.19403077901</v>
      </c>
      <c r="L169" s="6">
        <v>0.19</v>
      </c>
      <c r="M169" s="7">
        <v>287006.81089662702</v>
      </c>
      <c r="N169" s="14">
        <f t="shared" si="16"/>
        <v>261280.7102000106</v>
      </c>
      <c r="O169" s="14">
        <f t="shared" si="17"/>
        <v>18217.727887184938</v>
      </c>
      <c r="P169" s="15">
        <f t="shared" si="18"/>
        <v>6.9724733499228669E-2</v>
      </c>
      <c r="Q169" s="14">
        <f t="shared" si="19"/>
        <v>261280.7102000106</v>
      </c>
    </row>
    <row r="170" spans="1:17" ht="57.6" thickBot="1" x14ac:dyDescent="0.35">
      <c r="A170" s="2">
        <v>142</v>
      </c>
      <c r="B170" s="3" t="s">
        <v>173</v>
      </c>
      <c r="C170" s="2" t="s">
        <v>66</v>
      </c>
      <c r="D170" s="4">
        <v>1</v>
      </c>
      <c r="E170" s="5">
        <v>273969.44852983014</v>
      </c>
      <c r="F170" s="6">
        <v>0.19</v>
      </c>
      <c r="G170" s="7">
        <f t="shared" si="15"/>
        <v>326023.64375049784</v>
      </c>
      <c r="H170" s="5">
        <v>277978.75753270567</v>
      </c>
      <c r="I170" s="6">
        <v>0.19</v>
      </c>
      <c r="J170" s="7">
        <v>330794.72146391973</v>
      </c>
      <c r="K170" s="5">
        <v>318071.84756146133</v>
      </c>
      <c r="L170" s="6">
        <v>0.19</v>
      </c>
      <c r="M170" s="7">
        <v>378505.49859813898</v>
      </c>
      <c r="N170" s="14">
        <f t="shared" si="16"/>
        <v>345107.95460418548</v>
      </c>
      <c r="O170" s="14">
        <f t="shared" si="17"/>
        <v>23695.818959722554</v>
      </c>
      <c r="P170" s="15">
        <f t="shared" si="18"/>
        <v>6.8662048044937099E-2</v>
      </c>
      <c r="Q170" s="14">
        <f t="shared" si="19"/>
        <v>345107.95460418548</v>
      </c>
    </row>
    <row r="171" spans="1:17" ht="57.6" thickBot="1" x14ac:dyDescent="0.35">
      <c r="A171" s="2">
        <v>143</v>
      </c>
      <c r="B171" s="3" t="s">
        <v>174</v>
      </c>
      <c r="C171" s="2" t="s">
        <v>66</v>
      </c>
      <c r="D171" s="4">
        <v>1</v>
      </c>
      <c r="E171" s="5">
        <v>277556.54439180641</v>
      </c>
      <c r="F171" s="6">
        <v>0.19</v>
      </c>
      <c r="G171" s="7">
        <f t="shared" si="15"/>
        <v>330292.28782624961</v>
      </c>
      <c r="H171" s="5">
        <v>277556.54439180641</v>
      </c>
      <c r="I171" s="6">
        <v>0.19</v>
      </c>
      <c r="J171" s="7">
        <v>330292.28782624961</v>
      </c>
      <c r="K171" s="5">
        <v>322236.37836707284</v>
      </c>
      <c r="L171" s="6">
        <v>0.19</v>
      </c>
      <c r="M171" s="7">
        <v>383461.29025681666</v>
      </c>
      <c r="N171" s="14">
        <f t="shared" si="16"/>
        <v>348015.28863643861</v>
      </c>
      <c r="O171" s="14">
        <f t="shared" si="17"/>
        <v>25064.108111718659</v>
      </c>
      <c r="P171" s="15">
        <f t="shared" si="18"/>
        <v>7.2020135120852119E-2</v>
      </c>
      <c r="Q171" s="14">
        <f t="shared" si="19"/>
        <v>348015.28863643861</v>
      </c>
    </row>
    <row r="172" spans="1:17" ht="57.6" thickBot="1" x14ac:dyDescent="0.35">
      <c r="A172" s="2">
        <v>144</v>
      </c>
      <c r="B172" s="3" t="s">
        <v>175</v>
      </c>
      <c r="C172" s="2" t="s">
        <v>66</v>
      </c>
      <c r="D172" s="4">
        <v>1</v>
      </c>
      <c r="E172" s="5">
        <v>265724.71370567661</v>
      </c>
      <c r="F172" s="6">
        <v>0.19</v>
      </c>
      <c r="G172" s="7">
        <f t="shared" si="15"/>
        <v>316212.40930975514</v>
      </c>
      <c r="H172" s="5">
        <v>265206.22645942162</v>
      </c>
      <c r="I172" s="6">
        <v>0.19</v>
      </c>
      <c r="J172" s="7">
        <v>315595.40948671172</v>
      </c>
      <c r="K172" s="5">
        <v>308499.91152171232</v>
      </c>
      <c r="L172" s="6">
        <v>0.19</v>
      </c>
      <c r="M172" s="7">
        <v>367114.89471083763</v>
      </c>
      <c r="N172" s="14">
        <f t="shared" si="16"/>
        <v>332974.23783576814</v>
      </c>
      <c r="O172" s="14">
        <f t="shared" si="17"/>
        <v>24142.404065479615</v>
      </c>
      <c r="P172" s="15">
        <f t="shared" si="18"/>
        <v>7.2505321199615752E-2</v>
      </c>
      <c r="Q172" s="14">
        <f t="shared" si="19"/>
        <v>332974.23783576814</v>
      </c>
    </row>
    <row r="173" spans="1:17" ht="57.6" thickBot="1" x14ac:dyDescent="0.35">
      <c r="A173" s="2">
        <v>145</v>
      </c>
      <c r="B173" s="3" t="s">
        <v>176</v>
      </c>
      <c r="C173" s="2" t="s">
        <v>66</v>
      </c>
      <c r="D173" s="4">
        <v>1</v>
      </c>
      <c r="E173" s="5">
        <v>228179.61084317404</v>
      </c>
      <c r="F173" s="6">
        <v>0.19</v>
      </c>
      <c r="G173" s="7">
        <f t="shared" si="15"/>
        <v>271533.73690337711</v>
      </c>
      <c r="H173" s="5">
        <v>227956.99658869291</v>
      </c>
      <c r="I173" s="6">
        <v>0.19</v>
      </c>
      <c r="J173" s="7">
        <v>271268.82594054454</v>
      </c>
      <c r="K173" s="5">
        <v>264910.96283256303</v>
      </c>
      <c r="L173" s="6">
        <v>0.19</v>
      </c>
      <c r="M173" s="7">
        <v>315244.04577074997</v>
      </c>
      <c r="N173" s="14">
        <f t="shared" si="16"/>
        <v>286015.53620489052</v>
      </c>
      <c r="O173" s="14">
        <f t="shared" si="17"/>
        <v>20667.960277294085</v>
      </c>
      <c r="P173" s="15">
        <f t="shared" si="18"/>
        <v>7.2261669948195939E-2</v>
      </c>
      <c r="Q173" s="14">
        <f t="shared" si="19"/>
        <v>286015.53620489052</v>
      </c>
    </row>
    <row r="174" spans="1:17" ht="57.6" thickBot="1" x14ac:dyDescent="0.35">
      <c r="A174" s="2">
        <v>146</v>
      </c>
      <c r="B174" s="3" t="s">
        <v>177</v>
      </c>
      <c r="C174" s="2" t="s">
        <v>66</v>
      </c>
      <c r="D174" s="4">
        <v>1</v>
      </c>
      <c r="E174" s="5">
        <v>251637.04848410859</v>
      </c>
      <c r="F174" s="6">
        <v>0.19</v>
      </c>
      <c r="G174" s="7">
        <f t="shared" si="15"/>
        <v>299448.08769608918</v>
      </c>
      <c r="H174" s="5">
        <v>251637.04848410859</v>
      </c>
      <c r="I174" s="6">
        <v>0.19</v>
      </c>
      <c r="J174" s="7">
        <v>299448.08769608918</v>
      </c>
      <c r="K174" s="5">
        <v>292144.47580106265</v>
      </c>
      <c r="L174" s="6">
        <v>0.19</v>
      </c>
      <c r="M174" s="7">
        <v>347651.92620326456</v>
      </c>
      <c r="N174" s="14">
        <f t="shared" si="16"/>
        <v>315516.03386514768</v>
      </c>
      <c r="O174" s="14">
        <f t="shared" si="17"/>
        <v>22723.507391763294</v>
      </c>
      <c r="P174" s="15">
        <f t="shared" si="18"/>
        <v>7.2020135120852133E-2</v>
      </c>
      <c r="Q174" s="14">
        <f t="shared" si="19"/>
        <v>315516.03386514768</v>
      </c>
    </row>
    <row r="175" spans="1:17" ht="57.6" thickBot="1" x14ac:dyDescent="0.35">
      <c r="A175" s="2">
        <v>147</v>
      </c>
      <c r="B175" s="3" t="s">
        <v>178</v>
      </c>
      <c r="C175" s="2" t="s">
        <v>66</v>
      </c>
      <c r="D175" s="4">
        <v>1</v>
      </c>
      <c r="E175" s="5">
        <v>233468.32629644775</v>
      </c>
      <c r="F175" s="6">
        <v>0.19</v>
      </c>
      <c r="G175" s="7">
        <f t="shared" si="15"/>
        <v>277827.3082927728</v>
      </c>
      <c r="H175" s="5">
        <v>234607.19618082067</v>
      </c>
      <c r="I175" s="6">
        <v>0.19</v>
      </c>
      <c r="J175" s="7">
        <v>279182.5634551766</v>
      </c>
      <c r="K175" s="5">
        <v>271051.03248075396</v>
      </c>
      <c r="L175" s="6">
        <v>0.19</v>
      </c>
      <c r="M175" s="7">
        <v>322550.72865209717</v>
      </c>
      <c r="N175" s="14">
        <f t="shared" si="16"/>
        <v>293186.8668000155</v>
      </c>
      <c r="O175" s="14">
        <f t="shared" si="17"/>
        <v>20770.756145598993</v>
      </c>
      <c r="P175" s="15">
        <f t="shared" si="18"/>
        <v>7.0844770000447699E-2</v>
      </c>
      <c r="Q175" s="14">
        <f t="shared" si="19"/>
        <v>293186.8668000155</v>
      </c>
    </row>
    <row r="176" spans="1:17" ht="57.6" thickBot="1" x14ac:dyDescent="0.35">
      <c r="A176" s="2">
        <v>148</v>
      </c>
      <c r="B176" s="3" t="s">
        <v>179</v>
      </c>
      <c r="C176" s="2" t="s">
        <v>66</v>
      </c>
      <c r="D176" s="4">
        <v>1</v>
      </c>
      <c r="E176" s="5">
        <v>218184.12114114524</v>
      </c>
      <c r="F176" s="6">
        <v>0.19</v>
      </c>
      <c r="G176" s="7">
        <f t="shared" si="15"/>
        <v>259639.10415796284</v>
      </c>
      <c r="H176" s="5">
        <v>216055.49556903652</v>
      </c>
      <c r="I176" s="6">
        <v>0.19</v>
      </c>
      <c r="J176" s="7">
        <v>257106.03972715343</v>
      </c>
      <c r="K176" s="5">
        <v>253306.44308093935</v>
      </c>
      <c r="L176" s="6">
        <v>0.19</v>
      </c>
      <c r="M176" s="7">
        <v>301434.66726631782</v>
      </c>
      <c r="N176" s="14">
        <f t="shared" si="16"/>
        <v>272726.6037171447</v>
      </c>
      <c r="O176" s="14">
        <f t="shared" si="17"/>
        <v>20325.989740726523</v>
      </c>
      <c r="P176" s="15">
        <f t="shared" si="18"/>
        <v>7.4528811871273817E-2</v>
      </c>
      <c r="Q176" s="14">
        <f t="shared" si="19"/>
        <v>272726.6037171447</v>
      </c>
    </row>
    <row r="177" spans="1:17" ht="57.6" thickBot="1" x14ac:dyDescent="0.35">
      <c r="A177" s="2">
        <v>149</v>
      </c>
      <c r="B177" s="3" t="s">
        <v>180</v>
      </c>
      <c r="C177" s="2" t="s">
        <v>66</v>
      </c>
      <c r="D177" s="4">
        <v>1</v>
      </c>
      <c r="E177" s="5">
        <v>311290.36444485525</v>
      </c>
      <c r="F177" s="6">
        <v>0.19</v>
      </c>
      <c r="G177" s="7">
        <f t="shared" si="15"/>
        <v>370435.53368937771</v>
      </c>
      <c r="H177" s="5">
        <v>308253.38527953962</v>
      </c>
      <c r="I177" s="6">
        <v>0.19</v>
      </c>
      <c r="J177" s="7">
        <v>366821.52848265215</v>
      </c>
      <c r="K177" s="5">
        <v>361400.5206725637</v>
      </c>
      <c r="L177" s="6">
        <v>0.19</v>
      </c>
      <c r="M177" s="7">
        <v>430066.61960035079</v>
      </c>
      <c r="N177" s="14">
        <f t="shared" si="16"/>
        <v>389107.89392412687</v>
      </c>
      <c r="O177" s="14">
        <f t="shared" si="17"/>
        <v>28999.749023898843</v>
      </c>
      <c r="P177" s="15">
        <f t="shared" si="18"/>
        <v>7.4528811871273873E-2</v>
      </c>
      <c r="Q177" s="14">
        <f t="shared" si="19"/>
        <v>389107.89392412687</v>
      </c>
    </row>
    <row r="178" spans="1:17" ht="46.2" thickBot="1" x14ac:dyDescent="0.35">
      <c r="A178" s="2">
        <v>150</v>
      </c>
      <c r="B178" s="3" t="s">
        <v>181</v>
      </c>
      <c r="C178" s="2" t="s">
        <v>66</v>
      </c>
      <c r="D178" s="4">
        <v>1</v>
      </c>
      <c r="E178" s="5">
        <v>134957.06213172901</v>
      </c>
      <c r="F178" s="6">
        <v>0.19</v>
      </c>
      <c r="G178" s="7">
        <f t="shared" si="15"/>
        <v>160598.9039367575</v>
      </c>
      <c r="H178" s="5">
        <v>133377.07701408924</v>
      </c>
      <c r="I178" s="6">
        <v>0.19</v>
      </c>
      <c r="J178" s="7">
        <v>158718.72164676618</v>
      </c>
      <c r="K178" s="5">
        <v>156681.85749927562</v>
      </c>
      <c r="L178" s="6">
        <v>0.19</v>
      </c>
      <c r="M178" s="7">
        <v>186451.41042413798</v>
      </c>
      <c r="N178" s="14">
        <f t="shared" si="16"/>
        <v>168589.67866922054</v>
      </c>
      <c r="O178" s="14">
        <f t="shared" si="17"/>
        <v>12653.45453026876</v>
      </c>
      <c r="P178" s="15">
        <f t="shared" si="18"/>
        <v>7.5054740184275021E-2</v>
      </c>
      <c r="Q178" s="14">
        <f t="shared" si="19"/>
        <v>168589.67866922054</v>
      </c>
    </row>
    <row r="179" spans="1:17" ht="57.6" thickBot="1" x14ac:dyDescent="0.35">
      <c r="A179" s="2">
        <v>151</v>
      </c>
      <c r="B179" s="3" t="s">
        <v>182</v>
      </c>
      <c r="C179" s="2" t="s">
        <v>66</v>
      </c>
      <c r="D179" s="4">
        <v>1</v>
      </c>
      <c r="E179" s="5">
        <v>66862.318296861762</v>
      </c>
      <c r="F179" s="6">
        <v>0.19</v>
      </c>
      <c r="G179" s="7">
        <f t="shared" si="15"/>
        <v>79566.158773265488</v>
      </c>
      <c r="H179" s="5">
        <v>66014.308406267417</v>
      </c>
      <c r="I179" s="6">
        <v>0.19</v>
      </c>
      <c r="J179" s="7">
        <v>78557.027003458221</v>
      </c>
      <c r="K179" s="5">
        <v>77625.520754405356</v>
      </c>
      <c r="L179" s="6">
        <v>0.19</v>
      </c>
      <c r="M179" s="7">
        <v>92374.369697742368</v>
      </c>
      <c r="N179" s="14">
        <f t="shared" si="16"/>
        <v>83499.185158155364</v>
      </c>
      <c r="O179" s="14">
        <f t="shared" si="17"/>
        <v>6289.2109834224193</v>
      </c>
      <c r="P179" s="15">
        <f t="shared" si="18"/>
        <v>7.5320627039773602E-2</v>
      </c>
      <c r="Q179" s="14">
        <f t="shared" si="19"/>
        <v>83499.185158155364</v>
      </c>
    </row>
    <row r="180" spans="1:17" ht="57.6" thickBot="1" x14ac:dyDescent="0.35">
      <c r="A180" s="2">
        <v>152</v>
      </c>
      <c r="B180" s="3" t="s">
        <v>183</v>
      </c>
      <c r="C180" s="2" t="s">
        <v>66</v>
      </c>
      <c r="D180" s="4">
        <v>1</v>
      </c>
      <c r="E180" s="5">
        <v>180547.50932525547</v>
      </c>
      <c r="F180" s="6">
        <v>0.19</v>
      </c>
      <c r="G180" s="7">
        <f t="shared" si="15"/>
        <v>214851.53609705399</v>
      </c>
      <c r="H180" s="5">
        <v>184951.10711367635</v>
      </c>
      <c r="I180" s="6">
        <v>0.19</v>
      </c>
      <c r="J180" s="7">
        <v>220091.81746527486</v>
      </c>
      <c r="K180" s="5">
        <v>209611.25472883318</v>
      </c>
      <c r="L180" s="6">
        <v>0.19</v>
      </c>
      <c r="M180" s="7">
        <v>249437.39312731149</v>
      </c>
      <c r="N180" s="14">
        <f t="shared" si="16"/>
        <v>228126.91556321344</v>
      </c>
      <c r="O180" s="14">
        <f t="shared" si="17"/>
        <v>15219.887816318384</v>
      </c>
      <c r="P180" s="15">
        <f t="shared" si="18"/>
        <v>6.6716756235197461E-2</v>
      </c>
      <c r="Q180" s="14">
        <f t="shared" si="19"/>
        <v>228126.91556321344</v>
      </c>
    </row>
    <row r="181" spans="1:17" ht="69" thickBot="1" x14ac:dyDescent="0.35">
      <c r="A181" s="2">
        <v>153</v>
      </c>
      <c r="B181" s="3" t="s">
        <v>184</v>
      </c>
      <c r="C181" s="2" t="s">
        <v>66</v>
      </c>
      <c r="D181" s="4">
        <v>1</v>
      </c>
      <c r="E181" s="5">
        <v>81590.05930438354</v>
      </c>
      <c r="F181" s="6">
        <v>0.19</v>
      </c>
      <c r="G181" s="7">
        <f t="shared" si="15"/>
        <v>97092.170572216404</v>
      </c>
      <c r="H181" s="5">
        <v>82784.060172252561</v>
      </c>
      <c r="I181" s="6">
        <v>0.19</v>
      </c>
      <c r="J181" s="7">
        <v>98513.031604980541</v>
      </c>
      <c r="K181" s="5">
        <v>94724.068850942829</v>
      </c>
      <c r="L181" s="6">
        <v>0.19</v>
      </c>
      <c r="M181" s="7">
        <v>112721.64193262196</v>
      </c>
      <c r="N181" s="14">
        <f t="shared" si="16"/>
        <v>102775.61470327298</v>
      </c>
      <c r="O181" s="14">
        <f t="shared" si="17"/>
        <v>7056.7841946040644</v>
      </c>
      <c r="P181" s="15">
        <f t="shared" si="18"/>
        <v>6.8662048044937016E-2</v>
      </c>
      <c r="Q181" s="14">
        <f t="shared" si="19"/>
        <v>102775.61470327298</v>
      </c>
    </row>
    <row r="182" spans="1:17" ht="69" thickBot="1" x14ac:dyDescent="0.35">
      <c r="A182" s="2">
        <v>154</v>
      </c>
      <c r="B182" s="3" t="s">
        <v>185</v>
      </c>
      <c r="C182" s="2" t="s">
        <v>66</v>
      </c>
      <c r="D182" s="4">
        <v>1</v>
      </c>
      <c r="E182" s="5">
        <v>182187.47813495199</v>
      </c>
      <c r="F182" s="6">
        <v>0.19</v>
      </c>
      <c r="G182" s="7">
        <f t="shared" si="15"/>
        <v>216803.09898059285</v>
      </c>
      <c r="H182" s="5">
        <v>183076.19754048833</v>
      </c>
      <c r="I182" s="6">
        <v>0.19</v>
      </c>
      <c r="J182" s="7">
        <v>217860.6750731811</v>
      </c>
      <c r="K182" s="5">
        <v>211515.21851765155</v>
      </c>
      <c r="L182" s="6">
        <v>0.19</v>
      </c>
      <c r="M182" s="7">
        <v>251703.11003600532</v>
      </c>
      <c r="N182" s="14">
        <f t="shared" si="16"/>
        <v>228788.96136325979</v>
      </c>
      <c r="O182" s="14">
        <f t="shared" si="17"/>
        <v>16208.501346421452</v>
      </c>
      <c r="P182" s="15">
        <f t="shared" si="18"/>
        <v>7.0844770000447685E-2</v>
      </c>
      <c r="Q182" s="14">
        <f t="shared" si="19"/>
        <v>228788.96136325979</v>
      </c>
    </row>
    <row r="183" spans="1:17" ht="69" thickBot="1" x14ac:dyDescent="0.35">
      <c r="A183" s="2">
        <v>155</v>
      </c>
      <c r="B183" s="3" t="s">
        <v>186</v>
      </c>
      <c r="C183" s="2" t="s">
        <v>66</v>
      </c>
      <c r="D183" s="4">
        <v>1</v>
      </c>
      <c r="E183" s="5">
        <v>199470.75834354138</v>
      </c>
      <c r="F183" s="6">
        <v>0.19</v>
      </c>
      <c r="G183" s="7">
        <f t="shared" si="15"/>
        <v>237370.20242881423</v>
      </c>
      <c r="H183" s="5">
        <v>198497.73025406071</v>
      </c>
      <c r="I183" s="6">
        <v>0.19</v>
      </c>
      <c r="J183" s="7">
        <v>236212.29900233223</v>
      </c>
      <c r="K183" s="5">
        <v>231580.68529640415</v>
      </c>
      <c r="L183" s="6">
        <v>0.19</v>
      </c>
      <c r="M183" s="7">
        <v>275581.0155027209</v>
      </c>
      <c r="N183" s="14">
        <f t="shared" si="16"/>
        <v>249721.17231128912</v>
      </c>
      <c r="O183" s="14">
        <f t="shared" si="17"/>
        <v>18291.779620006815</v>
      </c>
      <c r="P183" s="15">
        <f t="shared" si="18"/>
        <v>7.3248813669692603E-2</v>
      </c>
      <c r="Q183" s="14">
        <f t="shared" si="19"/>
        <v>249721.17231128912</v>
      </c>
    </row>
    <row r="184" spans="1:17" ht="69" thickBot="1" x14ac:dyDescent="0.35">
      <c r="A184" s="2">
        <v>156</v>
      </c>
      <c r="B184" s="3" t="s">
        <v>187</v>
      </c>
      <c r="C184" s="2" t="s">
        <v>66</v>
      </c>
      <c r="D184" s="4">
        <v>1</v>
      </c>
      <c r="E184" s="5">
        <v>202411.63179643129</v>
      </c>
      <c r="F184" s="6">
        <v>0.19</v>
      </c>
      <c r="G184" s="7">
        <f t="shared" si="15"/>
        <v>240869.84183775322</v>
      </c>
      <c r="H184" s="5">
        <v>200436.88416914904</v>
      </c>
      <c r="I184" s="6">
        <v>0.19</v>
      </c>
      <c r="J184" s="7">
        <v>238519.89216128734</v>
      </c>
      <c r="K184" s="5">
        <v>234994.96764658851</v>
      </c>
      <c r="L184" s="6">
        <v>0.19</v>
      </c>
      <c r="M184" s="7">
        <v>279644.0114994403</v>
      </c>
      <c r="N184" s="14">
        <f t="shared" si="16"/>
        <v>253011.24849949361</v>
      </c>
      <c r="O184" s="14">
        <f t="shared" si="17"/>
        <v>18856.627740734857</v>
      </c>
      <c r="P184" s="15">
        <f t="shared" si="18"/>
        <v>7.4528811871273776E-2</v>
      </c>
      <c r="Q184" s="14">
        <f t="shared" si="19"/>
        <v>253011.24849949361</v>
      </c>
    </row>
    <row r="185" spans="1:17" ht="69" thickBot="1" x14ac:dyDescent="0.35">
      <c r="A185" s="2">
        <v>157</v>
      </c>
      <c r="B185" s="3" t="s">
        <v>188</v>
      </c>
      <c r="C185" s="2" t="s">
        <v>66</v>
      </c>
      <c r="D185" s="4">
        <v>1</v>
      </c>
      <c r="E185" s="5">
        <v>156947.5575789595</v>
      </c>
      <c r="F185" s="6">
        <v>0.19</v>
      </c>
      <c r="G185" s="7">
        <f t="shared" si="15"/>
        <v>186767.5935189618</v>
      </c>
      <c r="H185" s="5">
        <v>156181.95973711091</v>
      </c>
      <c r="I185" s="6">
        <v>0.19</v>
      </c>
      <c r="J185" s="7">
        <v>185856.53208716199</v>
      </c>
      <c r="K185" s="5">
        <v>182212.28635996272</v>
      </c>
      <c r="L185" s="6">
        <v>0.19</v>
      </c>
      <c r="M185" s="7">
        <v>216832.62076835561</v>
      </c>
      <c r="N185" s="14">
        <f t="shared" si="16"/>
        <v>196485.5821248265</v>
      </c>
      <c r="O185" s="14">
        <f t="shared" si="17"/>
        <v>14392.335793842489</v>
      </c>
      <c r="P185" s="15">
        <f t="shared" si="18"/>
        <v>7.3248813669692547E-2</v>
      </c>
      <c r="Q185" s="14">
        <f t="shared" si="19"/>
        <v>196485.5821248265</v>
      </c>
    </row>
    <row r="186" spans="1:17" ht="69" thickBot="1" x14ac:dyDescent="0.35">
      <c r="A186" s="2">
        <v>158</v>
      </c>
      <c r="B186" s="3" t="s">
        <v>189</v>
      </c>
      <c r="C186" s="2" t="s">
        <v>66</v>
      </c>
      <c r="D186" s="4">
        <v>1</v>
      </c>
      <c r="E186" s="5">
        <v>161246.48126792125</v>
      </c>
      <c r="F186" s="6">
        <v>0.19</v>
      </c>
      <c r="G186" s="7">
        <f t="shared" si="15"/>
        <v>191883.31270882627</v>
      </c>
      <c r="H186" s="5">
        <v>161246.48126792125</v>
      </c>
      <c r="I186" s="6">
        <v>0.19</v>
      </c>
      <c r="J186" s="7">
        <v>191883.31270882627</v>
      </c>
      <c r="K186" s="5">
        <v>187203.23191105001</v>
      </c>
      <c r="L186" s="6">
        <v>0.19</v>
      </c>
      <c r="M186" s="7">
        <v>222771.8459741495</v>
      </c>
      <c r="N186" s="14">
        <f t="shared" si="16"/>
        <v>202179.49046393402</v>
      </c>
      <c r="O186" s="14">
        <f t="shared" si="17"/>
        <v>14560.99422187754</v>
      </c>
      <c r="P186" s="15">
        <f t="shared" si="18"/>
        <v>7.2020135120852008E-2</v>
      </c>
      <c r="Q186" s="14">
        <f t="shared" si="19"/>
        <v>202179.49046393402</v>
      </c>
    </row>
    <row r="187" spans="1:17" ht="69" thickBot="1" x14ac:dyDescent="0.35">
      <c r="A187" s="2">
        <v>159</v>
      </c>
      <c r="B187" s="3" t="s">
        <v>190</v>
      </c>
      <c r="C187" s="2" t="s">
        <v>66</v>
      </c>
      <c r="D187" s="4">
        <v>1</v>
      </c>
      <c r="E187" s="5">
        <v>140788.11529692923</v>
      </c>
      <c r="F187" s="6">
        <v>0.19</v>
      </c>
      <c r="G187" s="7">
        <f t="shared" si="15"/>
        <v>167537.85720334577</v>
      </c>
      <c r="H187" s="5">
        <v>139744.22292984955</v>
      </c>
      <c r="I187" s="6">
        <v>0.19</v>
      </c>
      <c r="J187" s="7">
        <v>166295.62528652095</v>
      </c>
      <c r="K187" s="5">
        <v>163451.56800326417</v>
      </c>
      <c r="L187" s="6">
        <v>0.19</v>
      </c>
      <c r="M187" s="7">
        <v>194507.36592388435</v>
      </c>
      <c r="N187" s="14">
        <f t="shared" si="16"/>
        <v>176113.61613791704</v>
      </c>
      <c r="O187" s="14">
        <f t="shared" si="17"/>
        <v>13016.228548120853</v>
      </c>
      <c r="P187" s="15">
        <f t="shared" si="18"/>
        <v>7.390813290624651E-2</v>
      </c>
      <c r="Q187" s="14">
        <f t="shared" si="19"/>
        <v>176113.61613791704</v>
      </c>
    </row>
    <row r="188" spans="1:17" ht="69" thickBot="1" x14ac:dyDescent="0.35">
      <c r="A188" s="2">
        <v>160</v>
      </c>
      <c r="B188" s="3" t="s">
        <v>191</v>
      </c>
      <c r="C188" s="2" t="s">
        <v>66</v>
      </c>
      <c r="D188" s="4">
        <v>1</v>
      </c>
      <c r="E188" s="5">
        <v>285912.16095475992</v>
      </c>
      <c r="F188" s="6">
        <v>0.19</v>
      </c>
      <c r="G188" s="7">
        <f t="shared" si="15"/>
        <v>340235.47153616429</v>
      </c>
      <c r="H188" s="5">
        <v>288701.54789090395</v>
      </c>
      <c r="I188" s="6">
        <v>0.19</v>
      </c>
      <c r="J188" s="7">
        <v>343554.84199017572</v>
      </c>
      <c r="K188" s="5">
        <v>331937.04540113593</v>
      </c>
      <c r="L188" s="6">
        <v>0.19</v>
      </c>
      <c r="M188" s="7">
        <v>395005.08402735175</v>
      </c>
      <c r="N188" s="14">
        <f t="shared" si="16"/>
        <v>359598.46585123061</v>
      </c>
      <c r="O188" s="14">
        <f t="shared" si="17"/>
        <v>25072.907198208541</v>
      </c>
      <c r="P188" s="15">
        <f t="shared" si="18"/>
        <v>6.9724733499228683E-2</v>
      </c>
      <c r="Q188" s="14">
        <f t="shared" si="19"/>
        <v>359598.46585123061</v>
      </c>
    </row>
    <row r="189" spans="1:17" ht="69" thickBot="1" x14ac:dyDescent="0.35">
      <c r="A189" s="2">
        <v>161</v>
      </c>
      <c r="B189" s="3" t="s">
        <v>192</v>
      </c>
      <c r="C189" s="2" t="s">
        <v>66</v>
      </c>
      <c r="D189" s="4">
        <v>1</v>
      </c>
      <c r="E189" s="5">
        <v>176523.46785022132</v>
      </c>
      <c r="F189" s="6">
        <v>0.19</v>
      </c>
      <c r="G189" s="7">
        <f t="shared" si="15"/>
        <v>210062.92674176337</v>
      </c>
      <c r="H189" s="5">
        <v>175490.15974573221</v>
      </c>
      <c r="I189" s="6">
        <v>0.19</v>
      </c>
      <c r="J189" s="7">
        <v>208833.29009742133</v>
      </c>
      <c r="K189" s="5">
        <v>204939.44072367158</v>
      </c>
      <c r="L189" s="6">
        <v>0.19</v>
      </c>
      <c r="M189" s="7">
        <v>243877.93446116918</v>
      </c>
      <c r="N189" s="14">
        <f t="shared" si="16"/>
        <v>220924.71710011797</v>
      </c>
      <c r="O189" s="14">
        <f t="shared" si="17"/>
        <v>16238.137043947387</v>
      </c>
      <c r="P189" s="15">
        <f t="shared" si="18"/>
        <v>7.3500771018702449E-2</v>
      </c>
      <c r="Q189" s="14">
        <f t="shared" si="19"/>
        <v>220924.71710011797</v>
      </c>
    </row>
    <row r="190" spans="1:17" ht="69" thickBot="1" x14ac:dyDescent="0.35">
      <c r="A190" s="2">
        <v>162</v>
      </c>
      <c r="B190" s="3" t="s">
        <v>193</v>
      </c>
      <c r="C190" s="2" t="s">
        <v>66</v>
      </c>
      <c r="D190" s="4">
        <v>1</v>
      </c>
      <c r="E190" s="5">
        <v>173681.3688313844</v>
      </c>
      <c r="F190" s="6">
        <v>0.19</v>
      </c>
      <c r="G190" s="7">
        <f t="shared" si="15"/>
        <v>206680.82890934745</v>
      </c>
      <c r="H190" s="5">
        <v>172834.14264196303</v>
      </c>
      <c r="I190" s="6">
        <v>0.19</v>
      </c>
      <c r="J190" s="7">
        <v>205672.62974393601</v>
      </c>
      <c r="K190" s="5">
        <v>201639.83308229019</v>
      </c>
      <c r="L190" s="6">
        <v>0.19</v>
      </c>
      <c r="M190" s="7">
        <v>239951.40136792531</v>
      </c>
      <c r="N190" s="14">
        <f t="shared" si="16"/>
        <v>217434.95334040292</v>
      </c>
      <c r="O190" s="14">
        <f t="shared" si="17"/>
        <v>15926.852382509478</v>
      </c>
      <c r="P190" s="15">
        <f t="shared" si="18"/>
        <v>7.3248813669692603E-2</v>
      </c>
      <c r="Q190" s="14">
        <f t="shared" si="19"/>
        <v>217434.95334040292</v>
      </c>
    </row>
    <row r="191" spans="1:17" ht="69" thickBot="1" x14ac:dyDescent="0.35">
      <c r="A191" s="2">
        <v>163</v>
      </c>
      <c r="B191" s="3" t="s">
        <v>194</v>
      </c>
      <c r="C191" s="2" t="s">
        <v>66</v>
      </c>
      <c r="D191" s="4">
        <v>1</v>
      </c>
      <c r="E191" s="5">
        <v>151936.5989467974</v>
      </c>
      <c r="F191" s="6">
        <v>0.19</v>
      </c>
      <c r="G191" s="7">
        <f t="shared" si="15"/>
        <v>180804.55274668889</v>
      </c>
      <c r="H191" s="5">
        <v>151343.6756338343</v>
      </c>
      <c r="I191" s="6">
        <v>0.19</v>
      </c>
      <c r="J191" s="7">
        <v>180098.9740042628</v>
      </c>
      <c r="K191" s="5">
        <v>176394.68560652575</v>
      </c>
      <c r="L191" s="6">
        <v>0.19</v>
      </c>
      <c r="M191" s="7">
        <v>209909.67587176562</v>
      </c>
      <c r="N191" s="14">
        <f t="shared" si="16"/>
        <v>190271.06754090576</v>
      </c>
      <c r="O191" s="14">
        <f t="shared" si="17"/>
        <v>13889.580344515558</v>
      </c>
      <c r="P191" s="15">
        <f t="shared" si="18"/>
        <v>7.2998908998760326E-2</v>
      </c>
      <c r="Q191" s="14">
        <f t="shared" si="19"/>
        <v>190271.06754090576</v>
      </c>
    </row>
    <row r="192" spans="1:17" ht="69" thickBot="1" x14ac:dyDescent="0.35">
      <c r="A192" s="2">
        <v>164</v>
      </c>
      <c r="B192" s="3" t="s">
        <v>195</v>
      </c>
      <c r="C192" s="2" t="s">
        <v>66</v>
      </c>
      <c r="D192" s="4">
        <v>1</v>
      </c>
      <c r="E192" s="5">
        <v>106255.28208547793</v>
      </c>
      <c r="F192" s="6">
        <v>0.19</v>
      </c>
      <c r="G192" s="7">
        <f t="shared" si="15"/>
        <v>126443.78568171873</v>
      </c>
      <c r="H192" s="5">
        <v>105736.96363628047</v>
      </c>
      <c r="I192" s="6">
        <v>0.19</v>
      </c>
      <c r="J192" s="7">
        <v>125826.98672717376</v>
      </c>
      <c r="K192" s="5">
        <v>123359.79090899388</v>
      </c>
      <c r="L192" s="6">
        <v>0.19</v>
      </c>
      <c r="M192" s="7">
        <v>146798.15118170271</v>
      </c>
      <c r="N192" s="14">
        <f t="shared" si="16"/>
        <v>133022.97453019841</v>
      </c>
      <c r="O192" s="14">
        <f t="shared" si="17"/>
        <v>9743.7750751507665</v>
      </c>
      <c r="P192" s="15">
        <f t="shared" si="18"/>
        <v>7.3248813669692589E-2</v>
      </c>
      <c r="Q192" s="14">
        <f t="shared" si="19"/>
        <v>133022.97453019841</v>
      </c>
    </row>
    <row r="193" spans="1:17" ht="69" thickBot="1" x14ac:dyDescent="0.35">
      <c r="A193" s="2">
        <v>165</v>
      </c>
      <c r="B193" s="3" t="s">
        <v>196</v>
      </c>
      <c r="C193" s="2" t="s">
        <v>66</v>
      </c>
      <c r="D193" s="4">
        <v>1</v>
      </c>
      <c r="E193" s="5">
        <v>158233.39638256584</v>
      </c>
      <c r="F193" s="6">
        <v>0.19</v>
      </c>
      <c r="G193" s="7">
        <f t="shared" si="15"/>
        <v>188297.74169525335</v>
      </c>
      <c r="H193" s="5">
        <v>156380.90783955043</v>
      </c>
      <c r="I193" s="6">
        <v>0.19</v>
      </c>
      <c r="J193" s="7">
        <v>186093.28032906502</v>
      </c>
      <c r="K193" s="5">
        <v>183705.11384902764</v>
      </c>
      <c r="L193" s="6">
        <v>0.19</v>
      </c>
      <c r="M193" s="7">
        <v>218609.08548034288</v>
      </c>
      <c r="N193" s="14">
        <f t="shared" si="16"/>
        <v>197666.70250155372</v>
      </c>
      <c r="O193" s="14">
        <f t="shared" si="17"/>
        <v>14835.822999336477</v>
      </c>
      <c r="P193" s="15">
        <f t="shared" si="18"/>
        <v>7.505474018427491E-2</v>
      </c>
      <c r="Q193" s="14">
        <f t="shared" si="19"/>
        <v>197666.70250155372</v>
      </c>
    </row>
    <row r="194" spans="1:17" ht="69" thickBot="1" x14ac:dyDescent="0.35">
      <c r="A194" s="2">
        <v>166</v>
      </c>
      <c r="B194" s="3" t="s">
        <v>197</v>
      </c>
      <c r="C194" s="2" t="s">
        <v>66</v>
      </c>
      <c r="D194" s="4">
        <v>1</v>
      </c>
      <c r="E194" s="5">
        <v>207024.029565784</v>
      </c>
      <c r="F194" s="6">
        <v>0.19</v>
      </c>
      <c r="G194" s="7">
        <f t="shared" si="15"/>
        <v>246358.59518328295</v>
      </c>
      <c r="H194" s="5">
        <v>204802.30827288289</v>
      </c>
      <c r="I194" s="6">
        <v>0.19</v>
      </c>
      <c r="J194" s="7">
        <v>243714.74684473063</v>
      </c>
      <c r="K194" s="5">
        <v>240349.84895930043</v>
      </c>
      <c r="L194" s="6">
        <v>0.19</v>
      </c>
      <c r="M194" s="7">
        <v>286016.32026156748</v>
      </c>
      <c r="N194" s="14">
        <f t="shared" si="16"/>
        <v>258696.55409652702</v>
      </c>
      <c r="O194" s="14">
        <f t="shared" si="17"/>
        <v>19348.121372951322</v>
      </c>
      <c r="P194" s="15">
        <f t="shared" si="18"/>
        <v>7.4790796655652358E-2</v>
      </c>
      <c r="Q194" s="14">
        <f t="shared" si="19"/>
        <v>258696.55409652702</v>
      </c>
    </row>
    <row r="195" spans="1:17" ht="57.6" thickBot="1" x14ac:dyDescent="0.35">
      <c r="A195" s="2">
        <v>167</v>
      </c>
      <c r="B195" s="3" t="s">
        <v>198</v>
      </c>
      <c r="C195" s="2" t="s">
        <v>66</v>
      </c>
      <c r="D195" s="4">
        <v>1</v>
      </c>
      <c r="E195" s="5">
        <v>366498.51702885592</v>
      </c>
      <c r="F195" s="6">
        <v>0.19</v>
      </c>
      <c r="G195" s="7">
        <f t="shared" si="15"/>
        <v>436133.23526433849</v>
      </c>
      <c r="H195" s="5">
        <v>364710.71938481269</v>
      </c>
      <c r="I195" s="6">
        <v>0.19</v>
      </c>
      <c r="J195" s="7">
        <v>434005.75606792711</v>
      </c>
      <c r="K195" s="5">
        <v>425495.83928228146</v>
      </c>
      <c r="L195" s="6">
        <v>0.19</v>
      </c>
      <c r="M195" s="7">
        <v>506340.04874591494</v>
      </c>
      <c r="N195" s="14">
        <f t="shared" si="16"/>
        <v>458826.34669272677</v>
      </c>
      <c r="O195" s="14">
        <f t="shared" si="17"/>
        <v>33608.485575641345</v>
      </c>
      <c r="P195" s="15">
        <f t="shared" si="18"/>
        <v>7.3248813669692658E-2</v>
      </c>
      <c r="Q195" s="14">
        <f t="shared" si="19"/>
        <v>458826.34669272677</v>
      </c>
    </row>
    <row r="196" spans="1:17" ht="57.6" thickBot="1" x14ac:dyDescent="0.35">
      <c r="A196" s="2">
        <v>168</v>
      </c>
      <c r="B196" s="3" t="s">
        <v>199</v>
      </c>
      <c r="C196" s="2" t="s">
        <v>30</v>
      </c>
      <c r="D196" s="4">
        <v>1</v>
      </c>
      <c r="E196" s="5">
        <v>248321.50902362185</v>
      </c>
      <c r="F196" s="6">
        <v>0.19</v>
      </c>
      <c r="G196" s="7">
        <f t="shared" si="15"/>
        <v>295502.59573811002</v>
      </c>
      <c r="H196" s="5">
        <v>249532.83345788342</v>
      </c>
      <c r="I196" s="6">
        <v>0.19</v>
      </c>
      <c r="J196" s="7">
        <v>296944.07181488123</v>
      </c>
      <c r="K196" s="5">
        <v>288295.21535425365</v>
      </c>
      <c r="L196" s="6">
        <v>0.19</v>
      </c>
      <c r="M196" s="7">
        <v>343071.30627156183</v>
      </c>
      <c r="N196" s="14">
        <f t="shared" si="16"/>
        <v>311839.3246081844</v>
      </c>
      <c r="O196" s="14">
        <f t="shared" si="17"/>
        <v>22092.185228961785</v>
      </c>
      <c r="P196" s="15">
        <f t="shared" si="18"/>
        <v>7.084477000044774E-2</v>
      </c>
      <c r="Q196" s="14">
        <f t="shared" si="19"/>
        <v>311839.3246081844</v>
      </c>
    </row>
    <row r="197" spans="1:17" ht="69" thickBot="1" x14ac:dyDescent="0.35">
      <c r="A197" s="2">
        <v>169</v>
      </c>
      <c r="B197" s="3" t="s">
        <v>200</v>
      </c>
      <c r="C197" s="2" t="s">
        <v>30</v>
      </c>
      <c r="D197" s="4">
        <v>1</v>
      </c>
      <c r="E197" s="5">
        <v>366133.97134518198</v>
      </c>
      <c r="F197" s="6">
        <v>0.19</v>
      </c>
      <c r="G197" s="7">
        <f t="shared" si="15"/>
        <v>435699.42590076657</v>
      </c>
      <c r="H197" s="5">
        <v>369706.01009001303</v>
      </c>
      <c r="I197" s="6">
        <v>0.19</v>
      </c>
      <c r="J197" s="7">
        <v>439950.15200711548</v>
      </c>
      <c r="K197" s="5">
        <v>425072.61063489423</v>
      </c>
      <c r="L197" s="6">
        <v>0.19</v>
      </c>
      <c r="M197" s="7">
        <v>505836.4066555241</v>
      </c>
      <c r="N197" s="14">
        <f t="shared" si="16"/>
        <v>460495.32818780205</v>
      </c>
      <c r="O197" s="14">
        <f t="shared" si="17"/>
        <v>32107.914035534348</v>
      </c>
      <c r="P197" s="15">
        <f t="shared" si="18"/>
        <v>6.9724733499228683E-2</v>
      </c>
      <c r="Q197" s="14">
        <f t="shared" si="19"/>
        <v>460495.32818780205</v>
      </c>
    </row>
    <row r="198" spans="1:17" ht="34.799999999999997" thickBot="1" x14ac:dyDescent="0.35">
      <c r="A198" s="2">
        <v>170</v>
      </c>
      <c r="B198" s="3" t="s">
        <v>201</v>
      </c>
      <c r="C198" s="2" t="s">
        <v>30</v>
      </c>
      <c r="D198" s="4">
        <v>1</v>
      </c>
      <c r="E198" s="5">
        <v>178484.22885044251</v>
      </c>
      <c r="F198" s="6">
        <v>0.19</v>
      </c>
      <c r="G198" s="7">
        <f t="shared" si="15"/>
        <v>212396.23233202659</v>
      </c>
      <c r="H198" s="5">
        <v>178484.22885044251</v>
      </c>
      <c r="I198" s="6">
        <v>0.19</v>
      </c>
      <c r="J198" s="7">
        <v>212396.23233202659</v>
      </c>
      <c r="K198" s="5">
        <v>207215.83642148934</v>
      </c>
      <c r="L198" s="6">
        <v>0.19</v>
      </c>
      <c r="M198" s="7">
        <v>246586.84534157231</v>
      </c>
      <c r="N198" s="14">
        <f t="shared" si="16"/>
        <v>223793.10333520849</v>
      </c>
      <c r="O198" s="14">
        <f t="shared" si="17"/>
        <v>16117.609541316513</v>
      </c>
      <c r="P198" s="15">
        <f t="shared" si="18"/>
        <v>7.2020135120852008E-2</v>
      </c>
      <c r="Q198" s="14">
        <f t="shared" si="19"/>
        <v>223793.10333520849</v>
      </c>
    </row>
    <row r="199" spans="1:17" ht="23.4" thickBot="1" x14ac:dyDescent="0.35">
      <c r="A199" s="2">
        <v>171</v>
      </c>
      <c r="B199" s="3" t="s">
        <v>202</v>
      </c>
      <c r="C199" s="2" t="s">
        <v>30</v>
      </c>
      <c r="D199" s="4">
        <v>1</v>
      </c>
      <c r="E199" s="5">
        <v>416990.73863417626</v>
      </c>
      <c r="F199" s="6">
        <v>0.19</v>
      </c>
      <c r="G199" s="7">
        <f t="shared" si="15"/>
        <v>496218.97897466971</v>
      </c>
      <c r="H199" s="5">
        <v>416990.73863417626</v>
      </c>
      <c r="I199" s="6">
        <v>0.19</v>
      </c>
      <c r="J199" s="7">
        <v>496218.97897466971</v>
      </c>
      <c r="K199" s="5">
        <v>484116.07704845828</v>
      </c>
      <c r="L199" s="6">
        <v>0.19</v>
      </c>
      <c r="M199" s="7">
        <v>576098.13168766536</v>
      </c>
      <c r="N199" s="14">
        <f t="shared" si="16"/>
        <v>522845.36321233492</v>
      </c>
      <c r="O199" s="14">
        <f t="shared" si="17"/>
        <v>37655.393705863353</v>
      </c>
      <c r="P199" s="15">
        <f t="shared" si="18"/>
        <v>7.2020135120852091E-2</v>
      </c>
      <c r="Q199" s="14">
        <f t="shared" si="19"/>
        <v>522845.36321233492</v>
      </c>
    </row>
    <row r="200" spans="1:17" ht="46.2" thickBot="1" x14ac:dyDescent="0.35">
      <c r="A200" s="2">
        <v>172</v>
      </c>
      <c r="B200" s="3" t="s">
        <v>203</v>
      </c>
      <c r="C200" s="2" t="s">
        <v>204</v>
      </c>
      <c r="D200" s="4">
        <v>1</v>
      </c>
      <c r="E200" s="5">
        <v>154812.37291726228</v>
      </c>
      <c r="F200" s="6">
        <v>0.19</v>
      </c>
      <c r="G200" s="7">
        <f t="shared" si="15"/>
        <v>184226.72377154211</v>
      </c>
      <c r="H200" s="5">
        <v>154057.19061034883</v>
      </c>
      <c r="I200" s="6">
        <v>0.19</v>
      </c>
      <c r="J200" s="7">
        <v>183328.05682631509</v>
      </c>
      <c r="K200" s="5">
        <v>179733.38904540695</v>
      </c>
      <c r="L200" s="6">
        <v>0.19</v>
      </c>
      <c r="M200" s="7">
        <v>213882.73296403425</v>
      </c>
      <c r="N200" s="14">
        <f t="shared" si="16"/>
        <v>193812.50452063046</v>
      </c>
      <c r="O200" s="14">
        <f t="shared" si="17"/>
        <v>14196.536030488121</v>
      </c>
      <c r="P200" s="15">
        <f t="shared" si="18"/>
        <v>7.3248813669692631E-2</v>
      </c>
      <c r="Q200" s="14">
        <f t="shared" si="19"/>
        <v>193812.50452063046</v>
      </c>
    </row>
    <row r="201" spans="1:17" ht="46.2" thickBot="1" x14ac:dyDescent="0.35">
      <c r="A201" s="2">
        <v>173</v>
      </c>
      <c r="B201" s="3" t="s">
        <v>205</v>
      </c>
      <c r="C201" s="2" t="s">
        <v>204</v>
      </c>
      <c r="D201" s="4">
        <v>1</v>
      </c>
      <c r="E201" s="5">
        <v>157139.3689706671</v>
      </c>
      <c r="F201" s="6">
        <v>0.19</v>
      </c>
      <c r="G201" s="7">
        <f t="shared" si="15"/>
        <v>186995.84907509384</v>
      </c>
      <c r="H201" s="5">
        <v>155299.68855344952</v>
      </c>
      <c r="I201" s="6">
        <v>0.19</v>
      </c>
      <c r="J201" s="7">
        <v>184806.62937860494</v>
      </c>
      <c r="K201" s="5">
        <v>182434.97470740863</v>
      </c>
      <c r="L201" s="6">
        <v>0.19</v>
      </c>
      <c r="M201" s="7">
        <v>217097.61990181627</v>
      </c>
      <c r="N201" s="14">
        <f t="shared" si="16"/>
        <v>196300.03278517167</v>
      </c>
      <c r="O201" s="14">
        <f t="shared" si="17"/>
        <v>14733.247958855725</v>
      </c>
      <c r="P201" s="15">
        <f t="shared" si="18"/>
        <v>7.5054740184275007E-2</v>
      </c>
      <c r="Q201" s="14">
        <f t="shared" si="19"/>
        <v>196300.03278517167</v>
      </c>
    </row>
    <row r="202" spans="1:17" ht="46.2" thickBot="1" x14ac:dyDescent="0.35">
      <c r="A202" s="2">
        <v>174</v>
      </c>
      <c r="B202" s="3" t="s">
        <v>206</v>
      </c>
      <c r="C202" s="2" t="s">
        <v>204</v>
      </c>
      <c r="D202" s="4">
        <v>1</v>
      </c>
      <c r="E202" s="5">
        <v>152615.0745444794</v>
      </c>
      <c r="F202" s="6">
        <v>0.19</v>
      </c>
      <c r="G202" s="7">
        <f t="shared" si="15"/>
        <v>181611.93870793047</v>
      </c>
      <c r="H202" s="5">
        <v>150977.25423229474</v>
      </c>
      <c r="I202" s="6">
        <v>0.19</v>
      </c>
      <c r="J202" s="7">
        <v>179662.93253643074</v>
      </c>
      <c r="K202" s="5">
        <v>177182.37922724924</v>
      </c>
      <c r="L202" s="6">
        <v>0.19</v>
      </c>
      <c r="M202" s="7">
        <v>210847.0312804266</v>
      </c>
      <c r="N202" s="14">
        <f t="shared" si="16"/>
        <v>190707.30084159595</v>
      </c>
      <c r="O202" s="14">
        <f t="shared" si="17"/>
        <v>14263.150957992129</v>
      </c>
      <c r="P202" s="15">
        <f t="shared" si="18"/>
        <v>7.47907966556524E-2</v>
      </c>
      <c r="Q202" s="14">
        <f t="shared" si="19"/>
        <v>190707.30084159595</v>
      </c>
    </row>
    <row r="203" spans="1:17" ht="46.2" thickBot="1" x14ac:dyDescent="0.35">
      <c r="A203" s="2">
        <v>175</v>
      </c>
      <c r="B203" s="3" t="s">
        <v>207</v>
      </c>
      <c r="C203" s="2" t="s">
        <v>204</v>
      </c>
      <c r="D203" s="4">
        <v>1</v>
      </c>
      <c r="E203" s="5">
        <v>132446.44565208556</v>
      </c>
      <c r="F203" s="6">
        <v>0.19</v>
      </c>
      <c r="G203" s="7">
        <f t="shared" si="15"/>
        <v>157611.27032598181</v>
      </c>
      <c r="H203" s="5">
        <v>131800.36542939246</v>
      </c>
      <c r="I203" s="6">
        <v>0.19</v>
      </c>
      <c r="J203" s="7">
        <v>156842.43486097702</v>
      </c>
      <c r="K203" s="5">
        <v>153767.09300095786</v>
      </c>
      <c r="L203" s="6">
        <v>0.19</v>
      </c>
      <c r="M203" s="7">
        <v>182982.84067113986</v>
      </c>
      <c r="N203" s="14">
        <f t="shared" si="16"/>
        <v>165812.18195269955</v>
      </c>
      <c r="O203" s="14">
        <f t="shared" si="17"/>
        <v>12145.545620018464</v>
      </c>
      <c r="P203" s="15">
        <f t="shared" si="18"/>
        <v>7.3248813669692645E-2</v>
      </c>
      <c r="Q203" s="14">
        <f t="shared" si="19"/>
        <v>165812.18195269955</v>
      </c>
    </row>
    <row r="204" spans="1:17" ht="46.2" thickBot="1" x14ac:dyDescent="0.35">
      <c r="A204" s="2">
        <v>176</v>
      </c>
      <c r="B204" s="3" t="s">
        <v>208</v>
      </c>
      <c r="C204" s="2" t="s">
        <v>204</v>
      </c>
      <c r="D204" s="4">
        <v>1</v>
      </c>
      <c r="E204" s="5">
        <v>137999.42593683075</v>
      </c>
      <c r="F204" s="6">
        <v>0.19</v>
      </c>
      <c r="G204" s="7">
        <f t="shared" si="15"/>
        <v>164219.31686482858</v>
      </c>
      <c r="H204" s="5">
        <v>138672.59386822992</v>
      </c>
      <c r="I204" s="6">
        <v>0.19</v>
      </c>
      <c r="J204" s="7">
        <v>165020.3867031936</v>
      </c>
      <c r="K204" s="5">
        <v>160213.9676730035</v>
      </c>
      <c r="L204" s="6">
        <v>0.19</v>
      </c>
      <c r="M204" s="7">
        <v>190654.62153087417</v>
      </c>
      <c r="N204" s="14">
        <f t="shared" si="16"/>
        <v>173298.10836629878</v>
      </c>
      <c r="O204" s="14">
        <f t="shared" si="17"/>
        <v>12277.264628723113</v>
      </c>
      <c r="P204" s="15">
        <f t="shared" si="18"/>
        <v>7.0844770000447782E-2</v>
      </c>
      <c r="Q204" s="14">
        <f t="shared" si="19"/>
        <v>173298.10836629878</v>
      </c>
    </row>
    <row r="205" spans="1:17" ht="46.2" thickBot="1" x14ac:dyDescent="0.35">
      <c r="A205" s="2">
        <v>177</v>
      </c>
      <c r="B205" s="3" t="s">
        <v>209</v>
      </c>
      <c r="C205" s="2" t="s">
        <v>204</v>
      </c>
      <c r="D205" s="4">
        <v>1</v>
      </c>
      <c r="E205" s="5">
        <v>142985.99607145769</v>
      </c>
      <c r="F205" s="6">
        <v>0.19</v>
      </c>
      <c r="G205" s="7">
        <f t="shared" si="15"/>
        <v>170153.33532503466</v>
      </c>
      <c r="H205" s="5">
        <v>144380.98139898412</v>
      </c>
      <c r="I205" s="6">
        <v>0.19</v>
      </c>
      <c r="J205" s="7">
        <v>171813.3678647911</v>
      </c>
      <c r="K205" s="5">
        <v>166003.25397564354</v>
      </c>
      <c r="L205" s="6">
        <v>0.19</v>
      </c>
      <c r="M205" s="7">
        <v>197543.87223101582</v>
      </c>
      <c r="N205" s="14">
        <f t="shared" si="16"/>
        <v>179836.85847361386</v>
      </c>
      <c r="O205" s="14">
        <f t="shared" si="17"/>
        <v>12539.077030411217</v>
      </c>
      <c r="P205" s="15">
        <f t="shared" si="18"/>
        <v>6.97247334992286E-2</v>
      </c>
      <c r="Q205" s="14">
        <f t="shared" si="19"/>
        <v>179836.85847361386</v>
      </c>
    </row>
    <row r="206" spans="1:17" ht="57.6" thickBot="1" x14ac:dyDescent="0.35">
      <c r="A206" s="2">
        <v>178</v>
      </c>
      <c r="B206" s="3" t="s">
        <v>210</v>
      </c>
      <c r="C206" s="2" t="s">
        <v>30</v>
      </c>
      <c r="D206" s="4">
        <v>1</v>
      </c>
      <c r="E206" s="5">
        <v>199384.52566471256</v>
      </c>
      <c r="F206" s="6">
        <v>0.19</v>
      </c>
      <c r="G206" s="7">
        <f t="shared" si="15"/>
        <v>237267.58554100795</v>
      </c>
      <c r="H206" s="5">
        <v>202302.34799151323</v>
      </c>
      <c r="I206" s="6">
        <v>0.19</v>
      </c>
      <c r="J206" s="7">
        <v>240739.79410990074</v>
      </c>
      <c r="K206" s="5">
        <v>231480.57125951996</v>
      </c>
      <c r="L206" s="6">
        <v>0.19</v>
      </c>
      <c r="M206" s="7">
        <v>275461.87979882874</v>
      </c>
      <c r="N206" s="14">
        <f t="shared" si="16"/>
        <v>251156.41981657912</v>
      </c>
      <c r="O206" s="14">
        <f t="shared" si="17"/>
        <v>17244.914164240337</v>
      </c>
      <c r="P206" s="15">
        <f t="shared" si="18"/>
        <v>6.8662048044937057E-2</v>
      </c>
      <c r="Q206" s="14">
        <f t="shared" si="19"/>
        <v>251156.41981657912</v>
      </c>
    </row>
    <row r="207" spans="1:17" ht="57.6" thickBot="1" x14ac:dyDescent="0.35">
      <c r="A207" s="2">
        <v>179</v>
      </c>
      <c r="B207" s="3" t="s">
        <v>211</v>
      </c>
      <c r="C207" s="2" t="s">
        <v>30</v>
      </c>
      <c r="D207" s="4">
        <v>1</v>
      </c>
      <c r="E207" s="5">
        <v>223184.89836033279</v>
      </c>
      <c r="F207" s="6">
        <v>0.19</v>
      </c>
      <c r="G207" s="7">
        <f t="shared" si="15"/>
        <v>265590.02904879599</v>
      </c>
      <c r="H207" s="5">
        <v>223184.89836033279</v>
      </c>
      <c r="I207" s="6">
        <v>0.19</v>
      </c>
      <c r="J207" s="7">
        <v>265590.02904879599</v>
      </c>
      <c r="K207" s="5">
        <v>259112.22346224001</v>
      </c>
      <c r="L207" s="6">
        <v>0.19</v>
      </c>
      <c r="M207" s="7">
        <v>308343.5459200656</v>
      </c>
      <c r="N207" s="14">
        <f t="shared" si="16"/>
        <v>279841.20133921917</v>
      </c>
      <c r="O207" s="14">
        <f t="shared" si="17"/>
        <v>20154.201132832142</v>
      </c>
      <c r="P207" s="15">
        <f t="shared" si="18"/>
        <v>7.2020135120852105E-2</v>
      </c>
      <c r="Q207" s="14">
        <f t="shared" si="19"/>
        <v>279841.20133921917</v>
      </c>
    </row>
    <row r="208" spans="1:17" ht="46.2" thickBot="1" x14ac:dyDescent="0.35">
      <c r="A208" s="2">
        <v>180</v>
      </c>
      <c r="B208" s="3" t="s">
        <v>212</v>
      </c>
      <c r="C208" s="2" t="s">
        <v>30</v>
      </c>
      <c r="D208" s="4">
        <v>1</v>
      </c>
      <c r="E208" s="5">
        <v>494000.12646178488</v>
      </c>
      <c r="F208" s="6">
        <v>0.19</v>
      </c>
      <c r="G208" s="7">
        <f t="shared" si="15"/>
        <v>587860.15048952401</v>
      </c>
      <c r="H208" s="5">
        <v>493036.22377600579</v>
      </c>
      <c r="I208" s="6">
        <v>0.19</v>
      </c>
      <c r="J208" s="7">
        <v>586713.10629344685</v>
      </c>
      <c r="K208" s="5">
        <v>573522.09803856001</v>
      </c>
      <c r="L208" s="6">
        <v>0.19</v>
      </c>
      <c r="M208" s="7">
        <v>682491.29666588642</v>
      </c>
      <c r="N208" s="14">
        <f t="shared" si="16"/>
        <v>619021.51781628572</v>
      </c>
      <c r="O208" s="14">
        <f t="shared" si="17"/>
        <v>44882.353978743507</v>
      </c>
      <c r="P208" s="15">
        <f t="shared" si="18"/>
        <v>7.2505321199615821E-2</v>
      </c>
      <c r="Q208" s="14">
        <f t="shared" si="19"/>
        <v>619021.51781628572</v>
      </c>
    </row>
    <row r="209" spans="1:17" ht="46.2" thickBot="1" x14ac:dyDescent="0.35">
      <c r="A209" s="2">
        <v>181</v>
      </c>
      <c r="B209" s="3" t="s">
        <v>213</v>
      </c>
      <c r="C209" s="2" t="s">
        <v>30</v>
      </c>
      <c r="D209" s="4">
        <v>1</v>
      </c>
      <c r="E209" s="5">
        <v>279875.53897841345</v>
      </c>
      <c r="F209" s="6">
        <v>0.19</v>
      </c>
      <c r="G209" s="7">
        <f t="shared" si="15"/>
        <v>333051.89138431201</v>
      </c>
      <c r="H209" s="5">
        <v>279602.48967209301</v>
      </c>
      <c r="I209" s="6">
        <v>0.19</v>
      </c>
      <c r="J209" s="7">
        <v>332726.96270979068</v>
      </c>
      <c r="K209" s="5">
        <v>324928.67452127999</v>
      </c>
      <c r="L209" s="6">
        <v>0.19</v>
      </c>
      <c r="M209" s="7">
        <v>386665.12268032314</v>
      </c>
      <c r="N209" s="14">
        <f t="shared" si="16"/>
        <v>350814.65892480867</v>
      </c>
      <c r="O209" s="14">
        <f t="shared" si="17"/>
        <v>25350.453096213452</v>
      </c>
      <c r="P209" s="15">
        <f t="shared" si="18"/>
        <v>7.2261669948195925E-2</v>
      </c>
      <c r="Q209" s="14">
        <f t="shared" si="19"/>
        <v>350814.65892480867</v>
      </c>
    </row>
    <row r="210" spans="1:17" ht="46.2" thickBot="1" x14ac:dyDescent="0.35">
      <c r="A210" s="2">
        <v>182</v>
      </c>
      <c r="B210" s="3" t="s">
        <v>214</v>
      </c>
      <c r="C210" s="2" t="s">
        <v>30</v>
      </c>
      <c r="D210" s="4">
        <v>1</v>
      </c>
      <c r="E210" s="5">
        <v>103089.61179815294</v>
      </c>
      <c r="F210" s="6">
        <v>0.19</v>
      </c>
      <c r="G210" s="7">
        <f t="shared" si="15"/>
        <v>122676.638039802</v>
      </c>
      <c r="H210" s="5">
        <v>103089.61179815294</v>
      </c>
      <c r="I210" s="6">
        <v>0.19</v>
      </c>
      <c r="J210" s="7">
        <v>122676.638039802</v>
      </c>
      <c r="K210" s="5">
        <v>119684.52491688001</v>
      </c>
      <c r="L210" s="6">
        <v>0.19</v>
      </c>
      <c r="M210" s="7">
        <v>142424.58465108721</v>
      </c>
      <c r="N210" s="14">
        <f t="shared" si="16"/>
        <v>129259.28691023041</v>
      </c>
      <c r="O210" s="14">
        <f t="shared" si="17"/>
        <v>9309.2713088997825</v>
      </c>
      <c r="P210" s="15">
        <f t="shared" si="18"/>
        <v>7.2020135120852091E-2</v>
      </c>
      <c r="Q210" s="14">
        <f t="shared" si="19"/>
        <v>129259.28691023041</v>
      </c>
    </row>
    <row r="211" spans="1:17" ht="46.2" thickBot="1" x14ac:dyDescent="0.35">
      <c r="A211" s="2">
        <v>183</v>
      </c>
      <c r="B211" s="3" t="s">
        <v>215</v>
      </c>
      <c r="C211" s="2" t="s">
        <v>30</v>
      </c>
      <c r="D211" s="4">
        <v>1</v>
      </c>
      <c r="E211" s="5">
        <v>189976.02178518637</v>
      </c>
      <c r="F211" s="6">
        <v>0.19</v>
      </c>
      <c r="G211" s="7">
        <f t="shared" si="15"/>
        <v>226071.46592437176</v>
      </c>
      <c r="H211" s="5">
        <v>190902.73408657752</v>
      </c>
      <c r="I211" s="6">
        <v>0.19</v>
      </c>
      <c r="J211" s="7">
        <v>227174.25356302725</v>
      </c>
      <c r="K211" s="5">
        <v>220557.52773109442</v>
      </c>
      <c r="L211" s="6">
        <v>0.19</v>
      </c>
      <c r="M211" s="7">
        <v>262463.45800000237</v>
      </c>
      <c r="N211" s="14">
        <f t="shared" si="16"/>
        <v>238569.72582913376</v>
      </c>
      <c r="O211" s="14">
        <f t="shared" si="17"/>
        <v>16901.417355434878</v>
      </c>
      <c r="P211" s="15">
        <f t="shared" si="18"/>
        <v>7.0844770000447824E-2</v>
      </c>
      <c r="Q211" s="14">
        <f t="shared" si="19"/>
        <v>238569.72582913376</v>
      </c>
    </row>
    <row r="212" spans="1:17" ht="46.2" thickBot="1" x14ac:dyDescent="0.35">
      <c r="A212" s="2">
        <v>184</v>
      </c>
      <c r="B212" s="3" t="s">
        <v>216</v>
      </c>
      <c r="C212" s="2" t="s">
        <v>30</v>
      </c>
      <c r="D212" s="4">
        <v>1</v>
      </c>
      <c r="E212" s="5">
        <v>324055.99805896904</v>
      </c>
      <c r="F212" s="6">
        <v>0.19</v>
      </c>
      <c r="G212" s="7">
        <f t="shared" si="15"/>
        <v>385626.63769017311</v>
      </c>
      <c r="H212" s="5">
        <v>320894.47612668644</v>
      </c>
      <c r="I212" s="6">
        <v>0.19</v>
      </c>
      <c r="J212" s="7">
        <v>381864.42659075686</v>
      </c>
      <c r="K212" s="5">
        <v>376221.10994163231</v>
      </c>
      <c r="L212" s="6">
        <v>0.19</v>
      </c>
      <c r="M212" s="7">
        <v>447703.12083054241</v>
      </c>
      <c r="N212" s="14">
        <f t="shared" si="16"/>
        <v>405064.72837049077</v>
      </c>
      <c r="O212" s="14">
        <f t="shared" si="17"/>
        <v>30188.992936412906</v>
      </c>
      <c r="P212" s="15">
        <f t="shared" si="18"/>
        <v>7.4528811871273734E-2</v>
      </c>
      <c r="Q212" s="14">
        <f t="shared" si="19"/>
        <v>405064.72837049077</v>
      </c>
    </row>
    <row r="213" spans="1:17" ht="46.2" thickBot="1" x14ac:dyDescent="0.35">
      <c r="A213" s="2">
        <v>185</v>
      </c>
      <c r="B213" s="3" t="s">
        <v>217</v>
      </c>
      <c r="C213" s="2" t="s">
        <v>30</v>
      </c>
      <c r="D213" s="4">
        <v>1</v>
      </c>
      <c r="E213" s="5">
        <v>386996.09861171525</v>
      </c>
      <c r="F213" s="6">
        <v>0.19</v>
      </c>
      <c r="G213" s="7">
        <f t="shared" si="15"/>
        <v>460525.35734794114</v>
      </c>
      <c r="H213" s="5">
        <v>383220.52691794245</v>
      </c>
      <c r="I213" s="6">
        <v>0.19</v>
      </c>
      <c r="J213" s="7">
        <v>456032.42703235149</v>
      </c>
      <c r="K213" s="5">
        <v>449293.03155896696</v>
      </c>
      <c r="L213" s="6">
        <v>0.19</v>
      </c>
      <c r="M213" s="7">
        <v>534658.70755517064</v>
      </c>
      <c r="N213" s="14">
        <f t="shared" si="16"/>
        <v>483738.8306451544</v>
      </c>
      <c r="O213" s="14">
        <f t="shared" si="17"/>
        <v>36052.480303982673</v>
      </c>
      <c r="P213" s="15">
        <f t="shared" si="18"/>
        <v>7.4528811871273762E-2</v>
      </c>
      <c r="Q213" s="14">
        <f t="shared" si="19"/>
        <v>483738.8306451544</v>
      </c>
    </row>
    <row r="214" spans="1:17" ht="46.2" thickBot="1" x14ac:dyDescent="0.35">
      <c r="A214" s="2">
        <v>186</v>
      </c>
      <c r="B214" s="3" t="s">
        <v>218</v>
      </c>
      <c r="C214" s="2" t="s">
        <v>30</v>
      </c>
      <c r="D214" s="4">
        <v>1</v>
      </c>
      <c r="E214" s="5">
        <v>73968.528638737815</v>
      </c>
      <c r="F214" s="6">
        <v>0.19</v>
      </c>
      <c r="G214" s="7">
        <f t="shared" si="15"/>
        <v>88022.54908009799</v>
      </c>
      <c r="H214" s="5">
        <v>73102.555620528205</v>
      </c>
      <c r="I214" s="6">
        <v>0.19</v>
      </c>
      <c r="J214" s="7">
        <v>86992.041188428557</v>
      </c>
      <c r="K214" s="5">
        <v>85875.657639119992</v>
      </c>
      <c r="L214" s="6">
        <v>0.19</v>
      </c>
      <c r="M214" s="7">
        <v>102192.03259055279</v>
      </c>
      <c r="N214" s="14">
        <f t="shared" si="16"/>
        <v>92402.207619693116</v>
      </c>
      <c r="O214" s="14">
        <f t="shared" si="17"/>
        <v>6935.2236853494969</v>
      </c>
      <c r="P214" s="15">
        <f t="shared" si="18"/>
        <v>7.5054740184274937E-2</v>
      </c>
      <c r="Q214" s="14">
        <f t="shared" si="19"/>
        <v>92402.207619693116</v>
      </c>
    </row>
    <row r="215" spans="1:17" ht="46.2" thickBot="1" x14ac:dyDescent="0.35">
      <c r="A215" s="2">
        <v>187</v>
      </c>
      <c r="B215" s="3" t="s">
        <v>219</v>
      </c>
      <c r="C215" s="2" t="s">
        <v>30</v>
      </c>
      <c r="D215" s="4">
        <v>1</v>
      </c>
      <c r="E215" s="5">
        <v>581409.79834658816</v>
      </c>
      <c r="F215" s="6">
        <v>0.19</v>
      </c>
      <c r="G215" s="7">
        <f t="shared" si="15"/>
        <v>691877.66003243986</v>
      </c>
      <c r="H215" s="5">
        <v>574035.82041633874</v>
      </c>
      <c r="I215" s="6">
        <v>0.19</v>
      </c>
      <c r="J215" s="7">
        <v>683102.62629544304</v>
      </c>
      <c r="K215" s="5">
        <v>675002.59515359986</v>
      </c>
      <c r="L215" s="6">
        <v>0.19</v>
      </c>
      <c r="M215" s="7">
        <v>803253.08823278383</v>
      </c>
      <c r="N215" s="14">
        <f t="shared" si="16"/>
        <v>726077.79152022221</v>
      </c>
      <c r="O215" s="14">
        <f t="shared" si="17"/>
        <v>54688.634536957172</v>
      </c>
      <c r="P215" s="15">
        <f t="shared" si="18"/>
        <v>7.532062703977363E-2</v>
      </c>
      <c r="Q215" s="14">
        <f t="shared" si="19"/>
        <v>726077.79152022221</v>
      </c>
    </row>
    <row r="216" spans="1:17" ht="46.2" thickBot="1" x14ac:dyDescent="0.35">
      <c r="A216" s="2">
        <v>188</v>
      </c>
      <c r="B216" s="3" t="s">
        <v>220</v>
      </c>
      <c r="C216" s="2" t="s">
        <v>30</v>
      </c>
      <c r="D216" s="4">
        <v>1</v>
      </c>
      <c r="E216" s="5">
        <v>619263.47834059421</v>
      </c>
      <c r="F216" s="6">
        <v>0.19</v>
      </c>
      <c r="G216" s="7">
        <f t="shared" si="15"/>
        <v>736923.53922530706</v>
      </c>
      <c r="H216" s="5">
        <v>634367.46561719407</v>
      </c>
      <c r="I216" s="6">
        <v>0.19</v>
      </c>
      <c r="J216" s="7">
        <v>754897.28408446093</v>
      </c>
      <c r="K216" s="5">
        <v>718949.79436615319</v>
      </c>
      <c r="L216" s="6">
        <v>0.19</v>
      </c>
      <c r="M216" s="7">
        <v>855550.25529572228</v>
      </c>
      <c r="N216" s="14">
        <f t="shared" si="16"/>
        <v>782457.02620183013</v>
      </c>
      <c r="O216" s="14">
        <f t="shared" si="17"/>
        <v>52202.994681624958</v>
      </c>
      <c r="P216" s="15">
        <f t="shared" si="18"/>
        <v>6.6716756235197391E-2</v>
      </c>
      <c r="Q216" s="14">
        <f t="shared" si="19"/>
        <v>782457.02620183013</v>
      </c>
    </row>
    <row r="217" spans="1:17" ht="46.2" thickBot="1" x14ac:dyDescent="0.35">
      <c r="A217" s="2">
        <v>189</v>
      </c>
      <c r="B217" s="3" t="s">
        <v>221</v>
      </c>
      <c r="C217" s="2" t="s">
        <v>30</v>
      </c>
      <c r="D217" s="4">
        <v>1</v>
      </c>
      <c r="E217" s="5">
        <v>94138.316622242026</v>
      </c>
      <c r="F217" s="6">
        <v>0.19</v>
      </c>
      <c r="G217" s="7">
        <f t="shared" si="15"/>
        <v>112024.59678046801</v>
      </c>
      <c r="H217" s="5">
        <v>95515.950524030923</v>
      </c>
      <c r="I217" s="6">
        <v>0.19</v>
      </c>
      <c r="J217" s="7">
        <v>113663.98112359679</v>
      </c>
      <c r="K217" s="5">
        <v>109292.28954192001</v>
      </c>
      <c r="L217" s="6">
        <v>0.19</v>
      </c>
      <c r="M217" s="7">
        <v>130057.82455488481</v>
      </c>
      <c r="N217" s="14">
        <f t="shared" si="16"/>
        <v>118582.1341529832</v>
      </c>
      <c r="O217" s="14">
        <f t="shared" si="17"/>
        <v>8142.0921924833037</v>
      </c>
      <c r="P217" s="15">
        <f t="shared" si="18"/>
        <v>6.8662048044937057E-2</v>
      </c>
      <c r="Q217" s="14">
        <f t="shared" si="19"/>
        <v>118582.1341529832</v>
      </c>
    </row>
    <row r="218" spans="1:17" ht="46.2" thickBot="1" x14ac:dyDescent="0.35">
      <c r="A218" s="2">
        <v>190</v>
      </c>
      <c r="B218" s="3" t="s">
        <v>222</v>
      </c>
      <c r="C218" s="2" t="s">
        <v>30</v>
      </c>
      <c r="D218" s="4">
        <v>1</v>
      </c>
      <c r="E218" s="5">
        <v>120860.1010312336</v>
      </c>
      <c r="F218" s="6">
        <v>0.19</v>
      </c>
      <c r="G218" s="7">
        <f t="shared" si="15"/>
        <v>143823.52022716799</v>
      </c>
      <c r="H218" s="5">
        <v>121449.66249967864</v>
      </c>
      <c r="I218" s="6">
        <v>0.19</v>
      </c>
      <c r="J218" s="7">
        <v>144525.09837461758</v>
      </c>
      <c r="K218" s="5">
        <v>140315.62948991999</v>
      </c>
      <c r="L218" s="6">
        <v>0.19</v>
      </c>
      <c r="M218" s="7">
        <v>166975.59909300477</v>
      </c>
      <c r="N218" s="14">
        <f t="shared" si="16"/>
        <v>151774.73923159679</v>
      </c>
      <c r="O218" s="14">
        <f t="shared" si="17"/>
        <v>10752.446492740404</v>
      </c>
      <c r="P218" s="15">
        <f t="shared" si="18"/>
        <v>7.0844770000447727E-2</v>
      </c>
      <c r="Q218" s="14">
        <f t="shared" si="19"/>
        <v>151774.73923159679</v>
      </c>
    </row>
    <row r="219" spans="1:17" ht="46.2" thickBot="1" x14ac:dyDescent="0.35">
      <c r="A219" s="2">
        <v>191</v>
      </c>
      <c r="B219" s="3" t="s">
        <v>223</v>
      </c>
      <c r="C219" s="2" t="s">
        <v>30</v>
      </c>
      <c r="D219" s="4">
        <v>1</v>
      </c>
      <c r="E219" s="5">
        <v>277970.43266764039</v>
      </c>
      <c r="F219" s="6">
        <v>0.19</v>
      </c>
      <c r="G219" s="7">
        <f t="shared" si="15"/>
        <v>330784.81487449206</v>
      </c>
      <c r="H219" s="5">
        <v>276614.47933755431</v>
      </c>
      <c r="I219" s="6">
        <v>0.19</v>
      </c>
      <c r="J219" s="7">
        <v>329171.23041168961</v>
      </c>
      <c r="K219" s="5">
        <v>322716.89256048005</v>
      </c>
      <c r="L219" s="6">
        <v>0.19</v>
      </c>
      <c r="M219" s="7">
        <v>384033.10214697121</v>
      </c>
      <c r="N219" s="14">
        <f t="shared" si="16"/>
        <v>347996.38247771765</v>
      </c>
      <c r="O219" s="14">
        <f t="shared" si="17"/>
        <v>25490.322177837421</v>
      </c>
      <c r="P219" s="15">
        <f t="shared" si="18"/>
        <v>7.3248813669692603E-2</v>
      </c>
      <c r="Q219" s="14">
        <f t="shared" si="19"/>
        <v>347996.38247771765</v>
      </c>
    </row>
    <row r="220" spans="1:17" ht="46.2" thickBot="1" x14ac:dyDescent="0.35">
      <c r="A220" s="2">
        <v>192</v>
      </c>
      <c r="B220" s="3" t="s">
        <v>224</v>
      </c>
      <c r="C220" s="2" t="s">
        <v>30</v>
      </c>
      <c r="D220" s="4">
        <v>1</v>
      </c>
      <c r="E220" s="5">
        <v>458766.38000536879</v>
      </c>
      <c r="F220" s="6">
        <v>0.19</v>
      </c>
      <c r="G220" s="7">
        <f t="shared" si="15"/>
        <v>545931.99220638885</v>
      </c>
      <c r="H220" s="5">
        <v>454290.6104443408</v>
      </c>
      <c r="I220" s="6">
        <v>0.19</v>
      </c>
      <c r="J220" s="7">
        <v>540605.82642876555</v>
      </c>
      <c r="K220" s="5">
        <v>532616.57776233053</v>
      </c>
      <c r="L220" s="6">
        <v>0.19</v>
      </c>
      <c r="M220" s="7">
        <v>633813.72753717331</v>
      </c>
      <c r="N220" s="14">
        <f t="shared" si="16"/>
        <v>573450.51539077598</v>
      </c>
      <c r="O220" s="14">
        <f t="shared" si="17"/>
        <v>42738.585579044113</v>
      </c>
      <c r="P220" s="15">
        <f t="shared" si="18"/>
        <v>7.4528811871273748E-2</v>
      </c>
      <c r="Q220" s="14">
        <f t="shared" si="19"/>
        <v>573450.51539077598</v>
      </c>
    </row>
    <row r="221" spans="1:17" ht="69" thickBot="1" x14ac:dyDescent="0.35">
      <c r="A221" s="2">
        <v>193</v>
      </c>
      <c r="B221" s="3" t="s">
        <v>225</v>
      </c>
      <c r="C221" s="2" t="s">
        <v>30</v>
      </c>
      <c r="D221" s="4">
        <v>1</v>
      </c>
      <c r="E221" s="5">
        <v>449654.82487388229</v>
      </c>
      <c r="F221" s="6">
        <v>0.19</v>
      </c>
      <c r="G221" s="7">
        <f t="shared" ref="G221:G284" si="20">IFERROR(E221*D221*(1+F221),"")</f>
        <v>535089.24159991986</v>
      </c>
      <c r="H221" s="5">
        <v>447461.38670376578</v>
      </c>
      <c r="I221" s="6">
        <v>0.19</v>
      </c>
      <c r="J221" s="7">
        <v>532479.05017748126</v>
      </c>
      <c r="K221" s="5">
        <v>522038.28448772675</v>
      </c>
      <c r="L221" s="6">
        <v>0.19</v>
      </c>
      <c r="M221" s="7">
        <v>621225.55854039476</v>
      </c>
      <c r="N221" s="14">
        <f t="shared" si="16"/>
        <v>562931.28343926533</v>
      </c>
      <c r="O221" s="14">
        <f t="shared" si="17"/>
        <v>41234.048689483679</v>
      </c>
      <c r="P221" s="15">
        <f t="shared" si="18"/>
        <v>7.3248813669692645E-2</v>
      </c>
      <c r="Q221" s="14">
        <f t="shared" si="19"/>
        <v>562931.28343926533</v>
      </c>
    </row>
    <row r="222" spans="1:17" ht="69" thickBot="1" x14ac:dyDescent="0.35">
      <c r="A222" s="2">
        <v>194</v>
      </c>
      <c r="B222" s="3" t="s">
        <v>226</v>
      </c>
      <c r="C222" s="2" t="s">
        <v>30</v>
      </c>
      <c r="D222" s="4">
        <v>1</v>
      </c>
      <c r="E222" s="5">
        <v>234291.58586113036</v>
      </c>
      <c r="F222" s="6">
        <v>0.19</v>
      </c>
      <c r="G222" s="7">
        <f t="shared" si="20"/>
        <v>278806.98717474513</v>
      </c>
      <c r="H222" s="5">
        <v>234291.58586113036</v>
      </c>
      <c r="I222" s="6">
        <v>0.19</v>
      </c>
      <c r="J222" s="7">
        <v>278806.98717474513</v>
      </c>
      <c r="K222" s="5">
        <v>272006.81675584888</v>
      </c>
      <c r="L222" s="6">
        <v>0.19</v>
      </c>
      <c r="M222" s="7">
        <v>323688.11193946016</v>
      </c>
      <c r="N222" s="14">
        <f t="shared" ref="N222:N284" si="21">AVERAGE(G222,J222,M222)</f>
        <v>293767.36209631682</v>
      </c>
      <c r="O222" s="14">
        <f t="shared" ref="O222:O284" si="22">_xlfn.STDEV.P(G222,J222,M222)</f>
        <v>21157.165112272993</v>
      </c>
      <c r="P222" s="15">
        <f t="shared" ref="P222:P284" si="23">O222/N222</f>
        <v>7.2020135120851994E-2</v>
      </c>
      <c r="Q222" s="14">
        <f t="shared" ref="Q222:Q284" si="24">+N222</f>
        <v>293767.36209631682</v>
      </c>
    </row>
    <row r="223" spans="1:17" ht="69" thickBot="1" x14ac:dyDescent="0.35">
      <c r="A223" s="2">
        <v>195</v>
      </c>
      <c r="B223" s="3" t="s">
        <v>227</v>
      </c>
      <c r="C223" s="2" t="s">
        <v>30</v>
      </c>
      <c r="D223" s="4">
        <v>1</v>
      </c>
      <c r="E223" s="5">
        <v>224003.66489677821</v>
      </c>
      <c r="F223" s="6">
        <v>0.19</v>
      </c>
      <c r="G223" s="7">
        <f t="shared" si="20"/>
        <v>266564.36122716608</v>
      </c>
      <c r="H223" s="5">
        <v>222342.7596741289</v>
      </c>
      <c r="I223" s="6">
        <v>0.19</v>
      </c>
      <c r="J223" s="7">
        <v>264587.88401221338</v>
      </c>
      <c r="K223" s="5">
        <v>260062.79144113761</v>
      </c>
      <c r="L223" s="6">
        <v>0.19</v>
      </c>
      <c r="M223" s="7">
        <v>309474.72181495372</v>
      </c>
      <c r="N223" s="14">
        <f t="shared" si="21"/>
        <v>280208.98901811108</v>
      </c>
      <c r="O223" s="14">
        <f t="shared" si="22"/>
        <v>20709.723201875502</v>
      </c>
      <c r="P223" s="15">
        <f t="shared" si="23"/>
        <v>7.390813290624644E-2</v>
      </c>
      <c r="Q223" s="14">
        <f t="shared" si="24"/>
        <v>280208.98901811108</v>
      </c>
    </row>
    <row r="224" spans="1:17" ht="46.2" thickBot="1" x14ac:dyDescent="0.35">
      <c r="A224" s="2">
        <v>196</v>
      </c>
      <c r="B224" s="3" t="s">
        <v>228</v>
      </c>
      <c r="C224" s="2" t="s">
        <v>30</v>
      </c>
      <c r="D224" s="4">
        <v>1</v>
      </c>
      <c r="E224" s="5">
        <v>688777.38141898206</v>
      </c>
      <c r="F224" s="6">
        <v>0.19</v>
      </c>
      <c r="G224" s="7">
        <f t="shared" si="20"/>
        <v>819645.08388858859</v>
      </c>
      <c r="H224" s="5">
        <v>695497.16074989899</v>
      </c>
      <c r="I224" s="6">
        <v>0.19</v>
      </c>
      <c r="J224" s="7">
        <v>827641.6212923798</v>
      </c>
      <c r="K224" s="5">
        <v>799653.74037911091</v>
      </c>
      <c r="L224" s="6">
        <v>0.19</v>
      </c>
      <c r="M224" s="7">
        <v>951587.95105114195</v>
      </c>
      <c r="N224" s="14">
        <f t="shared" si="21"/>
        <v>866291.55207737011</v>
      </c>
      <c r="O224" s="14">
        <f t="shared" si="22"/>
        <v>60401.947601227825</v>
      </c>
      <c r="P224" s="15">
        <f t="shared" si="23"/>
        <v>6.9724733499228697E-2</v>
      </c>
      <c r="Q224" s="14">
        <f t="shared" si="24"/>
        <v>866291.55207737011</v>
      </c>
    </row>
    <row r="225" spans="1:17" ht="46.2" thickBot="1" x14ac:dyDescent="0.35">
      <c r="A225" s="2">
        <v>197</v>
      </c>
      <c r="B225" s="3" t="s">
        <v>229</v>
      </c>
      <c r="C225" s="2" t="s">
        <v>30</v>
      </c>
      <c r="D225" s="4">
        <v>1</v>
      </c>
      <c r="E225" s="5">
        <v>584494.26323321497</v>
      </c>
      <c r="F225" s="6">
        <v>0.19</v>
      </c>
      <c r="G225" s="7">
        <f t="shared" si="20"/>
        <v>695548.17324752582</v>
      </c>
      <c r="H225" s="5">
        <v>584494.26323321497</v>
      </c>
      <c r="I225" s="6">
        <v>0.19</v>
      </c>
      <c r="J225" s="7">
        <v>695548.17324752582</v>
      </c>
      <c r="K225" s="5">
        <v>678583.58365612268</v>
      </c>
      <c r="L225" s="6">
        <v>0.19</v>
      </c>
      <c r="M225" s="7">
        <v>807514.46455078595</v>
      </c>
      <c r="N225" s="14">
        <f t="shared" si="21"/>
        <v>732870.27034861257</v>
      </c>
      <c r="O225" s="14">
        <f t="shared" si="22"/>
        <v>52781.415896562401</v>
      </c>
      <c r="P225" s="15">
        <f t="shared" si="23"/>
        <v>7.202013512085198E-2</v>
      </c>
      <c r="Q225" s="14">
        <f t="shared" si="24"/>
        <v>732870.27034861257</v>
      </c>
    </row>
    <row r="226" spans="1:17" ht="69" thickBot="1" x14ac:dyDescent="0.35">
      <c r="A226" s="2">
        <v>198</v>
      </c>
      <c r="B226" s="3" t="s">
        <v>230</v>
      </c>
      <c r="C226" s="2" t="s">
        <v>30</v>
      </c>
      <c r="D226" s="4">
        <v>1</v>
      </c>
      <c r="E226" s="5">
        <v>775002.11228632112</v>
      </c>
      <c r="F226" s="6">
        <v>0.19</v>
      </c>
      <c r="G226" s="7">
        <f t="shared" si="20"/>
        <v>922252.51362072211</v>
      </c>
      <c r="H226" s="5">
        <v>775002.11228632112</v>
      </c>
      <c r="I226" s="6">
        <v>0.19</v>
      </c>
      <c r="J226" s="7">
        <v>922252.51362072211</v>
      </c>
      <c r="K226" s="5">
        <v>899758.54987387522</v>
      </c>
      <c r="L226" s="6">
        <v>0.19</v>
      </c>
      <c r="M226" s="7">
        <v>1070712.6743499115</v>
      </c>
      <c r="N226" s="14">
        <f t="shared" si="21"/>
        <v>971739.23386378528</v>
      </c>
      <c r="O226" s="14">
        <f t="shared" si="22"/>
        <v>69984.790925103065</v>
      </c>
      <c r="P226" s="15">
        <f t="shared" si="23"/>
        <v>7.202013512085205E-2</v>
      </c>
      <c r="Q226" s="14">
        <f t="shared" si="24"/>
        <v>971739.23386378528</v>
      </c>
    </row>
    <row r="227" spans="1:17" ht="69" thickBot="1" x14ac:dyDescent="0.35">
      <c r="A227" s="2">
        <v>199</v>
      </c>
      <c r="B227" s="3" t="s">
        <v>231</v>
      </c>
      <c r="C227" s="2" t="s">
        <v>30</v>
      </c>
      <c r="D227" s="4">
        <v>1</v>
      </c>
      <c r="E227" s="5">
        <v>1247285.875180528</v>
      </c>
      <c r="F227" s="6">
        <v>0.19</v>
      </c>
      <c r="G227" s="7">
        <f t="shared" si="20"/>
        <v>1484270.1914648283</v>
      </c>
      <c r="H227" s="5">
        <v>1235117.2324958399</v>
      </c>
      <c r="I227" s="6">
        <v>0.19</v>
      </c>
      <c r="J227" s="7">
        <v>1469789.5066700494</v>
      </c>
      <c r="K227" s="5">
        <v>1448068.4794778815</v>
      </c>
      <c r="L227" s="6">
        <v>0.19</v>
      </c>
      <c r="M227" s="7">
        <v>1723201.4905786789</v>
      </c>
      <c r="N227" s="14">
        <f t="shared" si="21"/>
        <v>1559087.0629045188</v>
      </c>
      <c r="O227" s="14">
        <f t="shared" si="22"/>
        <v>116196.90640214786</v>
      </c>
      <c r="P227" s="15">
        <f t="shared" si="23"/>
        <v>7.4528811871273901E-2</v>
      </c>
      <c r="Q227" s="14">
        <f t="shared" si="24"/>
        <v>1559087.0629045188</v>
      </c>
    </row>
    <row r="228" spans="1:17" ht="69" thickBot="1" x14ac:dyDescent="0.35">
      <c r="A228" s="2">
        <v>200</v>
      </c>
      <c r="B228" s="3" t="s">
        <v>232</v>
      </c>
      <c r="C228" s="2" t="s">
        <v>30</v>
      </c>
      <c r="D228" s="4">
        <v>1</v>
      </c>
      <c r="E228" s="5">
        <v>2354853.0554483989</v>
      </c>
      <c r="F228" s="6">
        <v>0.19</v>
      </c>
      <c r="G228" s="7">
        <f t="shared" si="20"/>
        <v>2802275.1359835947</v>
      </c>
      <c r="H228" s="5">
        <v>2327284.0440675397</v>
      </c>
      <c r="I228" s="6">
        <v>0.19</v>
      </c>
      <c r="J228" s="7">
        <v>2769468.0124403723</v>
      </c>
      <c r="K228" s="5">
        <v>2733926.9619352142</v>
      </c>
      <c r="L228" s="6">
        <v>0.19</v>
      </c>
      <c r="M228" s="7">
        <v>3253373.0847029048</v>
      </c>
      <c r="N228" s="14">
        <f t="shared" si="21"/>
        <v>2941705.4110422903</v>
      </c>
      <c r="O228" s="14">
        <f t="shared" si="22"/>
        <v>220788.93532445477</v>
      </c>
      <c r="P228" s="15">
        <f t="shared" si="23"/>
        <v>7.5054740184274923E-2</v>
      </c>
      <c r="Q228" s="14">
        <f t="shared" si="24"/>
        <v>2941705.4110422903</v>
      </c>
    </row>
    <row r="229" spans="1:17" ht="69" thickBot="1" x14ac:dyDescent="0.35">
      <c r="A229" s="2">
        <v>201</v>
      </c>
      <c r="B229" s="3" t="s">
        <v>233</v>
      </c>
      <c r="C229" s="2" t="s">
        <v>30</v>
      </c>
      <c r="D229" s="4">
        <v>1</v>
      </c>
      <c r="E229" s="5">
        <v>1530514.1798488519</v>
      </c>
      <c r="F229" s="6">
        <v>0.19</v>
      </c>
      <c r="G229" s="7">
        <f t="shared" si="20"/>
        <v>1821311.8740201336</v>
      </c>
      <c r="H229" s="5">
        <v>1511102.7804946713</v>
      </c>
      <c r="I229" s="6">
        <v>0.19</v>
      </c>
      <c r="J229" s="7">
        <v>1798212.3087886588</v>
      </c>
      <c r="K229" s="5">
        <v>1776889.6331903744</v>
      </c>
      <c r="L229" s="6">
        <v>0.19</v>
      </c>
      <c r="M229" s="7">
        <v>2114498.6634965455</v>
      </c>
      <c r="N229" s="14">
        <f t="shared" si="21"/>
        <v>1911340.948768446</v>
      </c>
      <c r="O229" s="14">
        <f t="shared" si="22"/>
        <v>143963.39874803525</v>
      </c>
      <c r="P229" s="15">
        <f t="shared" si="23"/>
        <v>7.5320627039773658E-2</v>
      </c>
      <c r="Q229" s="14">
        <f t="shared" si="24"/>
        <v>1911340.948768446</v>
      </c>
    </row>
    <row r="230" spans="1:17" ht="57.6" thickBot="1" x14ac:dyDescent="0.35">
      <c r="A230" s="2">
        <v>202</v>
      </c>
      <c r="B230" s="3" t="s">
        <v>234</v>
      </c>
      <c r="C230" s="2" t="s">
        <v>30</v>
      </c>
      <c r="D230" s="4">
        <v>1</v>
      </c>
      <c r="E230" s="5">
        <v>2761368.1876487737</v>
      </c>
      <c r="F230" s="6">
        <v>0.19</v>
      </c>
      <c r="G230" s="7">
        <f t="shared" si="20"/>
        <v>3286028.1433020406</v>
      </c>
      <c r="H230" s="5">
        <v>2828718.6312499633</v>
      </c>
      <c r="I230" s="6">
        <v>0.19</v>
      </c>
      <c r="J230" s="7">
        <v>3366175.1711874562</v>
      </c>
      <c r="K230" s="5">
        <v>3205881.1154166246</v>
      </c>
      <c r="L230" s="6">
        <v>0.19</v>
      </c>
      <c r="M230" s="7">
        <v>3814998.5273457831</v>
      </c>
      <c r="N230" s="14">
        <f t="shared" si="21"/>
        <v>3489067.2806117595</v>
      </c>
      <c r="O230" s="14">
        <f t="shared" si="22"/>
        <v>232779.25124877773</v>
      </c>
      <c r="P230" s="15">
        <f t="shared" si="23"/>
        <v>6.6716756235197364E-2</v>
      </c>
      <c r="Q230" s="14">
        <f t="shared" si="24"/>
        <v>3489067.2806117595</v>
      </c>
    </row>
    <row r="231" spans="1:17" ht="57.6" thickBot="1" x14ac:dyDescent="0.35">
      <c r="A231" s="2">
        <v>203</v>
      </c>
      <c r="B231" s="3" t="s">
        <v>235</v>
      </c>
      <c r="C231" s="2" t="s">
        <v>30</v>
      </c>
      <c r="D231" s="4">
        <v>1</v>
      </c>
      <c r="E231" s="5">
        <v>3940069.7753052386</v>
      </c>
      <c r="F231" s="6">
        <v>0.19</v>
      </c>
      <c r="G231" s="7">
        <f t="shared" si="20"/>
        <v>4688683.0326132337</v>
      </c>
      <c r="H231" s="5">
        <v>3997729.3329926324</v>
      </c>
      <c r="I231" s="6">
        <v>0.19</v>
      </c>
      <c r="J231" s="7">
        <v>4757297.9062612327</v>
      </c>
      <c r="K231" s="5">
        <v>4574324.9098665696</v>
      </c>
      <c r="L231" s="6">
        <v>0.19</v>
      </c>
      <c r="M231" s="7">
        <v>5443446.6427412173</v>
      </c>
      <c r="N231" s="14">
        <f t="shared" si="21"/>
        <v>4963142.5272052279</v>
      </c>
      <c r="O231" s="14">
        <f t="shared" si="22"/>
        <v>340779.53065683536</v>
      </c>
      <c r="P231" s="15">
        <f t="shared" si="23"/>
        <v>6.8662048044936988E-2</v>
      </c>
      <c r="Q231" s="14">
        <f t="shared" si="24"/>
        <v>4963142.5272052279</v>
      </c>
    </row>
    <row r="232" spans="1:17" ht="69" thickBot="1" x14ac:dyDescent="0.35">
      <c r="A232" s="2">
        <v>204</v>
      </c>
      <c r="B232" s="3" t="s">
        <v>236</v>
      </c>
      <c r="C232" s="2" t="s">
        <v>30</v>
      </c>
      <c r="D232" s="4">
        <v>1</v>
      </c>
      <c r="E232" s="5">
        <v>2058596.0101002366</v>
      </c>
      <c r="F232" s="6">
        <v>0.19</v>
      </c>
      <c r="G232" s="7">
        <f t="shared" si="20"/>
        <v>2449729.2520192815</v>
      </c>
      <c r="H232" s="5">
        <v>2068637.9418568232</v>
      </c>
      <c r="I232" s="6">
        <v>0.19</v>
      </c>
      <c r="J232" s="7">
        <v>2461679.1508096196</v>
      </c>
      <c r="K232" s="5">
        <v>2389979.7580675916</v>
      </c>
      <c r="L232" s="6">
        <v>0.19</v>
      </c>
      <c r="M232" s="7">
        <v>2844075.9121004338</v>
      </c>
      <c r="N232" s="14">
        <f t="shared" si="21"/>
        <v>2585161.438309778</v>
      </c>
      <c r="O232" s="14">
        <f t="shared" si="22"/>
        <v>183145.16751108281</v>
      </c>
      <c r="P232" s="15">
        <f t="shared" si="23"/>
        <v>7.0844770000447713E-2</v>
      </c>
      <c r="Q232" s="14">
        <f t="shared" si="24"/>
        <v>2585161.438309778</v>
      </c>
    </row>
    <row r="233" spans="1:17" ht="69" thickBot="1" x14ac:dyDescent="0.35">
      <c r="A233" s="2">
        <v>205</v>
      </c>
      <c r="B233" s="3" t="s">
        <v>237</v>
      </c>
      <c r="C233" s="2" t="s">
        <v>30</v>
      </c>
      <c r="D233" s="4">
        <v>1</v>
      </c>
      <c r="E233" s="5">
        <v>1718106.1108981767</v>
      </c>
      <c r="F233" s="6">
        <v>0.19</v>
      </c>
      <c r="G233" s="7">
        <f t="shared" si="20"/>
        <v>2044546.2719688301</v>
      </c>
      <c r="H233" s="5">
        <v>1709725.105479161</v>
      </c>
      <c r="I233" s="6">
        <v>0.19</v>
      </c>
      <c r="J233" s="7">
        <v>2034572.8755202016</v>
      </c>
      <c r="K233" s="5">
        <v>1994679.2897256878</v>
      </c>
      <c r="L233" s="6">
        <v>0.19</v>
      </c>
      <c r="M233" s="7">
        <v>2373668.3547735685</v>
      </c>
      <c r="N233" s="14">
        <f t="shared" si="21"/>
        <v>2150929.1674208664</v>
      </c>
      <c r="O233" s="14">
        <f t="shared" si="22"/>
        <v>157553.00980111814</v>
      </c>
      <c r="P233" s="15">
        <f t="shared" si="23"/>
        <v>7.3248813669692631E-2</v>
      </c>
      <c r="Q233" s="14">
        <f t="shared" si="24"/>
        <v>2150929.1674208664</v>
      </c>
    </row>
    <row r="234" spans="1:17" ht="69" thickBot="1" x14ac:dyDescent="0.35">
      <c r="A234" s="2">
        <v>206</v>
      </c>
      <c r="B234" s="3" t="s">
        <v>238</v>
      </c>
      <c r="C234" s="2" t="s">
        <v>30</v>
      </c>
      <c r="D234" s="4">
        <v>1</v>
      </c>
      <c r="E234" s="5">
        <v>1541757.6140472447</v>
      </c>
      <c r="F234" s="6">
        <v>0.19</v>
      </c>
      <c r="G234" s="7">
        <f t="shared" si="20"/>
        <v>1834691.5607162211</v>
      </c>
      <c r="H234" s="5">
        <v>1526716.0763492228</v>
      </c>
      <c r="I234" s="6">
        <v>0.19</v>
      </c>
      <c r="J234" s="7">
        <v>1816792.130855575</v>
      </c>
      <c r="K234" s="5">
        <v>1789942.9860646059</v>
      </c>
      <c r="L234" s="6">
        <v>0.19</v>
      </c>
      <c r="M234" s="7">
        <v>2130032.1534168809</v>
      </c>
      <c r="N234" s="14">
        <f t="shared" si="21"/>
        <v>1927171.9483295593</v>
      </c>
      <c r="O234" s="14">
        <f t="shared" si="22"/>
        <v>143629.83558064984</v>
      </c>
      <c r="P234" s="15">
        <f t="shared" si="23"/>
        <v>7.4528811871273762E-2</v>
      </c>
      <c r="Q234" s="14">
        <f t="shared" si="24"/>
        <v>1927171.9483295593</v>
      </c>
    </row>
    <row r="235" spans="1:17" ht="69" thickBot="1" x14ac:dyDescent="0.35">
      <c r="A235" s="2">
        <v>207</v>
      </c>
      <c r="B235" s="3" t="s">
        <v>239</v>
      </c>
      <c r="C235" s="2" t="s">
        <v>30</v>
      </c>
      <c r="D235" s="4">
        <v>1</v>
      </c>
      <c r="E235" s="5">
        <v>2885156.4552587029</v>
      </c>
      <c r="F235" s="6">
        <v>0.19</v>
      </c>
      <c r="G235" s="7">
        <f t="shared" si="20"/>
        <v>3433336.1817578562</v>
      </c>
      <c r="H235" s="5">
        <v>2871082.5213306113</v>
      </c>
      <c r="I235" s="6">
        <v>0.19</v>
      </c>
      <c r="J235" s="7">
        <v>3416588.2003834271</v>
      </c>
      <c r="K235" s="5">
        <v>3349596.2748857131</v>
      </c>
      <c r="L235" s="6">
        <v>0.19</v>
      </c>
      <c r="M235" s="7">
        <v>3986019.5671139983</v>
      </c>
      <c r="N235" s="14">
        <f t="shared" si="21"/>
        <v>3611981.3164184266</v>
      </c>
      <c r="O235" s="14">
        <f t="shared" si="22"/>
        <v>264573.34642474446</v>
      </c>
      <c r="P235" s="15">
        <f t="shared" si="23"/>
        <v>7.3248813669692645E-2</v>
      </c>
      <c r="Q235" s="14">
        <f t="shared" si="24"/>
        <v>3611981.3164184266</v>
      </c>
    </row>
    <row r="236" spans="1:17" ht="69" thickBot="1" x14ac:dyDescent="0.35">
      <c r="A236" s="2">
        <v>208</v>
      </c>
      <c r="B236" s="3" t="s">
        <v>240</v>
      </c>
      <c r="C236" s="2" t="s">
        <v>30</v>
      </c>
      <c r="D236" s="4">
        <v>1</v>
      </c>
      <c r="E236" s="5">
        <v>2803647.2051989655</v>
      </c>
      <c r="F236" s="6">
        <v>0.19</v>
      </c>
      <c r="G236" s="7">
        <f t="shared" si="20"/>
        <v>3336340.1741867689</v>
      </c>
      <c r="H236" s="5">
        <v>2803647.2051989655</v>
      </c>
      <c r="I236" s="6">
        <v>0.19</v>
      </c>
      <c r="J236" s="7">
        <v>3336340.1741867689</v>
      </c>
      <c r="K236" s="5">
        <v>3254966.0235968479</v>
      </c>
      <c r="L236" s="6">
        <v>0.19</v>
      </c>
      <c r="M236" s="7">
        <v>3873409.5680802488</v>
      </c>
      <c r="N236" s="14">
        <f t="shared" si="21"/>
        <v>3515363.3054845952</v>
      </c>
      <c r="O236" s="14">
        <f t="shared" si="22"/>
        <v>253176.94025988568</v>
      </c>
      <c r="P236" s="15">
        <f t="shared" si="23"/>
        <v>7.2020135120852063E-2</v>
      </c>
      <c r="Q236" s="14">
        <f t="shared" si="24"/>
        <v>3515363.3054845952</v>
      </c>
    </row>
    <row r="237" spans="1:17" ht="69" thickBot="1" x14ac:dyDescent="0.35">
      <c r="A237" s="2">
        <v>209</v>
      </c>
      <c r="B237" s="3" t="s">
        <v>241</v>
      </c>
      <c r="C237" s="2" t="s">
        <v>30</v>
      </c>
      <c r="D237" s="4">
        <v>1</v>
      </c>
      <c r="E237" s="5">
        <v>2510681.485902763</v>
      </c>
      <c r="F237" s="6">
        <v>0.19</v>
      </c>
      <c r="G237" s="7">
        <f t="shared" si="20"/>
        <v>2987710.968224288</v>
      </c>
      <c r="H237" s="5">
        <v>2492065.7012268007</v>
      </c>
      <c r="I237" s="6">
        <v>0.19</v>
      </c>
      <c r="J237" s="7">
        <v>2965558.1844598926</v>
      </c>
      <c r="K237" s="5">
        <v>2914839.9689993048</v>
      </c>
      <c r="L237" s="6">
        <v>0.19</v>
      </c>
      <c r="M237" s="7">
        <v>3468659.5631091725</v>
      </c>
      <c r="N237" s="14">
        <f t="shared" si="21"/>
        <v>3140642.9052644507</v>
      </c>
      <c r="O237" s="14">
        <f t="shared" si="22"/>
        <v>232119.05325334502</v>
      </c>
      <c r="P237" s="15">
        <f t="shared" si="23"/>
        <v>7.3908132906246454E-2</v>
      </c>
      <c r="Q237" s="14">
        <f t="shared" si="24"/>
        <v>3140642.9052644507</v>
      </c>
    </row>
    <row r="238" spans="1:17" ht="57.6" thickBot="1" x14ac:dyDescent="0.35">
      <c r="A238" s="2">
        <v>210</v>
      </c>
      <c r="B238" s="3" t="s">
        <v>242</v>
      </c>
      <c r="C238" s="2" t="s">
        <v>30</v>
      </c>
      <c r="D238" s="4">
        <v>1</v>
      </c>
      <c r="E238" s="5">
        <v>1947354.707689811</v>
      </c>
      <c r="F238" s="6">
        <v>0.19</v>
      </c>
      <c r="G238" s="7">
        <f t="shared" si="20"/>
        <v>2317352.1021508751</v>
      </c>
      <c r="H238" s="5">
        <v>1966353.2902038579</v>
      </c>
      <c r="I238" s="6">
        <v>0.19</v>
      </c>
      <c r="J238" s="7">
        <v>2339960.4153425908</v>
      </c>
      <c r="K238" s="5">
        <v>2260831.3191715851</v>
      </c>
      <c r="L238" s="6">
        <v>0.19</v>
      </c>
      <c r="M238" s="7">
        <v>2690389.2698141863</v>
      </c>
      <c r="N238" s="14">
        <f t="shared" si="21"/>
        <v>2449233.9291025507</v>
      </c>
      <c r="O238" s="14">
        <f t="shared" si="22"/>
        <v>170772.18298394393</v>
      </c>
      <c r="P238" s="15">
        <f t="shared" si="23"/>
        <v>6.9724733499228614E-2</v>
      </c>
      <c r="Q238" s="14">
        <f t="shared" si="24"/>
        <v>2449233.9291025507</v>
      </c>
    </row>
    <row r="239" spans="1:17" ht="69" thickBot="1" x14ac:dyDescent="0.35">
      <c r="A239" s="2">
        <v>211</v>
      </c>
      <c r="B239" s="3" t="s">
        <v>243</v>
      </c>
      <c r="C239" s="2" t="s">
        <v>30</v>
      </c>
      <c r="D239" s="4">
        <v>1</v>
      </c>
      <c r="E239" s="5">
        <v>1245152.4688154622</v>
      </c>
      <c r="F239" s="6">
        <v>0.19</v>
      </c>
      <c r="G239" s="7">
        <f t="shared" si="20"/>
        <v>1481731.4378903999</v>
      </c>
      <c r="H239" s="5">
        <v>1245152.4688154622</v>
      </c>
      <c r="I239" s="6">
        <v>0.19</v>
      </c>
      <c r="J239" s="7">
        <v>1481731.4378903999</v>
      </c>
      <c r="K239" s="5">
        <v>1445591.6467223414</v>
      </c>
      <c r="L239" s="6">
        <v>0.19</v>
      </c>
      <c r="M239" s="7">
        <v>1720254.0595995863</v>
      </c>
      <c r="N239" s="14">
        <f t="shared" si="21"/>
        <v>1561238.9784601287</v>
      </c>
      <c r="O239" s="14">
        <f t="shared" si="22"/>
        <v>112440.64218463952</v>
      </c>
      <c r="P239" s="15">
        <f t="shared" si="23"/>
        <v>7.2020135120852077E-2</v>
      </c>
      <c r="Q239" s="14">
        <f t="shared" si="24"/>
        <v>1561238.9784601287</v>
      </c>
    </row>
    <row r="240" spans="1:17" ht="69" thickBot="1" x14ac:dyDescent="0.35">
      <c r="A240" s="2">
        <v>212</v>
      </c>
      <c r="B240" s="3" t="s">
        <v>244</v>
      </c>
      <c r="C240" s="2" t="s">
        <v>30</v>
      </c>
      <c r="D240" s="4">
        <v>1</v>
      </c>
      <c r="E240" s="5">
        <v>1332356.1872979735</v>
      </c>
      <c r="F240" s="6">
        <v>0.19</v>
      </c>
      <c r="G240" s="7">
        <f t="shared" si="20"/>
        <v>1585503.8628845885</v>
      </c>
      <c r="H240" s="5">
        <v>1332356.1872979735</v>
      </c>
      <c r="I240" s="6">
        <v>0.19</v>
      </c>
      <c r="J240" s="7">
        <v>1585503.8628845885</v>
      </c>
      <c r="K240" s="5">
        <v>1546833.0369605743</v>
      </c>
      <c r="L240" s="6">
        <v>0.19</v>
      </c>
      <c r="M240" s="7">
        <v>1840731.3139830835</v>
      </c>
      <c r="N240" s="14">
        <f t="shared" si="21"/>
        <v>1670579.6799174203</v>
      </c>
      <c r="O240" s="14">
        <f t="shared" si="22"/>
        <v>120315.37427780248</v>
      </c>
      <c r="P240" s="15">
        <f t="shared" si="23"/>
        <v>7.2020135120852105E-2</v>
      </c>
      <c r="Q240" s="14">
        <f t="shared" si="24"/>
        <v>1670579.6799174203</v>
      </c>
    </row>
    <row r="241" spans="1:17" ht="69" thickBot="1" x14ac:dyDescent="0.35">
      <c r="A241" s="2">
        <v>213</v>
      </c>
      <c r="B241" s="3" t="s">
        <v>245</v>
      </c>
      <c r="C241" s="2" t="s">
        <v>30</v>
      </c>
      <c r="D241" s="4">
        <v>1</v>
      </c>
      <c r="E241" s="5">
        <v>1384212.8577254126</v>
      </c>
      <c r="F241" s="6">
        <v>0.19</v>
      </c>
      <c r="G241" s="7">
        <f t="shared" si="20"/>
        <v>1647213.3006932409</v>
      </c>
      <c r="H241" s="5">
        <v>1373949.4258047168</v>
      </c>
      <c r="I241" s="6">
        <v>0.19</v>
      </c>
      <c r="J241" s="7">
        <v>1634999.8167076129</v>
      </c>
      <c r="K241" s="5">
        <v>1607037.3665299912</v>
      </c>
      <c r="L241" s="6">
        <v>0.19</v>
      </c>
      <c r="M241" s="7">
        <v>1912374.4661706893</v>
      </c>
      <c r="N241" s="14">
        <f t="shared" si="21"/>
        <v>1731529.1945238477</v>
      </c>
      <c r="O241" s="14">
        <f t="shared" si="22"/>
        <v>127974.08983991444</v>
      </c>
      <c r="P241" s="15">
        <f t="shared" si="23"/>
        <v>7.3908132906246468E-2</v>
      </c>
      <c r="Q241" s="14">
        <f t="shared" si="24"/>
        <v>1731529.1945238477</v>
      </c>
    </row>
    <row r="242" spans="1:17" ht="69" thickBot="1" x14ac:dyDescent="0.35">
      <c r="A242" s="2">
        <v>214</v>
      </c>
      <c r="B242" s="3" t="s">
        <v>246</v>
      </c>
      <c r="C242" s="2" t="s">
        <v>30</v>
      </c>
      <c r="D242" s="4">
        <v>1</v>
      </c>
      <c r="E242" s="5">
        <v>404844.08510654303</v>
      </c>
      <c r="F242" s="6">
        <v>0.19</v>
      </c>
      <c r="G242" s="7">
        <f t="shared" si="20"/>
        <v>481764.46127678617</v>
      </c>
      <c r="H242" s="5">
        <v>408793.78349782637</v>
      </c>
      <c r="I242" s="6">
        <v>0.19</v>
      </c>
      <c r="J242" s="7">
        <v>486464.60236241337</v>
      </c>
      <c r="K242" s="5">
        <v>470014.1085627182</v>
      </c>
      <c r="L242" s="6">
        <v>0.19</v>
      </c>
      <c r="M242" s="7">
        <v>559316.78918963461</v>
      </c>
      <c r="N242" s="14">
        <f t="shared" si="21"/>
        <v>509181.95094294474</v>
      </c>
      <c r="O242" s="14">
        <f t="shared" si="22"/>
        <v>35502.575832114118</v>
      </c>
      <c r="P242" s="15">
        <f t="shared" si="23"/>
        <v>6.9724733499228614E-2</v>
      </c>
      <c r="Q242" s="14">
        <f t="shared" si="24"/>
        <v>509181.95094294474</v>
      </c>
    </row>
    <row r="243" spans="1:17" ht="57.6" thickBot="1" x14ac:dyDescent="0.35">
      <c r="A243" s="2">
        <v>215</v>
      </c>
      <c r="B243" s="3" t="s">
        <v>247</v>
      </c>
      <c r="C243" s="2" t="s">
        <v>30</v>
      </c>
      <c r="D243" s="4">
        <v>1</v>
      </c>
      <c r="E243" s="5">
        <v>1071065.2593374634</v>
      </c>
      <c r="F243" s="6">
        <v>0.19</v>
      </c>
      <c r="G243" s="7">
        <f t="shared" si="20"/>
        <v>1274567.6586115814</v>
      </c>
      <c r="H243" s="5">
        <v>1086739.3850838651</v>
      </c>
      <c r="I243" s="6">
        <v>0.19</v>
      </c>
      <c r="J243" s="7">
        <v>1293219.8682497994</v>
      </c>
      <c r="K243" s="5">
        <v>1243480.6425478843</v>
      </c>
      <c r="L243" s="6">
        <v>0.19</v>
      </c>
      <c r="M243" s="7">
        <v>1479741.9646319821</v>
      </c>
      <c r="N243" s="14">
        <f t="shared" si="21"/>
        <v>1349176.4971644543</v>
      </c>
      <c r="O243" s="14">
        <f t="shared" si="22"/>
        <v>92637.221469405617</v>
      </c>
      <c r="P243" s="15">
        <f t="shared" si="23"/>
        <v>6.866204804493703E-2</v>
      </c>
      <c r="Q243" s="14">
        <f t="shared" si="24"/>
        <v>1349176.4971644543</v>
      </c>
    </row>
    <row r="244" spans="1:17" ht="69" thickBot="1" x14ac:dyDescent="0.35">
      <c r="A244" s="2">
        <v>216</v>
      </c>
      <c r="B244" s="3" t="s">
        <v>248</v>
      </c>
      <c r="C244" s="2" t="s">
        <v>30</v>
      </c>
      <c r="D244" s="4">
        <v>1</v>
      </c>
      <c r="E244" s="5">
        <v>601716.24796727567</v>
      </c>
      <c r="F244" s="6">
        <v>0.19</v>
      </c>
      <c r="G244" s="7">
        <f t="shared" si="20"/>
        <v>716042.33508105797</v>
      </c>
      <c r="H244" s="5">
        <v>601716.24796727567</v>
      </c>
      <c r="I244" s="6">
        <v>0.19</v>
      </c>
      <c r="J244" s="7">
        <v>716042.33508105797</v>
      </c>
      <c r="K244" s="5">
        <v>698577.88788395899</v>
      </c>
      <c r="L244" s="6">
        <v>0.19</v>
      </c>
      <c r="M244" s="7">
        <v>831307.68658191117</v>
      </c>
      <c r="N244" s="14">
        <f t="shared" si="21"/>
        <v>754464.11891467578</v>
      </c>
      <c r="O244" s="14">
        <f t="shared" si="22"/>
        <v>54336.607788069523</v>
      </c>
      <c r="P244" s="15">
        <f t="shared" si="23"/>
        <v>7.2020135120852036E-2</v>
      </c>
      <c r="Q244" s="14">
        <f t="shared" si="24"/>
        <v>754464.11891467578</v>
      </c>
    </row>
    <row r="245" spans="1:17" ht="69" thickBot="1" x14ac:dyDescent="0.35">
      <c r="A245" s="2">
        <v>217</v>
      </c>
      <c r="B245" s="3" t="s">
        <v>249</v>
      </c>
      <c r="C245" s="2" t="s">
        <v>30</v>
      </c>
      <c r="D245" s="4">
        <v>1</v>
      </c>
      <c r="E245" s="5">
        <v>883159.9507184549</v>
      </c>
      <c r="F245" s="6">
        <v>0.19</v>
      </c>
      <c r="G245" s="7">
        <f t="shared" si="20"/>
        <v>1050960.3413549613</v>
      </c>
      <c r="H245" s="5">
        <v>881436.71179022372</v>
      </c>
      <c r="I245" s="6">
        <v>0.19</v>
      </c>
      <c r="J245" s="7">
        <v>1048909.6870303662</v>
      </c>
      <c r="K245" s="5">
        <v>1025327.1622975232</v>
      </c>
      <c r="L245" s="6">
        <v>0.19</v>
      </c>
      <c r="M245" s="7">
        <v>1220139.3231340526</v>
      </c>
      <c r="N245" s="14">
        <f t="shared" si="21"/>
        <v>1106669.7838397932</v>
      </c>
      <c r="O245" s="14">
        <f t="shared" si="22"/>
        <v>80239.448139213608</v>
      </c>
      <c r="P245" s="15">
        <f t="shared" si="23"/>
        <v>7.2505321199615821E-2</v>
      </c>
      <c r="Q245" s="14">
        <f t="shared" si="24"/>
        <v>1106669.7838397932</v>
      </c>
    </row>
    <row r="246" spans="1:17" ht="57.6" thickBot="1" x14ac:dyDescent="0.35">
      <c r="A246" s="2">
        <v>218</v>
      </c>
      <c r="B246" s="3" t="s">
        <v>250</v>
      </c>
      <c r="C246" s="2" t="s">
        <v>30</v>
      </c>
      <c r="D246" s="4">
        <v>1</v>
      </c>
      <c r="E246" s="5">
        <v>1475809.5493388949</v>
      </c>
      <c r="F246" s="6">
        <v>0.19</v>
      </c>
      <c r="G246" s="7">
        <f t="shared" si="20"/>
        <v>1756213.363713285</v>
      </c>
      <c r="H246" s="5">
        <v>1465730.8499775562</v>
      </c>
      <c r="I246" s="6">
        <v>0.19</v>
      </c>
      <c r="J246" s="7">
        <v>1744219.7114732917</v>
      </c>
      <c r="K246" s="5">
        <v>1713378.8914275949</v>
      </c>
      <c r="L246" s="6">
        <v>0.19</v>
      </c>
      <c r="M246" s="7">
        <v>2038920.8807988379</v>
      </c>
      <c r="N246" s="14">
        <f t="shared" si="21"/>
        <v>1846451.318661805</v>
      </c>
      <c r="O246" s="14">
        <f t="shared" si="22"/>
        <v>136184.58352650001</v>
      </c>
      <c r="P246" s="15">
        <f t="shared" si="23"/>
        <v>7.3754765235402073E-2</v>
      </c>
      <c r="Q246" s="14">
        <f t="shared" si="24"/>
        <v>1846451.318661805</v>
      </c>
    </row>
    <row r="247" spans="1:17" ht="57.6" thickBot="1" x14ac:dyDescent="0.35">
      <c r="A247" s="2">
        <v>219</v>
      </c>
      <c r="B247" s="3" t="s">
        <v>251</v>
      </c>
      <c r="C247" s="2" t="s">
        <v>30</v>
      </c>
      <c r="D247" s="4">
        <v>1</v>
      </c>
      <c r="E247" s="5">
        <v>509224.79405506334</v>
      </c>
      <c r="F247" s="6">
        <v>0.19</v>
      </c>
      <c r="G247" s="7">
        <f t="shared" si="20"/>
        <v>605977.5049255254</v>
      </c>
      <c r="H247" s="5">
        <v>506243.96599230199</v>
      </c>
      <c r="I247" s="6">
        <v>0.19</v>
      </c>
      <c r="J247" s="7">
        <v>602430.31953083933</v>
      </c>
      <c r="K247" s="5">
        <v>591197.5657810003</v>
      </c>
      <c r="L247" s="6">
        <v>0.19</v>
      </c>
      <c r="M247" s="7">
        <v>703525.10327939037</v>
      </c>
      <c r="N247" s="14">
        <f t="shared" si="21"/>
        <v>637310.97591191845</v>
      </c>
      <c r="O247" s="14">
        <f t="shared" si="22"/>
        <v>46842.848108207676</v>
      </c>
      <c r="P247" s="15">
        <f t="shared" si="23"/>
        <v>7.3500771018702393E-2</v>
      </c>
      <c r="Q247" s="14">
        <f t="shared" si="24"/>
        <v>637310.97591191845</v>
      </c>
    </row>
    <row r="248" spans="1:17" ht="57.6" thickBot="1" x14ac:dyDescent="0.35">
      <c r="A248" s="2">
        <v>220</v>
      </c>
      <c r="B248" s="3" t="s">
        <v>252</v>
      </c>
      <c r="C248" s="2" t="s">
        <v>30</v>
      </c>
      <c r="D248" s="4">
        <v>1</v>
      </c>
      <c r="E248" s="5">
        <v>1216316.3028807798</v>
      </c>
      <c r="F248" s="6">
        <v>0.19</v>
      </c>
      <c r="G248" s="7">
        <f t="shared" si="20"/>
        <v>1447416.400428128</v>
      </c>
      <c r="H248" s="5">
        <v>1210383.0526228249</v>
      </c>
      <c r="I248" s="6">
        <v>0.19</v>
      </c>
      <c r="J248" s="7">
        <v>1440355.8326211616</v>
      </c>
      <c r="K248" s="5">
        <v>1412113.5613932956</v>
      </c>
      <c r="L248" s="6">
        <v>0.19</v>
      </c>
      <c r="M248" s="7">
        <v>1680415.1380580217</v>
      </c>
      <c r="N248" s="14">
        <f t="shared" si="21"/>
        <v>1522729.1237024369</v>
      </c>
      <c r="O248" s="14">
        <f t="shared" si="22"/>
        <v>111538.10185149412</v>
      </c>
      <c r="P248" s="15">
        <f t="shared" si="23"/>
        <v>7.3248813669692617E-2</v>
      </c>
      <c r="Q248" s="14">
        <f t="shared" si="24"/>
        <v>1522729.1237024369</v>
      </c>
    </row>
    <row r="249" spans="1:17" ht="69" thickBot="1" x14ac:dyDescent="0.35">
      <c r="A249" s="2">
        <v>221</v>
      </c>
      <c r="B249" s="3" t="s">
        <v>253</v>
      </c>
      <c r="C249" s="2" t="s">
        <v>30</v>
      </c>
      <c r="D249" s="4">
        <v>1</v>
      </c>
      <c r="E249" s="5">
        <v>1013789.323690403</v>
      </c>
      <c r="F249" s="6">
        <v>0.19</v>
      </c>
      <c r="G249" s="7">
        <f t="shared" si="20"/>
        <v>1206409.2951915795</v>
      </c>
      <c r="H249" s="5">
        <v>1009833.0726711234</v>
      </c>
      <c r="I249" s="6">
        <v>0.19</v>
      </c>
      <c r="J249" s="7">
        <v>1201701.3564786369</v>
      </c>
      <c r="K249" s="5">
        <v>1176984.6782356873</v>
      </c>
      <c r="L249" s="6">
        <v>0.19</v>
      </c>
      <c r="M249" s="7">
        <v>1400611.7671004678</v>
      </c>
      <c r="N249" s="14">
        <f t="shared" si="21"/>
        <v>1269574.1395902282</v>
      </c>
      <c r="O249" s="14">
        <f t="shared" si="22"/>
        <v>92677.527083126479</v>
      </c>
      <c r="P249" s="15">
        <f t="shared" si="23"/>
        <v>7.2998908998760298E-2</v>
      </c>
      <c r="Q249" s="14">
        <f t="shared" si="24"/>
        <v>1269574.1395902282</v>
      </c>
    </row>
    <row r="250" spans="1:17" ht="69" thickBot="1" x14ac:dyDescent="0.35">
      <c r="A250" s="2">
        <v>222</v>
      </c>
      <c r="B250" s="3" t="s">
        <v>254</v>
      </c>
      <c r="C250" s="2" t="s">
        <v>30</v>
      </c>
      <c r="D250" s="4">
        <v>1</v>
      </c>
      <c r="E250" s="5">
        <v>560250.23846027977</v>
      </c>
      <c r="F250" s="6">
        <v>0.19</v>
      </c>
      <c r="G250" s="7">
        <f t="shared" si="20"/>
        <v>666697.78376773291</v>
      </c>
      <c r="H250" s="5">
        <v>557517.31046779058</v>
      </c>
      <c r="I250" s="6">
        <v>0.19</v>
      </c>
      <c r="J250" s="7">
        <v>663445.59945667081</v>
      </c>
      <c r="K250" s="5">
        <v>650436.8622124223</v>
      </c>
      <c r="L250" s="6">
        <v>0.19</v>
      </c>
      <c r="M250" s="7">
        <v>774019.86603278248</v>
      </c>
      <c r="N250" s="14">
        <f t="shared" si="21"/>
        <v>701387.74975239544</v>
      </c>
      <c r="O250" s="14">
        <f t="shared" si="22"/>
        <v>51375.82059181817</v>
      </c>
      <c r="P250" s="15">
        <f t="shared" si="23"/>
        <v>7.3248813669692561E-2</v>
      </c>
      <c r="Q250" s="14">
        <f t="shared" si="24"/>
        <v>701387.74975239544</v>
      </c>
    </row>
    <row r="251" spans="1:17" ht="57.6" thickBot="1" x14ac:dyDescent="0.35">
      <c r="A251" s="2">
        <v>223</v>
      </c>
      <c r="B251" s="3" t="s">
        <v>255</v>
      </c>
      <c r="C251" s="2" t="s">
        <v>30</v>
      </c>
      <c r="D251" s="4">
        <v>1</v>
      </c>
      <c r="E251" s="5">
        <v>437508.15970525291</v>
      </c>
      <c r="F251" s="6">
        <v>0.19</v>
      </c>
      <c r="G251" s="7">
        <f t="shared" si="20"/>
        <v>520634.71004925092</v>
      </c>
      <c r="H251" s="5">
        <v>448179.09042977128</v>
      </c>
      <c r="I251" s="6">
        <v>0.19</v>
      </c>
      <c r="J251" s="7">
        <v>533333.11761142779</v>
      </c>
      <c r="K251" s="5">
        <v>507936.30248707405</v>
      </c>
      <c r="L251" s="6">
        <v>0.19</v>
      </c>
      <c r="M251" s="7">
        <v>604444.19995961804</v>
      </c>
      <c r="N251" s="14">
        <f t="shared" si="21"/>
        <v>552804.00920676556</v>
      </c>
      <c r="O251" s="14">
        <f t="shared" si="22"/>
        <v>36881.290328087569</v>
      </c>
      <c r="P251" s="15">
        <f t="shared" si="23"/>
        <v>6.671675623519735E-2</v>
      </c>
      <c r="Q251" s="14">
        <f t="shared" si="24"/>
        <v>552804.00920676556</v>
      </c>
    </row>
    <row r="252" spans="1:17" ht="57.6" thickBot="1" x14ac:dyDescent="0.35">
      <c r="A252" s="2">
        <v>224</v>
      </c>
      <c r="B252" s="3" t="s">
        <v>256</v>
      </c>
      <c r="C252" s="2" t="s">
        <v>30</v>
      </c>
      <c r="D252" s="4">
        <v>1</v>
      </c>
      <c r="E252" s="5">
        <v>277799.42170744261</v>
      </c>
      <c r="F252" s="6">
        <v>0.19</v>
      </c>
      <c r="G252" s="7">
        <f t="shared" si="20"/>
        <v>330581.31183185667</v>
      </c>
      <c r="H252" s="5">
        <v>275089.18344688218</v>
      </c>
      <c r="I252" s="6">
        <v>0.19</v>
      </c>
      <c r="J252" s="7">
        <v>327356.12830178975</v>
      </c>
      <c r="K252" s="5">
        <v>322518.35300668946</v>
      </c>
      <c r="L252" s="6">
        <v>0.19</v>
      </c>
      <c r="M252" s="7">
        <v>383796.84007796046</v>
      </c>
      <c r="N252" s="14">
        <f t="shared" si="21"/>
        <v>347244.76007053559</v>
      </c>
      <c r="O252" s="14">
        <f t="shared" si="22"/>
        <v>25879.739396582587</v>
      </c>
      <c r="P252" s="15">
        <f t="shared" si="23"/>
        <v>7.4528811871273887E-2</v>
      </c>
      <c r="Q252" s="14">
        <f t="shared" si="24"/>
        <v>347244.76007053559</v>
      </c>
    </row>
    <row r="253" spans="1:17" ht="69" thickBot="1" x14ac:dyDescent="0.35">
      <c r="A253" s="2">
        <v>225</v>
      </c>
      <c r="B253" s="3" t="s">
        <v>257</v>
      </c>
      <c r="C253" s="2" t="s">
        <v>30</v>
      </c>
      <c r="D253" s="4">
        <v>1</v>
      </c>
      <c r="E253" s="5">
        <v>789877.40846025222</v>
      </c>
      <c r="F253" s="6">
        <v>0.19</v>
      </c>
      <c r="G253" s="7">
        <f t="shared" si="20"/>
        <v>939954.11606770009</v>
      </c>
      <c r="H253" s="5">
        <v>782941.89950791828</v>
      </c>
      <c r="I253" s="6">
        <v>0.19</v>
      </c>
      <c r="J253" s="7">
        <v>931700.8604144227</v>
      </c>
      <c r="K253" s="5">
        <v>917028.40591970738</v>
      </c>
      <c r="L253" s="6">
        <v>0.19</v>
      </c>
      <c r="M253" s="7">
        <v>1091263.8030444516</v>
      </c>
      <c r="N253" s="14">
        <f t="shared" si="21"/>
        <v>987639.59317552485</v>
      </c>
      <c r="O253" s="14">
        <f t="shared" si="22"/>
        <v>73350.808722827016</v>
      </c>
      <c r="P253" s="15">
        <f t="shared" si="23"/>
        <v>7.4268801321527217E-2</v>
      </c>
      <c r="Q253" s="14">
        <f t="shared" si="24"/>
        <v>987639.59317552485</v>
      </c>
    </row>
    <row r="254" spans="1:17" ht="69" thickBot="1" x14ac:dyDescent="0.35">
      <c r="A254" s="2">
        <v>226</v>
      </c>
      <c r="B254" s="3" t="s">
        <v>258</v>
      </c>
      <c r="C254" s="2" t="s">
        <v>30</v>
      </c>
      <c r="D254" s="4">
        <v>1</v>
      </c>
      <c r="E254" s="5">
        <v>538895.41944782063</v>
      </c>
      <c r="F254" s="6">
        <v>0.19</v>
      </c>
      <c r="G254" s="7">
        <f t="shared" si="20"/>
        <v>641285.54914290656</v>
      </c>
      <c r="H254" s="5">
        <v>534689.40641798405</v>
      </c>
      <c r="I254" s="6">
        <v>0.19</v>
      </c>
      <c r="J254" s="7">
        <v>636280.39363740094</v>
      </c>
      <c r="K254" s="5">
        <v>625644.43818820152</v>
      </c>
      <c r="L254" s="6">
        <v>0.19</v>
      </c>
      <c r="M254" s="7">
        <v>744516.88144395978</v>
      </c>
      <c r="N254" s="14">
        <f t="shared" si="21"/>
        <v>674027.60807475576</v>
      </c>
      <c r="O254" s="14">
        <f t="shared" si="22"/>
        <v>49885.309397305566</v>
      </c>
      <c r="P254" s="15">
        <f t="shared" si="23"/>
        <v>7.4010780566977658E-2</v>
      </c>
      <c r="Q254" s="14">
        <f t="shared" si="24"/>
        <v>674027.60807475576</v>
      </c>
    </row>
    <row r="255" spans="1:17" ht="57.6" thickBot="1" x14ac:dyDescent="0.35">
      <c r="A255" s="2">
        <v>227</v>
      </c>
      <c r="B255" s="3" t="s">
        <v>259</v>
      </c>
      <c r="C255" s="2" t="s">
        <v>30</v>
      </c>
      <c r="D255" s="4">
        <v>1</v>
      </c>
      <c r="E255" s="5">
        <v>1696982.7589066352</v>
      </c>
      <c r="F255" s="6">
        <v>0.19</v>
      </c>
      <c r="G255" s="7">
        <f t="shared" si="20"/>
        <v>2019409.4830988958</v>
      </c>
      <c r="H255" s="5">
        <v>1686552.5234128677</v>
      </c>
      <c r="I255" s="6">
        <v>0.19</v>
      </c>
      <c r="J255" s="7">
        <v>2006997.5028613124</v>
      </c>
      <c r="K255" s="5">
        <v>1970155.5932672154</v>
      </c>
      <c r="L255" s="6">
        <v>0.19</v>
      </c>
      <c r="M255" s="7">
        <v>2344485.1559879864</v>
      </c>
      <c r="N255" s="14">
        <f t="shared" si="21"/>
        <v>2123630.7139827316</v>
      </c>
      <c r="O255" s="14">
        <f t="shared" si="22"/>
        <v>156249.85915395018</v>
      </c>
      <c r="P255" s="15">
        <f t="shared" si="23"/>
        <v>7.3576756130501478E-2</v>
      </c>
      <c r="Q255" s="14">
        <f t="shared" si="24"/>
        <v>2123630.7139827316</v>
      </c>
    </row>
    <row r="256" spans="1:17" ht="57.6" thickBot="1" x14ac:dyDescent="0.35">
      <c r="A256" s="2">
        <v>228</v>
      </c>
      <c r="B256" s="3" t="s">
        <v>260</v>
      </c>
      <c r="C256" s="2" t="s">
        <v>30</v>
      </c>
      <c r="D256" s="4">
        <v>1</v>
      </c>
      <c r="E256" s="5">
        <v>1121169.4262167751</v>
      </c>
      <c r="F256" s="6">
        <v>0.19</v>
      </c>
      <c r="G256" s="7">
        <f t="shared" si="20"/>
        <v>1334191.6171979622</v>
      </c>
      <c r="H256" s="5">
        <v>1126638.5453690519</v>
      </c>
      <c r="I256" s="6">
        <v>0.19</v>
      </c>
      <c r="J256" s="7">
        <v>1340699.8689891717</v>
      </c>
      <c r="K256" s="5">
        <v>1301650.3582419143</v>
      </c>
      <c r="L256" s="6">
        <v>0.19</v>
      </c>
      <c r="M256" s="7">
        <v>1548963.926307878</v>
      </c>
      <c r="N256" s="14">
        <f t="shared" si="21"/>
        <v>1407951.8041650038</v>
      </c>
      <c r="O256" s="14">
        <f t="shared" si="22"/>
        <v>99746.021737785151</v>
      </c>
      <c r="P256" s="15">
        <f t="shared" si="23"/>
        <v>7.0844770000447754E-2</v>
      </c>
      <c r="Q256" s="14">
        <f t="shared" si="24"/>
        <v>1407951.8041650038</v>
      </c>
    </row>
    <row r="257" spans="1:17" ht="57.6" thickBot="1" x14ac:dyDescent="0.35">
      <c r="A257" s="2">
        <v>229</v>
      </c>
      <c r="B257" s="3" t="s">
        <v>261</v>
      </c>
      <c r="C257" s="2" t="s">
        <v>30</v>
      </c>
      <c r="D257" s="4">
        <v>1</v>
      </c>
      <c r="E257" s="5">
        <v>1468271.7638612301</v>
      </c>
      <c r="F257" s="6">
        <v>0.19</v>
      </c>
      <c r="G257" s="7">
        <f t="shared" si="20"/>
        <v>1747243.3989948637</v>
      </c>
      <c r="H257" s="5">
        <v>1504083.27029687</v>
      </c>
      <c r="I257" s="6">
        <v>0.19</v>
      </c>
      <c r="J257" s="7">
        <v>1789859.0916532753</v>
      </c>
      <c r="K257" s="5">
        <v>1704627.7063364524</v>
      </c>
      <c r="L257" s="6">
        <v>0.19</v>
      </c>
      <c r="M257" s="7">
        <v>2028506.9705403782</v>
      </c>
      <c r="N257" s="14">
        <f t="shared" si="21"/>
        <v>1855203.1537295058</v>
      </c>
      <c r="O257" s="14">
        <f t="shared" si="22"/>
        <v>123773.13657414085</v>
      </c>
      <c r="P257" s="15">
        <f t="shared" si="23"/>
        <v>6.6716756235197378E-2</v>
      </c>
      <c r="Q257" s="14">
        <f t="shared" si="24"/>
        <v>1855203.1537295058</v>
      </c>
    </row>
    <row r="258" spans="1:17" ht="57.6" thickBot="1" x14ac:dyDescent="0.35">
      <c r="A258" s="2">
        <v>230</v>
      </c>
      <c r="B258" s="3" t="s">
        <v>262</v>
      </c>
      <c r="C258" s="2" t="s">
        <v>30</v>
      </c>
      <c r="D258" s="4">
        <v>1</v>
      </c>
      <c r="E258" s="5">
        <v>1300256.5960750636</v>
      </c>
      <c r="F258" s="6">
        <v>0.19</v>
      </c>
      <c r="G258" s="7">
        <f t="shared" si="20"/>
        <v>1547305.3493293256</v>
      </c>
      <c r="H258" s="5">
        <v>1300256.5960750636</v>
      </c>
      <c r="I258" s="6">
        <v>0.19</v>
      </c>
      <c r="J258" s="7">
        <v>1547305.3493293256</v>
      </c>
      <c r="K258" s="5">
        <v>1509566.1944676347</v>
      </c>
      <c r="L258" s="6">
        <v>0.19</v>
      </c>
      <c r="M258" s="7">
        <v>1796383.7714164851</v>
      </c>
      <c r="N258" s="14">
        <f t="shared" si="21"/>
        <v>1630331.4900250454</v>
      </c>
      <c r="O258" s="14">
        <f t="shared" si="22"/>
        <v>117416.69420338373</v>
      </c>
      <c r="P258" s="15">
        <f t="shared" si="23"/>
        <v>7.2020135120851994E-2</v>
      </c>
      <c r="Q258" s="14">
        <f t="shared" si="24"/>
        <v>1630331.4900250454</v>
      </c>
    </row>
    <row r="259" spans="1:17" ht="57.6" thickBot="1" x14ac:dyDescent="0.35">
      <c r="A259" s="2">
        <v>231</v>
      </c>
      <c r="B259" s="3" t="s">
        <v>263</v>
      </c>
      <c r="C259" s="2" t="s">
        <v>30</v>
      </c>
      <c r="D259" s="4">
        <v>1</v>
      </c>
      <c r="E259" s="5">
        <v>1323670.2119217643</v>
      </c>
      <c r="F259" s="6">
        <v>0.19</v>
      </c>
      <c r="G259" s="7">
        <f t="shared" si="20"/>
        <v>1575167.5521868994</v>
      </c>
      <c r="H259" s="5">
        <v>1368868.7069629955</v>
      </c>
      <c r="I259" s="6">
        <v>0.19</v>
      </c>
      <c r="J259" s="7">
        <v>1628953.7612859646</v>
      </c>
      <c r="K259" s="5">
        <v>1536748.8314018531</v>
      </c>
      <c r="L259" s="6">
        <v>0.19</v>
      </c>
      <c r="M259" s="7">
        <v>1828731.1093682051</v>
      </c>
      <c r="N259" s="14">
        <f t="shared" si="21"/>
        <v>1677617.4742803564</v>
      </c>
      <c r="O259" s="14">
        <f t="shared" si="22"/>
        <v>109086.31782342434</v>
      </c>
      <c r="P259" s="15">
        <f t="shared" si="23"/>
        <v>6.5024547905486521E-2</v>
      </c>
      <c r="Q259" s="14">
        <f t="shared" si="24"/>
        <v>1677617.4742803564</v>
      </c>
    </row>
    <row r="260" spans="1:17" ht="69" thickBot="1" x14ac:dyDescent="0.35">
      <c r="A260" s="2">
        <v>232</v>
      </c>
      <c r="B260" s="3" t="s">
        <v>264</v>
      </c>
      <c r="C260" s="2" t="s">
        <v>30</v>
      </c>
      <c r="D260" s="4">
        <v>1</v>
      </c>
      <c r="E260" s="5">
        <v>539680.50340661313</v>
      </c>
      <c r="F260" s="6">
        <v>0.19</v>
      </c>
      <c r="G260" s="7">
        <f t="shared" si="20"/>
        <v>642219.79905386956</v>
      </c>
      <c r="H260" s="5">
        <v>552843.4425140915</v>
      </c>
      <c r="I260" s="6">
        <v>0.19</v>
      </c>
      <c r="J260" s="7">
        <v>657883.69659176888</v>
      </c>
      <c r="K260" s="5">
        <v>626555.90151597036</v>
      </c>
      <c r="L260" s="6">
        <v>0.19</v>
      </c>
      <c r="M260" s="7">
        <v>745601.52280400472</v>
      </c>
      <c r="N260" s="14">
        <f t="shared" si="21"/>
        <v>681901.67281654768</v>
      </c>
      <c r="O260" s="14">
        <f t="shared" si="22"/>
        <v>45494.267681674995</v>
      </c>
      <c r="P260" s="15">
        <f t="shared" si="23"/>
        <v>6.6716756235197475E-2</v>
      </c>
      <c r="Q260" s="14">
        <f t="shared" si="24"/>
        <v>681901.67281654768</v>
      </c>
    </row>
    <row r="261" spans="1:17" ht="57.6" thickBot="1" x14ac:dyDescent="0.35">
      <c r="A261" s="2">
        <v>233</v>
      </c>
      <c r="B261" s="3" t="s">
        <v>265</v>
      </c>
      <c r="C261" s="2" t="s">
        <v>30</v>
      </c>
      <c r="D261" s="4">
        <v>1</v>
      </c>
      <c r="E261" s="5">
        <v>777586.75665015378</v>
      </c>
      <c r="F261" s="6">
        <v>0.19</v>
      </c>
      <c r="G261" s="7">
        <f t="shared" si="20"/>
        <v>925328.240413683</v>
      </c>
      <c r="H261" s="5">
        <v>791241.93871815654</v>
      </c>
      <c r="I261" s="6">
        <v>0.19</v>
      </c>
      <c r="J261" s="7">
        <v>941577.90707460628</v>
      </c>
      <c r="K261" s="5">
        <v>902759.25894017855</v>
      </c>
      <c r="L261" s="6">
        <v>0.19</v>
      </c>
      <c r="M261" s="7">
        <v>1074283.5181388124</v>
      </c>
      <c r="N261" s="14">
        <f t="shared" si="21"/>
        <v>980396.55520903377</v>
      </c>
      <c r="O261" s="14">
        <f t="shared" si="22"/>
        <v>66718.734364399643</v>
      </c>
      <c r="P261" s="15">
        <f t="shared" si="23"/>
        <v>6.8052803745494911E-2</v>
      </c>
      <c r="Q261" s="14">
        <f t="shared" si="24"/>
        <v>980396.55520903377</v>
      </c>
    </row>
    <row r="262" spans="1:17" ht="57.6" thickBot="1" x14ac:dyDescent="0.35">
      <c r="A262" s="2">
        <v>234</v>
      </c>
      <c r="B262" s="3" t="s">
        <v>266</v>
      </c>
      <c r="C262" s="2" t="s">
        <v>30</v>
      </c>
      <c r="D262" s="4">
        <v>1</v>
      </c>
      <c r="E262" s="5">
        <v>1068175.2570902819</v>
      </c>
      <c r="F262" s="6">
        <v>0.19</v>
      </c>
      <c r="G262" s="7">
        <f t="shared" si="20"/>
        <v>1271128.5559374355</v>
      </c>
      <c r="H262" s="5">
        <v>1068175.2570902819</v>
      </c>
      <c r="I262" s="6">
        <v>0.19</v>
      </c>
      <c r="J262" s="7">
        <v>1271128.5559374355</v>
      </c>
      <c r="K262" s="5">
        <v>1240125.4204267664</v>
      </c>
      <c r="L262" s="6">
        <v>0.19</v>
      </c>
      <c r="M262" s="7">
        <v>1475749.2503078519</v>
      </c>
      <c r="N262" s="14">
        <f t="shared" si="21"/>
        <v>1339335.4540609077</v>
      </c>
      <c r="O262" s="14">
        <f t="shared" si="22"/>
        <v>96459.120373614336</v>
      </c>
      <c r="P262" s="15">
        <f t="shared" si="23"/>
        <v>7.2020135120852077E-2</v>
      </c>
      <c r="Q262" s="14">
        <f t="shared" si="24"/>
        <v>1339335.4540609077</v>
      </c>
    </row>
    <row r="263" spans="1:17" ht="69" thickBot="1" x14ac:dyDescent="0.35">
      <c r="A263" s="2">
        <v>235</v>
      </c>
      <c r="B263" s="3" t="s">
        <v>267</v>
      </c>
      <c r="C263" s="2" t="s">
        <v>30</v>
      </c>
      <c r="D263" s="4">
        <v>1</v>
      </c>
      <c r="E263" s="5">
        <v>759733.23927005148</v>
      </c>
      <c r="F263" s="6">
        <v>0.19</v>
      </c>
      <c r="G263" s="7">
        <f t="shared" si="20"/>
        <v>904082.55473136122</v>
      </c>
      <c r="H263" s="5">
        <v>754100.09525204916</v>
      </c>
      <c r="I263" s="6">
        <v>0.19</v>
      </c>
      <c r="J263" s="7">
        <v>897379.11334993842</v>
      </c>
      <c r="K263" s="5">
        <v>882031.76071352314</v>
      </c>
      <c r="L263" s="6">
        <v>0.19</v>
      </c>
      <c r="M263" s="7">
        <v>1049617.7952490924</v>
      </c>
      <c r="N263" s="14">
        <f t="shared" si="21"/>
        <v>950359.82111013064</v>
      </c>
      <c r="O263" s="14">
        <f t="shared" si="22"/>
        <v>70239.319967364136</v>
      </c>
      <c r="P263" s="15">
        <f t="shared" si="23"/>
        <v>7.3908132906246454E-2</v>
      </c>
      <c r="Q263" s="14">
        <f t="shared" si="24"/>
        <v>950359.82111013064</v>
      </c>
    </row>
    <row r="264" spans="1:17" ht="57.6" thickBot="1" x14ac:dyDescent="0.35">
      <c r="A264" s="2">
        <v>236</v>
      </c>
      <c r="B264" s="3" t="s">
        <v>268</v>
      </c>
      <c r="C264" s="2" t="s">
        <v>30</v>
      </c>
      <c r="D264" s="4">
        <v>1</v>
      </c>
      <c r="E264" s="5">
        <v>789782.10588598438</v>
      </c>
      <c r="F264" s="6">
        <v>0.19</v>
      </c>
      <c r="G264" s="7">
        <f t="shared" si="20"/>
        <v>939840.70600432134</v>
      </c>
      <c r="H264" s="5">
        <v>797487.29716292082</v>
      </c>
      <c r="I264" s="6">
        <v>0.19</v>
      </c>
      <c r="J264" s="7">
        <v>949009.88362387568</v>
      </c>
      <c r="K264" s="5">
        <v>916917.7619554355</v>
      </c>
      <c r="L264" s="6">
        <v>0.19</v>
      </c>
      <c r="M264" s="7">
        <v>1091132.1367269682</v>
      </c>
      <c r="N264" s="14">
        <f t="shared" si="21"/>
        <v>993327.57545172179</v>
      </c>
      <c r="O264" s="14">
        <f t="shared" si="22"/>
        <v>69259.500475806286</v>
      </c>
      <c r="P264" s="15">
        <f t="shared" si="23"/>
        <v>6.9724733499228697E-2</v>
      </c>
      <c r="Q264" s="14">
        <f t="shared" si="24"/>
        <v>993327.57545172179</v>
      </c>
    </row>
    <row r="265" spans="1:17" ht="69" thickBot="1" x14ac:dyDescent="0.35">
      <c r="A265" s="2">
        <v>237</v>
      </c>
      <c r="B265" s="3" t="s">
        <v>269</v>
      </c>
      <c r="C265" s="2" t="s">
        <v>30</v>
      </c>
      <c r="D265" s="4">
        <v>1</v>
      </c>
      <c r="E265" s="5">
        <v>458353.19609909912</v>
      </c>
      <c r="F265" s="6">
        <v>0.19</v>
      </c>
      <c r="G265" s="7">
        <f t="shared" si="20"/>
        <v>545440.30335792794</v>
      </c>
      <c r="H265" s="5">
        <v>465060.80384689081</v>
      </c>
      <c r="I265" s="6">
        <v>0.19</v>
      </c>
      <c r="J265" s="7">
        <v>553422.3565778</v>
      </c>
      <c r="K265" s="5">
        <v>532136.88132480776</v>
      </c>
      <c r="L265" s="6">
        <v>0.19</v>
      </c>
      <c r="M265" s="7">
        <v>633242.8887765212</v>
      </c>
      <c r="N265" s="14">
        <f t="shared" si="21"/>
        <v>577368.51623741642</v>
      </c>
      <c r="O265" s="14">
        <f t="shared" si="22"/>
        <v>39643.304801527505</v>
      </c>
      <c r="P265" s="15">
        <f t="shared" si="23"/>
        <v>6.8662048044937057E-2</v>
      </c>
      <c r="Q265" s="14">
        <f t="shared" si="24"/>
        <v>577368.51623741642</v>
      </c>
    </row>
    <row r="266" spans="1:17" ht="57.6" thickBot="1" x14ac:dyDescent="0.35">
      <c r="A266" s="2">
        <v>238</v>
      </c>
      <c r="B266" s="3" t="s">
        <v>270</v>
      </c>
      <c r="C266" s="2" t="s">
        <v>30</v>
      </c>
      <c r="D266" s="4">
        <v>1</v>
      </c>
      <c r="E266" s="5">
        <v>1032123.3926660335</v>
      </c>
      <c r="F266" s="6">
        <v>0.19</v>
      </c>
      <c r="G266" s="7">
        <f t="shared" si="20"/>
        <v>1228226.8372725798</v>
      </c>
      <c r="H266" s="5">
        <v>1032123.3926660335</v>
      </c>
      <c r="I266" s="6">
        <v>0.19</v>
      </c>
      <c r="J266" s="7">
        <v>1228226.8372725798</v>
      </c>
      <c r="K266" s="5">
        <v>1198270.0851439803</v>
      </c>
      <c r="L266" s="6">
        <v>0.19</v>
      </c>
      <c r="M266" s="7">
        <v>1425941.4013213366</v>
      </c>
      <c r="N266" s="14">
        <f t="shared" si="21"/>
        <v>1294131.6919554987</v>
      </c>
      <c r="O266" s="14">
        <f t="shared" si="22"/>
        <v>93203.539318811963</v>
      </c>
      <c r="P266" s="15">
        <f t="shared" si="23"/>
        <v>7.2020135120852105E-2</v>
      </c>
      <c r="Q266" s="14">
        <f t="shared" si="24"/>
        <v>1294131.6919554987</v>
      </c>
    </row>
    <row r="267" spans="1:17" ht="69" thickBot="1" x14ac:dyDescent="0.35">
      <c r="A267" s="2">
        <v>239</v>
      </c>
      <c r="B267" s="3" t="s">
        <v>271</v>
      </c>
      <c r="C267" s="2" t="s">
        <v>30</v>
      </c>
      <c r="D267" s="4">
        <v>1</v>
      </c>
      <c r="E267" s="5">
        <v>1179603.7246113238</v>
      </c>
      <c r="F267" s="6">
        <v>0.19</v>
      </c>
      <c r="G267" s="7">
        <f t="shared" si="20"/>
        <v>1403728.4322874753</v>
      </c>
      <c r="H267" s="5">
        <v>1177302.0588072042</v>
      </c>
      <c r="I267" s="6">
        <v>0.19</v>
      </c>
      <c r="J267" s="7">
        <v>1400989.449980573</v>
      </c>
      <c r="K267" s="5">
        <v>1369491.1534511955</v>
      </c>
      <c r="L267" s="6">
        <v>0.19</v>
      </c>
      <c r="M267" s="7">
        <v>1629694.4726069225</v>
      </c>
      <c r="N267" s="14">
        <f t="shared" si="21"/>
        <v>1478137.4516249902</v>
      </c>
      <c r="O267" s="14">
        <f t="shared" si="22"/>
        <v>107172.83070725143</v>
      </c>
      <c r="P267" s="15">
        <f t="shared" si="23"/>
        <v>7.2505321199615766E-2</v>
      </c>
      <c r="Q267" s="14">
        <f t="shared" si="24"/>
        <v>1478137.4516249902</v>
      </c>
    </row>
    <row r="268" spans="1:17" ht="69" thickBot="1" x14ac:dyDescent="0.35">
      <c r="A268" s="2">
        <v>240</v>
      </c>
      <c r="B268" s="3" t="s">
        <v>272</v>
      </c>
      <c r="C268" s="2" t="s">
        <v>30</v>
      </c>
      <c r="D268" s="4">
        <v>1</v>
      </c>
      <c r="E268" s="5">
        <v>815925.13650993281</v>
      </c>
      <c r="F268" s="6">
        <v>0.19</v>
      </c>
      <c r="G268" s="7">
        <f t="shared" si="20"/>
        <v>970950.91244681994</v>
      </c>
      <c r="H268" s="5">
        <v>810352.96484596259</v>
      </c>
      <c r="I268" s="6">
        <v>0.19</v>
      </c>
      <c r="J268" s="7">
        <v>964320.02816669538</v>
      </c>
      <c r="K268" s="5">
        <v>947269.18287494639</v>
      </c>
      <c r="L268" s="6">
        <v>0.19</v>
      </c>
      <c r="M268" s="7">
        <v>1127250.3276211862</v>
      </c>
      <c r="N268" s="14">
        <f t="shared" si="21"/>
        <v>1020840.4227449005</v>
      </c>
      <c r="O268" s="14">
        <f t="shared" si="22"/>
        <v>75291.845722358819</v>
      </c>
      <c r="P268" s="15">
        <f t="shared" si="23"/>
        <v>7.3754765235402156E-2</v>
      </c>
      <c r="Q268" s="14">
        <f t="shared" si="24"/>
        <v>1020840.4227449005</v>
      </c>
    </row>
    <row r="269" spans="1:17" ht="69" thickBot="1" x14ac:dyDescent="0.35">
      <c r="A269" s="2">
        <v>241</v>
      </c>
      <c r="B269" s="3" t="s">
        <v>273</v>
      </c>
      <c r="C269" s="2" t="s">
        <v>30</v>
      </c>
      <c r="D269" s="4">
        <v>1</v>
      </c>
      <c r="E269" s="5">
        <v>840722.84606032085</v>
      </c>
      <c r="F269" s="6">
        <v>0.19</v>
      </c>
      <c r="G269" s="7">
        <f t="shared" si="20"/>
        <v>1000460.1868117817</v>
      </c>
      <c r="H269" s="5">
        <v>835801.5415955775</v>
      </c>
      <c r="I269" s="6">
        <v>0.19</v>
      </c>
      <c r="J269" s="7">
        <v>994603.83449873712</v>
      </c>
      <c r="K269" s="5">
        <v>976058.71884076274</v>
      </c>
      <c r="L269" s="6">
        <v>0.19</v>
      </c>
      <c r="M269" s="7">
        <v>1161509.8754205075</v>
      </c>
      <c r="N269" s="14">
        <f t="shared" si="21"/>
        <v>1052191.2989103422</v>
      </c>
      <c r="O269" s="14">
        <f t="shared" si="22"/>
        <v>77336.871729080114</v>
      </c>
      <c r="P269" s="15">
        <f t="shared" si="23"/>
        <v>7.3500771018702407E-2</v>
      </c>
      <c r="Q269" s="14">
        <f t="shared" si="24"/>
        <v>1052191.2989103422</v>
      </c>
    </row>
    <row r="270" spans="1:17" ht="69" thickBot="1" x14ac:dyDescent="0.35">
      <c r="A270" s="2">
        <v>242</v>
      </c>
      <c r="B270" s="3" t="s">
        <v>274</v>
      </c>
      <c r="C270" s="2" t="s">
        <v>30</v>
      </c>
      <c r="D270" s="4">
        <v>1</v>
      </c>
      <c r="E270" s="5">
        <v>846132.35522583988</v>
      </c>
      <c r="F270" s="6">
        <v>0.19</v>
      </c>
      <c r="G270" s="7">
        <f t="shared" si="20"/>
        <v>1006897.5027187495</v>
      </c>
      <c r="H270" s="5">
        <v>840931.73684737866</v>
      </c>
      <c r="I270" s="6">
        <v>0.19</v>
      </c>
      <c r="J270" s="7">
        <v>1000708.7668483806</v>
      </c>
      <c r="K270" s="5">
        <v>982339.02704268228</v>
      </c>
      <c r="L270" s="6">
        <v>0.19</v>
      </c>
      <c r="M270" s="7">
        <v>1168983.4421807919</v>
      </c>
      <c r="N270" s="14">
        <f t="shared" si="21"/>
        <v>1058863.2372493073</v>
      </c>
      <c r="O270" s="14">
        <f t="shared" si="22"/>
        <v>77907.722182645535</v>
      </c>
      <c r="P270" s="15">
        <f t="shared" si="23"/>
        <v>7.3576756130501408E-2</v>
      </c>
      <c r="Q270" s="14">
        <f t="shared" si="24"/>
        <v>1058863.2372493073</v>
      </c>
    </row>
    <row r="271" spans="1:17" ht="69" thickBot="1" x14ac:dyDescent="0.35">
      <c r="A271" s="2">
        <v>243</v>
      </c>
      <c r="B271" s="3" t="s">
        <v>275</v>
      </c>
      <c r="C271" s="2" t="s">
        <v>30</v>
      </c>
      <c r="D271" s="4">
        <v>1</v>
      </c>
      <c r="E271" s="5">
        <v>696432.75572983362</v>
      </c>
      <c r="F271" s="6">
        <v>0.19</v>
      </c>
      <c r="G271" s="7">
        <f t="shared" si="20"/>
        <v>828754.97931850201</v>
      </c>
      <c r="H271" s="5">
        <v>699829.98868461326</v>
      </c>
      <c r="I271" s="6">
        <v>0.19</v>
      </c>
      <c r="J271" s="7">
        <v>832797.68653468974</v>
      </c>
      <c r="K271" s="5">
        <v>808541.4432375629</v>
      </c>
      <c r="L271" s="6">
        <v>0.19</v>
      </c>
      <c r="M271" s="7">
        <v>962164.31745269976</v>
      </c>
      <c r="N271" s="14">
        <f t="shared" si="21"/>
        <v>874572.32776863046</v>
      </c>
      <c r="O271" s="14">
        <f t="shared" si="22"/>
        <v>61958.8754095248</v>
      </c>
      <c r="P271" s="15">
        <f t="shared" si="23"/>
        <v>7.0844770000447713E-2</v>
      </c>
      <c r="Q271" s="14">
        <f t="shared" si="24"/>
        <v>874572.32776863046</v>
      </c>
    </row>
    <row r="272" spans="1:17" ht="69" thickBot="1" x14ac:dyDescent="0.35">
      <c r="A272" s="2">
        <v>244</v>
      </c>
      <c r="B272" s="3" t="s">
        <v>276</v>
      </c>
      <c r="C272" s="2" t="s">
        <v>30</v>
      </c>
      <c r="D272" s="4">
        <v>1</v>
      </c>
      <c r="E272" s="5">
        <v>475000.59457778023</v>
      </c>
      <c r="F272" s="6">
        <v>0.19</v>
      </c>
      <c r="G272" s="7">
        <f t="shared" si="20"/>
        <v>565250.70754755847</v>
      </c>
      <c r="H272" s="5">
        <v>486585.97493333585</v>
      </c>
      <c r="I272" s="6">
        <v>0.19</v>
      </c>
      <c r="J272" s="7">
        <v>579037.31017066969</v>
      </c>
      <c r="K272" s="5">
        <v>551464.10492444725</v>
      </c>
      <c r="L272" s="6">
        <v>0.19</v>
      </c>
      <c r="M272" s="7">
        <v>656242.28486009222</v>
      </c>
      <c r="N272" s="14">
        <f t="shared" si="21"/>
        <v>600176.76752610679</v>
      </c>
      <c r="O272" s="14">
        <f t="shared" si="22"/>
        <v>40041.847097067999</v>
      </c>
      <c r="P272" s="15">
        <f t="shared" si="23"/>
        <v>6.6716756235197391E-2</v>
      </c>
      <c r="Q272" s="14">
        <f t="shared" si="24"/>
        <v>600176.76752610679</v>
      </c>
    </row>
    <row r="273" spans="1:17" ht="69" thickBot="1" x14ac:dyDescent="0.35">
      <c r="A273" s="2">
        <v>245</v>
      </c>
      <c r="B273" s="3" t="s">
        <v>277</v>
      </c>
      <c r="C273" s="2" t="s">
        <v>30</v>
      </c>
      <c r="D273" s="4">
        <v>1</v>
      </c>
      <c r="E273" s="5">
        <v>629469.17322631716</v>
      </c>
      <c r="F273" s="6">
        <v>0.19</v>
      </c>
      <c r="G273" s="7">
        <f t="shared" si="20"/>
        <v>749068.31613931735</v>
      </c>
      <c r="H273" s="5">
        <v>629469.17322631716</v>
      </c>
      <c r="I273" s="6">
        <v>0.19</v>
      </c>
      <c r="J273" s="7">
        <v>749068.31613931735</v>
      </c>
      <c r="K273" s="5">
        <v>730798.35720909014</v>
      </c>
      <c r="L273" s="6">
        <v>0.19</v>
      </c>
      <c r="M273" s="7">
        <v>869650.04507881729</v>
      </c>
      <c r="N273" s="14">
        <f t="shared" si="21"/>
        <v>789262.22578581737</v>
      </c>
      <c r="O273" s="14">
        <f t="shared" si="22"/>
        <v>56842.772146879048</v>
      </c>
      <c r="P273" s="15">
        <f t="shared" si="23"/>
        <v>7.2020135120852105E-2</v>
      </c>
      <c r="Q273" s="14">
        <f t="shared" si="24"/>
        <v>789262.22578581737</v>
      </c>
    </row>
    <row r="274" spans="1:17" ht="69" thickBot="1" x14ac:dyDescent="0.35">
      <c r="A274" s="2">
        <v>246</v>
      </c>
      <c r="B274" s="3" t="s">
        <v>278</v>
      </c>
      <c r="C274" s="2" t="s">
        <v>30</v>
      </c>
      <c r="D274" s="4">
        <v>1</v>
      </c>
      <c r="E274" s="5">
        <v>793867.29050242109</v>
      </c>
      <c r="F274" s="6">
        <v>0.19</v>
      </c>
      <c r="G274" s="7">
        <f t="shared" si="20"/>
        <v>944702.07569788105</v>
      </c>
      <c r="H274" s="5">
        <v>820974.95408055244</v>
      </c>
      <c r="I274" s="6">
        <v>0.19</v>
      </c>
      <c r="J274" s="7">
        <v>976960.19535585737</v>
      </c>
      <c r="K274" s="5">
        <v>921660.56165646925</v>
      </c>
      <c r="L274" s="6">
        <v>0.19</v>
      </c>
      <c r="M274" s="7">
        <v>1096776.0683711984</v>
      </c>
      <c r="N274" s="14">
        <f t="shared" si="21"/>
        <v>1006146.1131416457</v>
      </c>
      <c r="O274" s="14">
        <f t="shared" si="22"/>
        <v>65424.196133898018</v>
      </c>
      <c r="P274" s="15">
        <f t="shared" si="23"/>
        <v>6.5024547905486535E-2</v>
      </c>
      <c r="Q274" s="14">
        <f t="shared" si="24"/>
        <v>1006146.1131416457</v>
      </c>
    </row>
    <row r="275" spans="1:17" ht="57.6" thickBot="1" x14ac:dyDescent="0.35">
      <c r="A275" s="2">
        <v>247</v>
      </c>
      <c r="B275" s="3" t="s">
        <v>279</v>
      </c>
      <c r="C275" s="2" t="s">
        <v>30</v>
      </c>
      <c r="D275" s="4">
        <v>1</v>
      </c>
      <c r="E275" s="5">
        <v>855285.45021383197</v>
      </c>
      <c r="F275" s="6">
        <v>0.19</v>
      </c>
      <c r="G275" s="7">
        <f t="shared" si="20"/>
        <v>1017789.68575446</v>
      </c>
      <c r="H275" s="5">
        <v>876146.07095075469</v>
      </c>
      <c r="I275" s="6">
        <v>0.19</v>
      </c>
      <c r="J275" s="7">
        <v>1042613.8244313981</v>
      </c>
      <c r="K275" s="5">
        <v>992965.54707752191</v>
      </c>
      <c r="L275" s="6">
        <v>0.19</v>
      </c>
      <c r="M275" s="7">
        <v>1181629.0010222511</v>
      </c>
      <c r="N275" s="14">
        <f t="shared" si="21"/>
        <v>1080677.5037360366</v>
      </c>
      <c r="O275" s="14">
        <f t="shared" si="22"/>
        <v>72099.297585618784</v>
      </c>
      <c r="P275" s="15">
        <f t="shared" si="23"/>
        <v>6.6716756235197405E-2</v>
      </c>
      <c r="Q275" s="14">
        <f t="shared" si="24"/>
        <v>1080677.5037360366</v>
      </c>
    </row>
    <row r="276" spans="1:17" ht="57.6" thickBot="1" x14ac:dyDescent="0.35">
      <c r="A276" s="2">
        <v>248</v>
      </c>
      <c r="B276" s="3" t="s">
        <v>280</v>
      </c>
      <c r="C276" s="2" t="s">
        <v>30</v>
      </c>
      <c r="D276" s="4">
        <v>1</v>
      </c>
      <c r="E276" s="5">
        <v>594340.88298793032</v>
      </c>
      <c r="F276" s="6">
        <v>0.19</v>
      </c>
      <c r="G276" s="7">
        <f t="shared" si="20"/>
        <v>707265.65075563709</v>
      </c>
      <c r="H276" s="5">
        <v>604778.0887379623</v>
      </c>
      <c r="I276" s="6">
        <v>0.19</v>
      </c>
      <c r="J276" s="7">
        <v>719685.92559817515</v>
      </c>
      <c r="K276" s="5">
        <v>690015.26902988984</v>
      </c>
      <c r="L276" s="6">
        <v>0.19</v>
      </c>
      <c r="M276" s="7">
        <v>821118.1701455689</v>
      </c>
      <c r="N276" s="14">
        <f t="shared" si="21"/>
        <v>749356.58216646034</v>
      </c>
      <c r="O276" s="14">
        <f t="shared" si="22"/>
        <v>50995.816421568976</v>
      </c>
      <c r="P276" s="15">
        <f t="shared" si="23"/>
        <v>6.8052803745494939E-2</v>
      </c>
      <c r="Q276" s="14">
        <f t="shared" si="24"/>
        <v>749356.58216646034</v>
      </c>
    </row>
    <row r="277" spans="1:17" ht="57.6" thickBot="1" x14ac:dyDescent="0.35">
      <c r="A277" s="2">
        <v>249</v>
      </c>
      <c r="B277" s="3" t="s">
        <v>281</v>
      </c>
      <c r="C277" s="2" t="s">
        <v>30</v>
      </c>
      <c r="D277" s="4">
        <v>1</v>
      </c>
      <c r="E277" s="5">
        <v>811559.41488089808</v>
      </c>
      <c r="F277" s="6">
        <v>0.19</v>
      </c>
      <c r="G277" s="7">
        <f t="shared" si="20"/>
        <v>965755.7037082687</v>
      </c>
      <c r="H277" s="5">
        <v>811559.41488089808</v>
      </c>
      <c r="I277" s="6">
        <v>0.19</v>
      </c>
      <c r="J277" s="7">
        <v>965755.7037082687</v>
      </c>
      <c r="K277" s="5">
        <v>942200.68654465233</v>
      </c>
      <c r="L277" s="6">
        <v>0.19</v>
      </c>
      <c r="M277" s="7">
        <v>1121218.8169881362</v>
      </c>
      <c r="N277" s="14">
        <f t="shared" si="21"/>
        <v>1017576.7414682246</v>
      </c>
      <c r="O277" s="14">
        <f t="shared" si="22"/>
        <v>73286.014416377788</v>
      </c>
      <c r="P277" s="15">
        <f t="shared" si="23"/>
        <v>7.2020135120851966E-2</v>
      </c>
      <c r="Q277" s="14">
        <f t="shared" si="24"/>
        <v>1017576.7414682246</v>
      </c>
    </row>
    <row r="278" spans="1:17" ht="57.6" thickBot="1" x14ac:dyDescent="0.35">
      <c r="A278" s="2">
        <v>250</v>
      </c>
      <c r="B278" s="3" t="s">
        <v>282</v>
      </c>
      <c r="C278" s="2" t="s">
        <v>30</v>
      </c>
      <c r="D278" s="4">
        <v>1</v>
      </c>
      <c r="E278" s="5">
        <v>986483.5176931062</v>
      </c>
      <c r="F278" s="6">
        <v>0.19</v>
      </c>
      <c r="G278" s="7">
        <f t="shared" si="20"/>
        <v>1173915.3860547964</v>
      </c>
      <c r="H278" s="5">
        <v>979169.10331801581</v>
      </c>
      <c r="I278" s="6">
        <v>0.19</v>
      </c>
      <c r="J278" s="7">
        <v>1165211.2329484387</v>
      </c>
      <c r="K278" s="5">
        <v>1145283.303468094</v>
      </c>
      <c r="L278" s="6">
        <v>0.19</v>
      </c>
      <c r="M278" s="7">
        <v>1362887.1311270318</v>
      </c>
      <c r="N278" s="14">
        <f t="shared" si="21"/>
        <v>1234004.5833767557</v>
      </c>
      <c r="O278" s="14">
        <f t="shared" si="22"/>
        <v>91202.974755126575</v>
      </c>
      <c r="P278" s="15">
        <f t="shared" si="23"/>
        <v>7.3908132906246482E-2</v>
      </c>
      <c r="Q278" s="14">
        <f t="shared" si="24"/>
        <v>1234004.5833767557</v>
      </c>
    </row>
    <row r="279" spans="1:17" ht="69" thickBot="1" x14ac:dyDescent="0.35">
      <c r="A279" s="2">
        <v>251</v>
      </c>
      <c r="B279" s="3" t="s">
        <v>283</v>
      </c>
      <c r="C279" s="2" t="s">
        <v>30</v>
      </c>
      <c r="D279" s="4">
        <v>1</v>
      </c>
      <c r="E279" s="5">
        <v>783706.13866806822</v>
      </c>
      <c r="F279" s="6">
        <v>0.19</v>
      </c>
      <c r="G279" s="7">
        <f t="shared" si="20"/>
        <v>932610.3050150011</v>
      </c>
      <c r="H279" s="5">
        <v>791352.0522160494</v>
      </c>
      <c r="I279" s="6">
        <v>0.19</v>
      </c>
      <c r="J279" s="7">
        <v>941708.94213709875</v>
      </c>
      <c r="K279" s="5">
        <v>909863.71220975718</v>
      </c>
      <c r="L279" s="6">
        <v>0.19</v>
      </c>
      <c r="M279" s="7">
        <v>1082737.8175296111</v>
      </c>
      <c r="N279" s="14">
        <f t="shared" si="21"/>
        <v>985685.68822723685</v>
      </c>
      <c r="O279" s="14">
        <f t="shared" si="22"/>
        <v>68726.671925647897</v>
      </c>
      <c r="P279" s="15">
        <f t="shared" si="23"/>
        <v>6.9724733499228683E-2</v>
      </c>
      <c r="Q279" s="14">
        <f t="shared" si="24"/>
        <v>985685.68822723685</v>
      </c>
    </row>
    <row r="280" spans="1:17" ht="69" thickBot="1" x14ac:dyDescent="0.35">
      <c r="A280" s="2">
        <v>252</v>
      </c>
      <c r="B280" s="3" t="s">
        <v>284</v>
      </c>
      <c r="C280" s="2" t="s">
        <v>30</v>
      </c>
      <c r="D280" s="4">
        <v>1</v>
      </c>
      <c r="E280" s="5">
        <v>555675.29315692233</v>
      </c>
      <c r="F280" s="6">
        <v>0.19</v>
      </c>
      <c r="G280" s="7">
        <f t="shared" si="20"/>
        <v>661253.59885673749</v>
      </c>
      <c r="H280" s="5">
        <v>552422.55973356473</v>
      </c>
      <c r="I280" s="6">
        <v>0.19</v>
      </c>
      <c r="J280" s="7">
        <v>657382.84608294198</v>
      </c>
      <c r="K280" s="5">
        <v>645125.46229925624</v>
      </c>
      <c r="L280" s="6">
        <v>0.19</v>
      </c>
      <c r="M280" s="7">
        <v>767699.30013611494</v>
      </c>
      <c r="N280" s="14">
        <f t="shared" si="21"/>
        <v>695445.2483585981</v>
      </c>
      <c r="O280" s="14">
        <f t="shared" si="22"/>
        <v>51115.761955650043</v>
      </c>
      <c r="P280" s="15">
        <f t="shared" si="23"/>
        <v>7.3500771018702546E-2</v>
      </c>
      <c r="Q280" s="14">
        <f t="shared" si="24"/>
        <v>695445.2483585981</v>
      </c>
    </row>
    <row r="281" spans="1:17" ht="69" thickBot="1" x14ac:dyDescent="0.35">
      <c r="A281" s="2">
        <v>253</v>
      </c>
      <c r="B281" s="3" t="s">
        <v>285</v>
      </c>
      <c r="C281" s="2" t="s">
        <v>30</v>
      </c>
      <c r="D281" s="4">
        <v>1</v>
      </c>
      <c r="E281" s="5">
        <v>646469.26522218774</v>
      </c>
      <c r="F281" s="6">
        <v>0.19</v>
      </c>
      <c r="G281" s="7">
        <f t="shared" si="20"/>
        <v>769298.42561440333</v>
      </c>
      <c r="H281" s="5">
        <v>643315.75661134778</v>
      </c>
      <c r="I281" s="6">
        <v>0.19</v>
      </c>
      <c r="J281" s="7">
        <v>765545.75036750385</v>
      </c>
      <c r="K281" s="5">
        <v>750535.0493799058</v>
      </c>
      <c r="L281" s="6">
        <v>0.19</v>
      </c>
      <c r="M281" s="7">
        <v>893136.70876208786</v>
      </c>
      <c r="N281" s="14">
        <f t="shared" si="21"/>
        <v>809326.96158133168</v>
      </c>
      <c r="O281" s="14">
        <f t="shared" si="22"/>
        <v>59282.239806729493</v>
      </c>
      <c r="P281" s="15">
        <f t="shared" si="23"/>
        <v>7.3248813669692686E-2</v>
      </c>
      <c r="Q281" s="14">
        <f t="shared" si="24"/>
        <v>809326.96158133168</v>
      </c>
    </row>
    <row r="282" spans="1:17" ht="57.6" thickBot="1" x14ac:dyDescent="0.35">
      <c r="A282" s="2">
        <v>254</v>
      </c>
      <c r="B282" s="3" t="s">
        <v>286</v>
      </c>
      <c r="C282" s="2" t="s">
        <v>30</v>
      </c>
      <c r="D282" s="4">
        <v>1</v>
      </c>
      <c r="E282" s="5">
        <v>891368.22017407604</v>
      </c>
      <c r="F282" s="6">
        <v>0.19</v>
      </c>
      <c r="G282" s="7">
        <f t="shared" si="20"/>
        <v>1060728.1820071505</v>
      </c>
      <c r="H282" s="5">
        <v>887889.71004656749</v>
      </c>
      <c r="I282" s="6">
        <v>0.19</v>
      </c>
      <c r="J282" s="7">
        <v>1056588.7549554151</v>
      </c>
      <c r="K282" s="5">
        <v>1034856.7629338054</v>
      </c>
      <c r="L282" s="6">
        <v>0.19</v>
      </c>
      <c r="M282" s="7">
        <v>1231479.5478912282</v>
      </c>
      <c r="N282" s="14">
        <f t="shared" si="21"/>
        <v>1116265.4949512647</v>
      </c>
      <c r="O282" s="14">
        <f t="shared" si="22"/>
        <v>81486.163284403534</v>
      </c>
      <c r="P282" s="15">
        <f t="shared" si="23"/>
        <v>7.299890899876034E-2</v>
      </c>
      <c r="Q282" s="14">
        <f t="shared" si="24"/>
        <v>1116265.4949512647</v>
      </c>
    </row>
    <row r="283" spans="1:17" ht="46.2" thickBot="1" x14ac:dyDescent="0.35">
      <c r="A283" s="2">
        <v>255</v>
      </c>
      <c r="B283" s="3" t="s">
        <v>287</v>
      </c>
      <c r="C283" s="2" t="s">
        <v>288</v>
      </c>
      <c r="D283" s="4">
        <v>1</v>
      </c>
      <c r="E283" s="5">
        <v>330398.39554950257</v>
      </c>
      <c r="F283" s="6">
        <v>0.19</v>
      </c>
      <c r="G283" s="7">
        <f t="shared" si="20"/>
        <v>393174.09070390806</v>
      </c>
      <c r="H283" s="5">
        <v>328786.69605901721</v>
      </c>
      <c r="I283" s="6">
        <v>0.19</v>
      </c>
      <c r="J283" s="7">
        <v>391256.16831023048</v>
      </c>
      <c r="K283" s="5">
        <v>383584.47873552004</v>
      </c>
      <c r="L283" s="6">
        <v>0.19</v>
      </c>
      <c r="M283" s="7">
        <v>456465.52969526884</v>
      </c>
      <c r="N283" s="14">
        <f t="shared" si="21"/>
        <v>413631.92956980242</v>
      </c>
      <c r="O283" s="14">
        <f t="shared" si="22"/>
        <v>30298.048136893871</v>
      </c>
      <c r="P283" s="15">
        <f t="shared" si="23"/>
        <v>7.3248813669692603E-2</v>
      </c>
      <c r="Q283" s="14">
        <f t="shared" si="24"/>
        <v>413631.92956980242</v>
      </c>
    </row>
    <row r="284" spans="1:17" ht="23.4" thickBot="1" x14ac:dyDescent="0.35">
      <c r="A284" s="2">
        <v>256</v>
      </c>
      <c r="B284" s="3" t="s">
        <v>289</v>
      </c>
      <c r="C284" s="2" t="s">
        <v>288</v>
      </c>
      <c r="D284" s="4">
        <v>1</v>
      </c>
      <c r="E284" s="5">
        <v>112977.36570699832</v>
      </c>
      <c r="F284" s="6">
        <v>0.19</v>
      </c>
      <c r="G284" s="7">
        <f t="shared" si="20"/>
        <v>134443.065191328</v>
      </c>
      <c r="H284" s="5">
        <v>115732.91121204707</v>
      </c>
      <c r="I284" s="6">
        <v>0.19</v>
      </c>
      <c r="J284" s="7">
        <v>137722.16434233601</v>
      </c>
      <c r="K284" s="5">
        <v>131163.96604032</v>
      </c>
      <c r="L284" s="6">
        <v>0.19</v>
      </c>
      <c r="M284" s="7">
        <v>156085.11958798079</v>
      </c>
      <c r="N284" s="14">
        <f t="shared" si="21"/>
        <v>142750.11637388161</v>
      </c>
      <c r="O284" s="14">
        <f t="shared" si="22"/>
        <v>9523.8247166623205</v>
      </c>
      <c r="P284" s="15">
        <f t="shared" si="23"/>
        <v>6.6716756235197405E-2</v>
      </c>
      <c r="Q284" s="14">
        <f t="shared" si="24"/>
        <v>142750.11637388161</v>
      </c>
    </row>
    <row r="285" spans="1:17" ht="32.549999999999997" customHeight="1" thickBot="1" x14ac:dyDescent="0.35">
      <c r="A285" s="66" t="s">
        <v>290</v>
      </c>
      <c r="B285" s="66"/>
      <c r="C285" s="66"/>
      <c r="D285" s="66"/>
      <c r="E285" s="66"/>
      <c r="F285" s="66"/>
      <c r="G285" s="66"/>
      <c r="H285" s="59" t="s">
        <v>465</v>
      </c>
      <c r="I285" s="60"/>
      <c r="J285" s="60"/>
      <c r="K285" s="60"/>
      <c r="L285" s="60"/>
      <c r="M285" s="60"/>
      <c r="N285" s="60"/>
      <c r="O285" s="60"/>
      <c r="P285" s="61"/>
      <c r="Q285" s="26">
        <f>SUM(Q29:Q284)</f>
        <v>121078004.27526553</v>
      </c>
    </row>
    <row r="287" spans="1:17" x14ac:dyDescent="0.3">
      <c r="A287" s="62" t="s">
        <v>449</v>
      </c>
      <c r="B287" s="63"/>
      <c r="C287" s="63"/>
      <c r="D287" s="63"/>
      <c r="E287" s="63"/>
      <c r="F287" s="63"/>
      <c r="G287" s="63"/>
      <c r="H287" s="63"/>
      <c r="I287" s="63"/>
      <c r="J287" s="63"/>
      <c r="K287" s="63"/>
      <c r="L287" s="63"/>
      <c r="M287" s="63"/>
      <c r="N287" s="63"/>
    </row>
    <row r="288" spans="1:17" x14ac:dyDescent="0.3">
      <c r="A288" s="57" t="s">
        <v>445</v>
      </c>
      <c r="B288" s="57"/>
      <c r="C288" s="57"/>
      <c r="D288" s="57"/>
      <c r="E288" s="58" t="s">
        <v>454</v>
      </c>
      <c r="F288" s="58"/>
      <c r="G288" s="58"/>
      <c r="H288" s="58" t="s">
        <v>452</v>
      </c>
      <c r="I288" s="58"/>
      <c r="J288" s="58"/>
      <c r="K288" s="58" t="s">
        <v>453</v>
      </c>
      <c r="L288" s="58"/>
      <c r="M288" s="58"/>
      <c r="N288" s="64" t="s">
        <v>458</v>
      </c>
      <c r="O288" s="64" t="s">
        <v>459</v>
      </c>
      <c r="P288" s="64" t="s">
        <v>460</v>
      </c>
      <c r="Q288" s="64" t="s">
        <v>461</v>
      </c>
    </row>
    <row r="289" spans="1:17" ht="53.4" thickBot="1" x14ac:dyDescent="0.35">
      <c r="A289" s="1" t="s">
        <v>0</v>
      </c>
      <c r="B289" s="1" t="s">
        <v>1</v>
      </c>
      <c r="C289" s="1" t="s">
        <v>2</v>
      </c>
      <c r="D289" s="1" t="s">
        <v>3</v>
      </c>
      <c r="E289" s="1" t="s">
        <v>4</v>
      </c>
      <c r="F289" s="1" t="s">
        <v>5</v>
      </c>
      <c r="G289" s="1" t="s">
        <v>6</v>
      </c>
      <c r="H289" s="1" t="s">
        <v>4</v>
      </c>
      <c r="I289" s="1" t="s">
        <v>5</v>
      </c>
      <c r="J289" s="1" t="s">
        <v>6</v>
      </c>
      <c r="K289" s="1" t="s">
        <v>4</v>
      </c>
      <c r="L289" s="1" t="s">
        <v>5</v>
      </c>
      <c r="M289" s="1" t="s">
        <v>6</v>
      </c>
      <c r="N289" s="65"/>
      <c r="O289" s="65"/>
      <c r="P289" s="65"/>
      <c r="Q289" s="65"/>
    </row>
    <row r="290" spans="1:17" ht="23.4" thickBot="1" x14ac:dyDescent="0.35">
      <c r="A290" s="2">
        <v>1</v>
      </c>
      <c r="B290" s="3" t="s">
        <v>291</v>
      </c>
      <c r="C290" s="2" t="s">
        <v>292</v>
      </c>
      <c r="D290" s="4">
        <v>1</v>
      </c>
      <c r="E290" s="5">
        <v>103318.48613253782</v>
      </c>
      <c r="F290" s="6">
        <v>0.19</v>
      </c>
      <c r="G290" s="7">
        <f t="shared" ref="G290:G327" si="25">IFERROR(E290*D290*(1+F290),"")</f>
        <v>122948.99849771999</v>
      </c>
      <c r="H290" s="5">
        <v>104326.47136309916</v>
      </c>
      <c r="I290" s="6">
        <v>0.19</v>
      </c>
      <c r="J290" s="7">
        <v>124148.500922088</v>
      </c>
      <c r="K290" s="5">
        <v>119950.24243679999</v>
      </c>
      <c r="L290" s="6">
        <v>0.19</v>
      </c>
      <c r="M290" s="7">
        <v>142740.78849979199</v>
      </c>
      <c r="N290" s="14">
        <f>AVERAGE(G290,J290,M290)</f>
        <v>129946.09597319999</v>
      </c>
      <c r="O290" s="14">
        <f>_xlfn.STDEV.P(G290,J290,M290)</f>
        <v>9060.4569109965596</v>
      </c>
      <c r="P290" s="15">
        <f>O290/N290</f>
        <v>6.9724733499228655E-2</v>
      </c>
      <c r="Q290" s="14">
        <f>+N290</f>
        <v>129946.09597319999</v>
      </c>
    </row>
    <row r="291" spans="1:17" ht="23.4" thickBot="1" x14ac:dyDescent="0.35">
      <c r="A291" s="2">
        <v>2</v>
      </c>
      <c r="B291" s="3" t="s">
        <v>293</v>
      </c>
      <c r="C291" s="2" t="s">
        <v>294</v>
      </c>
      <c r="D291" s="4">
        <v>1</v>
      </c>
      <c r="E291" s="5">
        <v>8893.9795662453798</v>
      </c>
      <c r="F291" s="6">
        <v>0.19</v>
      </c>
      <c r="G291" s="7">
        <f t="shared" si="25"/>
        <v>10583.835683832001</v>
      </c>
      <c r="H291" s="5">
        <v>9024.1353647757987</v>
      </c>
      <c r="I291" s="6">
        <v>0.19</v>
      </c>
      <c r="J291" s="7">
        <v>10738.721084083199</v>
      </c>
      <c r="K291" s="5">
        <v>10325.693350080001</v>
      </c>
      <c r="L291" s="6">
        <v>0.19</v>
      </c>
      <c r="M291" s="7">
        <v>12287.5750865952</v>
      </c>
      <c r="N291" s="14">
        <f t="shared" ref="N291:N327" si="26">AVERAGE(G291,J291,M291)</f>
        <v>11203.377284836801</v>
      </c>
      <c r="O291" s="14">
        <f t="shared" ref="O291:O327" si="27">_xlfn.STDEV.P(G291,J291,M291)</f>
        <v>769.24682939702029</v>
      </c>
      <c r="P291" s="15">
        <f t="shared" ref="P291:P327" si="28">O291/N291</f>
        <v>6.8662048044937002E-2</v>
      </c>
      <c r="Q291" s="14">
        <f t="shared" ref="Q291:Q327" si="29">+N291</f>
        <v>11203.377284836801</v>
      </c>
    </row>
    <row r="292" spans="1:17" ht="23.4" thickBot="1" x14ac:dyDescent="0.35">
      <c r="A292" s="2">
        <v>3</v>
      </c>
      <c r="B292" s="3" t="s">
        <v>295</v>
      </c>
      <c r="C292" s="2" t="s">
        <v>296</v>
      </c>
      <c r="D292" s="4">
        <v>1</v>
      </c>
      <c r="E292" s="5">
        <v>18071.078888631928</v>
      </c>
      <c r="F292" s="6">
        <v>0.19</v>
      </c>
      <c r="G292" s="7">
        <f t="shared" si="25"/>
        <v>21504.583877471992</v>
      </c>
      <c r="H292" s="5">
        <v>18071.078888631928</v>
      </c>
      <c r="I292" s="6">
        <v>0.19</v>
      </c>
      <c r="J292" s="7">
        <v>21504.583877471992</v>
      </c>
      <c r="K292" s="5">
        <v>20980.081831679996</v>
      </c>
      <c r="L292" s="6">
        <v>0.19</v>
      </c>
      <c r="M292" s="7">
        <v>24966.297379699194</v>
      </c>
      <c r="N292" s="14">
        <f t="shared" si="26"/>
        <v>22658.488378214392</v>
      </c>
      <c r="O292" s="14">
        <f t="shared" si="27"/>
        <v>1631.8673946332578</v>
      </c>
      <c r="P292" s="15">
        <f t="shared" si="28"/>
        <v>7.2020135120852119E-2</v>
      </c>
      <c r="Q292" s="14">
        <f t="shared" si="29"/>
        <v>22658.488378214392</v>
      </c>
    </row>
    <row r="293" spans="1:17" ht="15" thickBot="1" x14ac:dyDescent="0.35">
      <c r="A293" s="2">
        <v>4</v>
      </c>
      <c r="B293" s="3" t="s">
        <v>297</v>
      </c>
      <c r="C293" s="2" t="s">
        <v>298</v>
      </c>
      <c r="D293" s="4">
        <v>1</v>
      </c>
      <c r="E293" s="5">
        <v>61965.213403159672</v>
      </c>
      <c r="F293" s="6">
        <v>0.19</v>
      </c>
      <c r="G293" s="7">
        <f t="shared" si="25"/>
        <v>73738.603949760014</v>
      </c>
      <c r="H293" s="5">
        <v>61844.305669690089</v>
      </c>
      <c r="I293" s="6">
        <v>0.19</v>
      </c>
      <c r="J293" s="7">
        <v>73594.723746931209</v>
      </c>
      <c r="K293" s="5">
        <v>71940.101414400007</v>
      </c>
      <c r="L293" s="6">
        <v>0.19</v>
      </c>
      <c r="M293" s="7">
        <v>85608.720683136009</v>
      </c>
      <c r="N293" s="14">
        <f t="shared" si="26"/>
        <v>77647.349459942416</v>
      </c>
      <c r="O293" s="14">
        <f t="shared" si="27"/>
        <v>5629.8460128919369</v>
      </c>
      <c r="P293" s="15">
        <f t="shared" si="28"/>
        <v>7.2505321199615766E-2</v>
      </c>
      <c r="Q293" s="14">
        <f t="shared" si="29"/>
        <v>77647.349459942416</v>
      </c>
    </row>
    <row r="294" spans="1:17" ht="23.4" thickBot="1" x14ac:dyDescent="0.35">
      <c r="A294" s="2">
        <v>5</v>
      </c>
      <c r="B294" s="3" t="s">
        <v>297</v>
      </c>
      <c r="C294" s="2" t="s">
        <v>299</v>
      </c>
      <c r="D294" s="4">
        <v>1</v>
      </c>
      <c r="E294" s="5">
        <v>67159.863094023516</v>
      </c>
      <c r="F294" s="6">
        <v>0.19</v>
      </c>
      <c r="G294" s="7">
        <f t="shared" si="25"/>
        <v>79920.237081887986</v>
      </c>
      <c r="H294" s="5">
        <v>66701.210370454588</v>
      </c>
      <c r="I294" s="6">
        <v>0.19</v>
      </c>
      <c r="J294" s="7">
        <v>79374.440340840956</v>
      </c>
      <c r="K294" s="5">
        <v>77970.963006719991</v>
      </c>
      <c r="L294" s="6">
        <v>0.19</v>
      </c>
      <c r="M294" s="7">
        <v>92785.445977996787</v>
      </c>
      <c r="N294" s="14">
        <f t="shared" si="26"/>
        <v>84026.7078002419</v>
      </c>
      <c r="O294" s="14">
        <f t="shared" si="27"/>
        <v>6197.370107310574</v>
      </c>
      <c r="P294" s="15">
        <f t="shared" si="28"/>
        <v>7.3754765235402128E-2</v>
      </c>
      <c r="Q294" s="14">
        <f t="shared" si="29"/>
        <v>84026.7078002419</v>
      </c>
    </row>
    <row r="295" spans="1:17" ht="15" thickBot="1" x14ac:dyDescent="0.35">
      <c r="A295" s="2">
        <v>6</v>
      </c>
      <c r="B295" s="3" t="s">
        <v>300</v>
      </c>
      <c r="C295" s="2" t="s">
        <v>301</v>
      </c>
      <c r="D295" s="4">
        <v>1</v>
      </c>
      <c r="E295" s="5">
        <v>306614.95562014787</v>
      </c>
      <c r="F295" s="6">
        <v>0.19</v>
      </c>
      <c r="G295" s="7">
        <f t="shared" si="25"/>
        <v>364871.79718797596</v>
      </c>
      <c r="H295" s="5">
        <v>304820.13636773726</v>
      </c>
      <c r="I295" s="6">
        <v>0.19</v>
      </c>
      <c r="J295" s="7">
        <v>362735.96227760729</v>
      </c>
      <c r="K295" s="5">
        <v>355972.48506143998</v>
      </c>
      <c r="L295" s="6">
        <v>0.19</v>
      </c>
      <c r="M295" s="7">
        <v>423607.25722311356</v>
      </c>
      <c r="N295" s="14">
        <f t="shared" si="26"/>
        <v>383738.33889623225</v>
      </c>
      <c r="O295" s="14">
        <f t="shared" si="27"/>
        <v>28205.06377830921</v>
      </c>
      <c r="P295" s="15">
        <f t="shared" si="28"/>
        <v>7.3500771018702463E-2</v>
      </c>
      <c r="Q295" s="14">
        <f t="shared" si="29"/>
        <v>383738.33889623225</v>
      </c>
    </row>
    <row r="296" spans="1:17" ht="15" thickBot="1" x14ac:dyDescent="0.35">
      <c r="A296" s="2">
        <v>7</v>
      </c>
      <c r="B296" s="3" t="s">
        <v>302</v>
      </c>
      <c r="C296" s="2" t="s">
        <v>303</v>
      </c>
      <c r="D296" s="4">
        <v>1</v>
      </c>
      <c r="E296" s="5">
        <v>98399.049278218474</v>
      </c>
      <c r="F296" s="6">
        <v>0.19</v>
      </c>
      <c r="G296" s="7">
        <f t="shared" si="25"/>
        <v>117094.86864107999</v>
      </c>
      <c r="H296" s="5">
        <v>97919.053915885714</v>
      </c>
      <c r="I296" s="6">
        <v>0.19</v>
      </c>
      <c r="J296" s="7">
        <v>116523.674159904</v>
      </c>
      <c r="K296" s="5">
        <v>114238.89623519999</v>
      </c>
      <c r="L296" s="6">
        <v>0.19</v>
      </c>
      <c r="M296" s="7">
        <v>135944.28651988797</v>
      </c>
      <c r="N296" s="14">
        <f t="shared" si="26"/>
        <v>123187.60977362399</v>
      </c>
      <c r="O296" s="14">
        <f t="shared" si="27"/>
        <v>9023.3462747229842</v>
      </c>
      <c r="P296" s="15">
        <f t="shared" si="28"/>
        <v>7.3248813669692575E-2</v>
      </c>
      <c r="Q296" s="14">
        <f t="shared" si="29"/>
        <v>123187.60977362399</v>
      </c>
    </row>
    <row r="297" spans="1:17" ht="15" thickBot="1" x14ac:dyDescent="0.35">
      <c r="A297" s="2">
        <v>8</v>
      </c>
      <c r="B297" s="3" t="s">
        <v>304</v>
      </c>
      <c r="C297" s="2" t="s">
        <v>305</v>
      </c>
      <c r="D297" s="4">
        <v>1</v>
      </c>
      <c r="E297" s="5">
        <v>18504.979332988234</v>
      </c>
      <c r="F297" s="6">
        <v>0.19</v>
      </c>
      <c r="G297" s="7">
        <f t="shared" si="25"/>
        <v>22020.925406255996</v>
      </c>
      <c r="H297" s="5">
        <v>18432.764779493646</v>
      </c>
      <c r="I297" s="6">
        <v>0.19</v>
      </c>
      <c r="J297" s="7">
        <v>21934.990087597438</v>
      </c>
      <c r="K297" s="5">
        <v>21483.829664639998</v>
      </c>
      <c r="L297" s="6">
        <v>0.19</v>
      </c>
      <c r="M297" s="7">
        <v>25565.757300921596</v>
      </c>
      <c r="N297" s="14">
        <f t="shared" si="26"/>
        <v>23173.890931591679</v>
      </c>
      <c r="O297" s="14">
        <f t="shared" si="27"/>
        <v>1691.6687552624587</v>
      </c>
      <c r="P297" s="15">
        <f t="shared" si="28"/>
        <v>7.2998908998760353E-2</v>
      </c>
      <c r="Q297" s="14">
        <f t="shared" si="29"/>
        <v>23173.890931591679</v>
      </c>
    </row>
    <row r="298" spans="1:17" ht="23.4" thickBot="1" x14ac:dyDescent="0.35">
      <c r="A298" s="2">
        <v>9</v>
      </c>
      <c r="B298" s="3" t="s">
        <v>306</v>
      </c>
      <c r="C298" s="2" t="s">
        <v>307</v>
      </c>
      <c r="D298" s="4">
        <v>1</v>
      </c>
      <c r="E298" s="5">
        <v>34072.133862373106</v>
      </c>
      <c r="F298" s="6">
        <v>0.19</v>
      </c>
      <c r="G298" s="7">
        <f t="shared" si="25"/>
        <v>40545.839296223996</v>
      </c>
      <c r="H298" s="5">
        <v>33905.928331337142</v>
      </c>
      <c r="I298" s="6">
        <v>0.19</v>
      </c>
      <c r="J298" s="7">
        <v>40348.054714291196</v>
      </c>
      <c r="K298" s="5">
        <v>39556.916386559999</v>
      </c>
      <c r="L298" s="6">
        <v>0.19</v>
      </c>
      <c r="M298" s="7">
        <v>47072.730500006393</v>
      </c>
      <c r="N298" s="14">
        <f t="shared" si="26"/>
        <v>42655.541503507193</v>
      </c>
      <c r="O298" s="14">
        <f t="shared" si="27"/>
        <v>3124.4678115702391</v>
      </c>
      <c r="P298" s="15">
        <f t="shared" si="28"/>
        <v>7.3248813669692631E-2</v>
      </c>
      <c r="Q298" s="14">
        <f t="shared" si="29"/>
        <v>42655.541503507193</v>
      </c>
    </row>
    <row r="299" spans="1:17" ht="15" thickBot="1" x14ac:dyDescent="0.35">
      <c r="A299" s="2">
        <v>10</v>
      </c>
      <c r="B299" s="3" t="s">
        <v>308</v>
      </c>
      <c r="C299" s="2" t="s">
        <v>309</v>
      </c>
      <c r="D299" s="4">
        <v>1</v>
      </c>
      <c r="E299" s="5">
        <v>11432.486000208402</v>
      </c>
      <c r="F299" s="6">
        <v>0.19</v>
      </c>
      <c r="G299" s="7">
        <f t="shared" si="25"/>
        <v>13604.658340247999</v>
      </c>
      <c r="H299" s="5">
        <v>11711.327122164705</v>
      </c>
      <c r="I299" s="6">
        <v>0.19</v>
      </c>
      <c r="J299" s="7">
        <v>13936.479275375998</v>
      </c>
      <c r="K299" s="5">
        <v>13272.837405119999</v>
      </c>
      <c r="L299" s="6">
        <v>0.19</v>
      </c>
      <c r="M299" s="7">
        <v>15794.676512092798</v>
      </c>
      <c r="N299" s="14">
        <f t="shared" si="26"/>
        <v>14445.271375905599</v>
      </c>
      <c r="O299" s="14">
        <f t="shared" si="27"/>
        <v>963.74164913756863</v>
      </c>
      <c r="P299" s="15">
        <f t="shared" si="28"/>
        <v>6.6716756235197419E-2</v>
      </c>
      <c r="Q299" s="14">
        <f t="shared" si="29"/>
        <v>14445.271375905599</v>
      </c>
    </row>
    <row r="300" spans="1:17" ht="15" thickBot="1" x14ac:dyDescent="0.35">
      <c r="A300" s="2">
        <v>11</v>
      </c>
      <c r="B300" s="3" t="s">
        <v>310</v>
      </c>
      <c r="C300" s="2" t="s">
        <v>311</v>
      </c>
      <c r="D300" s="4">
        <v>1</v>
      </c>
      <c r="E300" s="5">
        <v>28863.66418257479</v>
      </c>
      <c r="F300" s="6">
        <v>0.19</v>
      </c>
      <c r="G300" s="7">
        <f t="shared" si="25"/>
        <v>34347.760377264</v>
      </c>
      <c r="H300" s="5">
        <v>28582.067458842354</v>
      </c>
      <c r="I300" s="6">
        <v>0.19</v>
      </c>
      <c r="J300" s="7">
        <v>34012.660276022398</v>
      </c>
      <c r="K300" s="5">
        <v>33510.010124159999</v>
      </c>
      <c r="L300" s="6">
        <v>0.19</v>
      </c>
      <c r="M300" s="7">
        <v>39876.912047750397</v>
      </c>
      <c r="N300" s="14">
        <f t="shared" si="26"/>
        <v>36079.1109003456</v>
      </c>
      <c r="O300" s="14">
        <f t="shared" si="27"/>
        <v>2688.933268774681</v>
      </c>
      <c r="P300" s="15">
        <f t="shared" si="28"/>
        <v>7.452881187127379E-2</v>
      </c>
      <c r="Q300" s="14">
        <f t="shared" si="29"/>
        <v>36079.1109003456</v>
      </c>
    </row>
    <row r="301" spans="1:17" ht="34.799999999999997" thickBot="1" x14ac:dyDescent="0.35">
      <c r="A301" s="2">
        <v>12</v>
      </c>
      <c r="B301" s="3" t="s">
        <v>312</v>
      </c>
      <c r="C301" s="2" t="s">
        <v>313</v>
      </c>
      <c r="D301" s="4">
        <v>1</v>
      </c>
      <c r="E301" s="5">
        <v>53404.934148363034</v>
      </c>
      <c r="F301" s="6">
        <v>0.19</v>
      </c>
      <c r="G301" s="7">
        <f t="shared" si="25"/>
        <v>63551.871636552009</v>
      </c>
      <c r="H301" s="5">
        <v>52936.012775353018</v>
      </c>
      <c r="I301" s="6">
        <v>0.19</v>
      </c>
      <c r="J301" s="7">
        <v>62993.855202670085</v>
      </c>
      <c r="K301" s="5">
        <v>62001.825986880009</v>
      </c>
      <c r="L301" s="6">
        <v>0.19</v>
      </c>
      <c r="M301" s="7">
        <v>73782.172924387211</v>
      </c>
      <c r="N301" s="14">
        <f t="shared" si="26"/>
        <v>66775.966587869771</v>
      </c>
      <c r="O301" s="14">
        <f t="shared" si="27"/>
        <v>4959.3709955674449</v>
      </c>
      <c r="P301" s="15">
        <f t="shared" si="28"/>
        <v>7.42688013215273E-2</v>
      </c>
      <c r="Q301" s="14">
        <f t="shared" si="29"/>
        <v>66775.966587869771</v>
      </c>
    </row>
    <row r="302" spans="1:17" ht="15" thickBot="1" x14ac:dyDescent="0.35">
      <c r="A302" s="2">
        <v>13</v>
      </c>
      <c r="B302" s="3" t="s">
        <v>314</v>
      </c>
      <c r="C302" s="2" t="s">
        <v>315</v>
      </c>
      <c r="D302" s="4">
        <v>1</v>
      </c>
      <c r="E302" s="5">
        <v>5781.6306001210078</v>
      </c>
      <c r="F302" s="6">
        <v>0.19</v>
      </c>
      <c r="G302" s="7">
        <f t="shared" si="25"/>
        <v>6880.1404141439989</v>
      </c>
      <c r="H302" s="5">
        <v>5736.5056783639666</v>
      </c>
      <c r="I302" s="6">
        <v>0.19</v>
      </c>
      <c r="J302" s="7">
        <v>6826.4417572531202</v>
      </c>
      <c r="K302" s="5">
        <v>6712.3321113599995</v>
      </c>
      <c r="L302" s="6">
        <v>0.19</v>
      </c>
      <c r="M302" s="7">
        <v>7987.6752125183993</v>
      </c>
      <c r="N302" s="14">
        <f t="shared" si="26"/>
        <v>7231.4191279718398</v>
      </c>
      <c r="O302" s="14">
        <f t="shared" si="27"/>
        <v>535.20297426816887</v>
      </c>
      <c r="P302" s="15">
        <f t="shared" si="28"/>
        <v>7.4010780566977671E-2</v>
      </c>
      <c r="Q302" s="14">
        <f t="shared" si="29"/>
        <v>7231.4191279718398</v>
      </c>
    </row>
    <row r="303" spans="1:17" ht="15" thickBot="1" x14ac:dyDescent="0.35">
      <c r="A303" s="2">
        <v>14</v>
      </c>
      <c r="B303" s="3" t="s">
        <v>316</v>
      </c>
      <c r="C303" s="2" t="s">
        <v>317</v>
      </c>
      <c r="D303" s="4">
        <v>1</v>
      </c>
      <c r="E303" s="5">
        <v>277055.81037359999</v>
      </c>
      <c r="F303" s="6">
        <v>0.19</v>
      </c>
      <c r="G303" s="7">
        <f t="shared" si="25"/>
        <v>329696.41434458399</v>
      </c>
      <c r="H303" s="5">
        <v>275352.93075862079</v>
      </c>
      <c r="I303" s="6">
        <v>0.19</v>
      </c>
      <c r="J303" s="7">
        <v>327669.98760275875</v>
      </c>
      <c r="K303" s="5">
        <v>321655.03838495997</v>
      </c>
      <c r="L303" s="6">
        <v>0.19</v>
      </c>
      <c r="M303" s="7">
        <v>382769.49567810236</v>
      </c>
      <c r="N303" s="14">
        <f t="shared" si="26"/>
        <v>346711.96587514837</v>
      </c>
      <c r="O303" s="14">
        <f t="shared" si="27"/>
        <v>25509.94176072253</v>
      </c>
      <c r="P303" s="15">
        <f t="shared" si="28"/>
        <v>7.3576756130501436E-2</v>
      </c>
      <c r="Q303" s="14">
        <f t="shared" si="29"/>
        <v>346711.96587514837</v>
      </c>
    </row>
    <row r="304" spans="1:17" ht="34.799999999999997" thickBot="1" x14ac:dyDescent="0.35">
      <c r="A304" s="2">
        <v>15</v>
      </c>
      <c r="B304" s="3" t="s">
        <v>318</v>
      </c>
      <c r="C304" s="2" t="s">
        <v>319</v>
      </c>
      <c r="D304" s="4">
        <v>1</v>
      </c>
      <c r="E304" s="5">
        <v>40181.179430117649</v>
      </c>
      <c r="F304" s="6">
        <v>0.19</v>
      </c>
      <c r="G304" s="7">
        <f t="shared" si="25"/>
        <v>47815.603521839999</v>
      </c>
      <c r="H304" s="5">
        <v>40377.185183435293</v>
      </c>
      <c r="I304" s="6">
        <v>0.19</v>
      </c>
      <c r="J304" s="7">
        <v>48048.850368287996</v>
      </c>
      <c r="K304" s="5">
        <v>46649.369289599999</v>
      </c>
      <c r="L304" s="6">
        <v>0.19</v>
      </c>
      <c r="M304" s="7">
        <v>55512.749454623998</v>
      </c>
      <c r="N304" s="14">
        <f t="shared" si="26"/>
        <v>50459.067781583995</v>
      </c>
      <c r="O304" s="14">
        <f t="shared" si="27"/>
        <v>3574.7610514233224</v>
      </c>
      <c r="P304" s="15">
        <f t="shared" si="28"/>
        <v>7.0844770000447768E-2</v>
      </c>
      <c r="Q304" s="14">
        <f t="shared" si="29"/>
        <v>50459.067781583995</v>
      </c>
    </row>
    <row r="305" spans="1:17" ht="15" thickBot="1" x14ac:dyDescent="0.35">
      <c r="A305" s="2">
        <v>16</v>
      </c>
      <c r="B305" s="3" t="s">
        <v>320</v>
      </c>
      <c r="C305" s="2" t="s">
        <v>321</v>
      </c>
      <c r="D305" s="4">
        <v>1</v>
      </c>
      <c r="E305" s="5">
        <v>18252.326855042018</v>
      </c>
      <c r="F305" s="6">
        <v>0.19</v>
      </c>
      <c r="G305" s="7">
        <f t="shared" si="25"/>
        <v>21720.2689575</v>
      </c>
      <c r="H305" s="5">
        <v>18697.50555882353</v>
      </c>
      <c r="I305" s="6">
        <v>0.19</v>
      </c>
      <c r="J305" s="7">
        <v>22250.031615</v>
      </c>
      <c r="K305" s="5">
        <v>21190.506300000001</v>
      </c>
      <c r="L305" s="6">
        <v>0.19</v>
      </c>
      <c r="M305" s="7">
        <v>25216.702496999998</v>
      </c>
      <c r="N305" s="14">
        <f t="shared" si="26"/>
        <v>23062.3343565</v>
      </c>
      <c r="O305" s="14">
        <f t="shared" si="27"/>
        <v>1538.6441394772287</v>
      </c>
      <c r="P305" s="15">
        <f t="shared" si="28"/>
        <v>6.6716756235197405E-2</v>
      </c>
      <c r="Q305" s="14">
        <f t="shared" si="29"/>
        <v>23062.3343565</v>
      </c>
    </row>
    <row r="306" spans="1:17" ht="15" thickBot="1" x14ac:dyDescent="0.35">
      <c r="A306" s="2">
        <v>17</v>
      </c>
      <c r="B306" s="3" t="s">
        <v>322</v>
      </c>
      <c r="C306" s="2" t="s">
        <v>323</v>
      </c>
      <c r="D306" s="4">
        <v>1</v>
      </c>
      <c r="E306" s="5">
        <v>24479.830758796641</v>
      </c>
      <c r="F306" s="6">
        <v>0.19</v>
      </c>
      <c r="G306" s="7">
        <f t="shared" si="25"/>
        <v>29130.998602968</v>
      </c>
      <c r="H306" s="5">
        <v>24479.830758796641</v>
      </c>
      <c r="I306" s="6">
        <v>0.19</v>
      </c>
      <c r="J306" s="7">
        <v>29130.998602968</v>
      </c>
      <c r="K306" s="5">
        <v>28420.486441920002</v>
      </c>
      <c r="L306" s="6">
        <v>0.19</v>
      </c>
      <c r="M306" s="7">
        <v>33820.378865884799</v>
      </c>
      <c r="N306" s="14">
        <f t="shared" si="26"/>
        <v>30694.125357273599</v>
      </c>
      <c r="O306" s="14">
        <f t="shared" si="27"/>
        <v>2210.5950556472158</v>
      </c>
      <c r="P306" s="15">
        <f t="shared" si="28"/>
        <v>7.202013512085205E-2</v>
      </c>
      <c r="Q306" s="14">
        <f t="shared" si="29"/>
        <v>30694.125357273599</v>
      </c>
    </row>
    <row r="307" spans="1:17" ht="34.799999999999997" thickBot="1" x14ac:dyDescent="0.35">
      <c r="A307" s="2">
        <v>18</v>
      </c>
      <c r="B307" s="3" t="s">
        <v>324</v>
      </c>
      <c r="C307" s="2" t="s">
        <v>325</v>
      </c>
      <c r="D307" s="4">
        <v>1</v>
      </c>
      <c r="E307" s="5">
        <v>307489.65345499164</v>
      </c>
      <c r="F307" s="6">
        <v>0.19</v>
      </c>
      <c r="G307" s="7">
        <f t="shared" si="25"/>
        <v>365912.68761144002</v>
      </c>
      <c r="H307" s="5">
        <v>317989.3001583328</v>
      </c>
      <c r="I307" s="6">
        <v>0.19</v>
      </c>
      <c r="J307" s="7">
        <v>378407.26718841604</v>
      </c>
      <c r="K307" s="5">
        <v>356987.98791359999</v>
      </c>
      <c r="L307" s="6">
        <v>0.19</v>
      </c>
      <c r="M307" s="7">
        <v>424815.70561718399</v>
      </c>
      <c r="N307" s="14">
        <f t="shared" si="26"/>
        <v>389711.88680568006</v>
      </c>
      <c r="O307" s="14">
        <f t="shared" si="27"/>
        <v>25340.839252933485</v>
      </c>
      <c r="P307" s="15">
        <f t="shared" si="28"/>
        <v>6.5024547905486521E-2</v>
      </c>
      <c r="Q307" s="14">
        <f t="shared" si="29"/>
        <v>389711.88680568006</v>
      </c>
    </row>
    <row r="308" spans="1:17" ht="23.4" thickBot="1" x14ac:dyDescent="0.35">
      <c r="A308" s="2">
        <v>19</v>
      </c>
      <c r="B308" s="3" t="s">
        <v>326</v>
      </c>
      <c r="C308" s="2" t="s">
        <v>327</v>
      </c>
      <c r="D308" s="4">
        <v>1</v>
      </c>
      <c r="E308" s="5">
        <v>4965.563141788236</v>
      </c>
      <c r="F308" s="6">
        <v>0.19</v>
      </c>
      <c r="G308" s="7">
        <f t="shared" si="25"/>
        <v>5909.0201387280003</v>
      </c>
      <c r="H308" s="5">
        <v>5086.6744379294123</v>
      </c>
      <c r="I308" s="6">
        <v>0.19</v>
      </c>
      <c r="J308" s="7">
        <v>6053.1425811360004</v>
      </c>
      <c r="K308" s="5">
        <v>5764.8976963200003</v>
      </c>
      <c r="L308" s="6">
        <v>0.19</v>
      </c>
      <c r="M308" s="7">
        <v>6860.2282586208003</v>
      </c>
      <c r="N308" s="14">
        <f t="shared" si="26"/>
        <v>6274.1303261616004</v>
      </c>
      <c r="O308" s="14">
        <f t="shared" si="27"/>
        <v>418.58962355838327</v>
      </c>
      <c r="P308" s="15">
        <f t="shared" si="28"/>
        <v>6.6716756235197433E-2</v>
      </c>
      <c r="Q308" s="14">
        <f t="shared" si="29"/>
        <v>6274.1303261616004</v>
      </c>
    </row>
    <row r="309" spans="1:17" ht="15" thickBot="1" x14ac:dyDescent="0.35">
      <c r="A309" s="2">
        <v>20</v>
      </c>
      <c r="B309" s="3" t="s">
        <v>328</v>
      </c>
      <c r="C309" s="2" t="s">
        <v>329</v>
      </c>
      <c r="D309" s="4">
        <v>1</v>
      </c>
      <c r="E309" s="5">
        <v>1978.6174377277314</v>
      </c>
      <c r="F309" s="6">
        <v>0.19</v>
      </c>
      <c r="G309" s="7">
        <f t="shared" si="25"/>
        <v>2354.5547508960003</v>
      </c>
      <c r="H309" s="5">
        <v>2013.3638902927062</v>
      </c>
      <c r="I309" s="6">
        <v>0.19</v>
      </c>
      <c r="J309" s="7">
        <v>2395.90302944832</v>
      </c>
      <c r="K309" s="5">
        <v>2297.1265862400001</v>
      </c>
      <c r="L309" s="6">
        <v>0.19</v>
      </c>
      <c r="M309" s="7">
        <v>2733.5806376256</v>
      </c>
      <c r="N309" s="14">
        <f t="shared" si="26"/>
        <v>2494.6794726566404</v>
      </c>
      <c r="O309" s="14">
        <f t="shared" si="27"/>
        <v>169.76993256061709</v>
      </c>
      <c r="P309" s="15">
        <f t="shared" si="28"/>
        <v>6.8052803745494911E-2</v>
      </c>
      <c r="Q309" s="14">
        <f t="shared" si="29"/>
        <v>2494.6794726566404</v>
      </c>
    </row>
    <row r="310" spans="1:17" ht="15" thickBot="1" x14ac:dyDescent="0.35">
      <c r="A310" s="2">
        <v>21</v>
      </c>
      <c r="B310" s="3" t="s">
        <v>330</v>
      </c>
      <c r="C310" s="2" t="s">
        <v>298</v>
      </c>
      <c r="D310" s="4">
        <v>1</v>
      </c>
      <c r="E310" s="5">
        <v>77091.675789539499</v>
      </c>
      <c r="F310" s="6">
        <v>0.19</v>
      </c>
      <c r="G310" s="7">
        <f t="shared" si="25"/>
        <v>91739.094189551994</v>
      </c>
      <c r="H310" s="5">
        <v>77091.675789539499</v>
      </c>
      <c r="I310" s="6">
        <v>0.19</v>
      </c>
      <c r="J310" s="7">
        <v>91739.094189551994</v>
      </c>
      <c r="K310" s="5">
        <v>89501.555306879993</v>
      </c>
      <c r="L310" s="6">
        <v>0.19</v>
      </c>
      <c r="M310" s="7">
        <v>106506.85081518719</v>
      </c>
      <c r="N310" s="14">
        <f t="shared" si="26"/>
        <v>96661.679731430384</v>
      </c>
      <c r="O310" s="14">
        <f t="shared" si="27"/>
        <v>6961.5872352661454</v>
      </c>
      <c r="P310" s="15">
        <f t="shared" si="28"/>
        <v>7.2020135120852077E-2</v>
      </c>
      <c r="Q310" s="14">
        <f t="shared" si="29"/>
        <v>96661.679731430384</v>
      </c>
    </row>
    <row r="311" spans="1:17" ht="34.799999999999997" thickBot="1" x14ac:dyDescent="0.35">
      <c r="A311" s="2">
        <v>22</v>
      </c>
      <c r="B311" s="3" t="s">
        <v>331</v>
      </c>
      <c r="C311" s="2" t="s">
        <v>332</v>
      </c>
      <c r="D311" s="4">
        <v>1</v>
      </c>
      <c r="E311" s="5">
        <v>115678.44995390924</v>
      </c>
      <c r="F311" s="6">
        <v>0.19</v>
      </c>
      <c r="G311" s="7">
        <f t="shared" si="25"/>
        <v>137657.35544515197</v>
      </c>
      <c r="H311" s="5">
        <v>114820.73656888513</v>
      </c>
      <c r="I311" s="6">
        <v>0.19</v>
      </c>
      <c r="J311" s="7">
        <v>136636.6765169733</v>
      </c>
      <c r="K311" s="5">
        <v>134299.85897087998</v>
      </c>
      <c r="L311" s="6">
        <v>0.19</v>
      </c>
      <c r="M311" s="7">
        <v>159816.83217534717</v>
      </c>
      <c r="N311" s="14">
        <f t="shared" si="26"/>
        <v>144703.6213791575</v>
      </c>
      <c r="O311" s="14">
        <f t="shared" si="27"/>
        <v>10694.77448090594</v>
      </c>
      <c r="P311" s="15">
        <f t="shared" si="28"/>
        <v>7.3908132906246468E-2</v>
      </c>
      <c r="Q311" s="14">
        <f t="shared" si="29"/>
        <v>144703.6213791575</v>
      </c>
    </row>
    <row r="312" spans="1:17" ht="23.4" thickBot="1" x14ac:dyDescent="0.35">
      <c r="A312" s="2">
        <v>23</v>
      </c>
      <c r="B312" s="3" t="s">
        <v>333</v>
      </c>
      <c r="C312" s="2" t="s">
        <v>334</v>
      </c>
      <c r="D312" s="4">
        <v>1</v>
      </c>
      <c r="E312" s="5">
        <v>46208.761424773103</v>
      </c>
      <c r="F312" s="6">
        <v>0.19</v>
      </c>
      <c r="G312" s="7">
        <f t="shared" si="25"/>
        <v>54988.42609547999</v>
      </c>
      <c r="H312" s="5">
        <v>46659.578609405035</v>
      </c>
      <c r="I312" s="6">
        <v>0.19</v>
      </c>
      <c r="J312" s="7">
        <v>55524.898545191987</v>
      </c>
      <c r="K312" s="5">
        <v>53647.244971199987</v>
      </c>
      <c r="L312" s="6">
        <v>0.19</v>
      </c>
      <c r="M312" s="7">
        <v>63840.221515727979</v>
      </c>
      <c r="N312" s="14">
        <f t="shared" si="26"/>
        <v>58117.848718799993</v>
      </c>
      <c r="O312" s="14">
        <f t="shared" si="27"/>
        <v>4052.2515134668142</v>
      </c>
      <c r="P312" s="15">
        <f t="shared" si="28"/>
        <v>6.9724733499228614E-2</v>
      </c>
      <c r="Q312" s="14">
        <f t="shared" si="29"/>
        <v>58117.848718799993</v>
      </c>
    </row>
    <row r="313" spans="1:17" ht="15" thickBot="1" x14ac:dyDescent="0.35">
      <c r="A313" s="2">
        <v>24</v>
      </c>
      <c r="B313" s="3" t="s">
        <v>335</v>
      </c>
      <c r="C313" s="2" t="s">
        <v>336</v>
      </c>
      <c r="D313" s="4">
        <v>1</v>
      </c>
      <c r="E313" s="5">
        <v>21121.534878231931</v>
      </c>
      <c r="F313" s="6">
        <v>0.19</v>
      </c>
      <c r="G313" s="7">
        <f t="shared" si="25"/>
        <v>25134.626505095996</v>
      </c>
      <c r="H313" s="5">
        <v>21430.6305105963</v>
      </c>
      <c r="I313" s="6">
        <v>0.19</v>
      </c>
      <c r="J313" s="7">
        <v>25502.450307609597</v>
      </c>
      <c r="K313" s="5">
        <v>24521.586834239995</v>
      </c>
      <c r="L313" s="6">
        <v>0.19</v>
      </c>
      <c r="M313" s="7">
        <v>29180.688332745594</v>
      </c>
      <c r="N313" s="14">
        <f t="shared" si="26"/>
        <v>26605.921715150394</v>
      </c>
      <c r="O313" s="14">
        <f t="shared" si="27"/>
        <v>1826.8170750854899</v>
      </c>
      <c r="P313" s="15">
        <f t="shared" si="28"/>
        <v>6.866204804493703E-2</v>
      </c>
      <c r="Q313" s="14">
        <f t="shared" si="29"/>
        <v>26605.921715150394</v>
      </c>
    </row>
    <row r="314" spans="1:17" ht="15" thickBot="1" x14ac:dyDescent="0.35">
      <c r="A314" s="2">
        <v>25</v>
      </c>
      <c r="B314" s="3" t="s">
        <v>337</v>
      </c>
      <c r="C314" s="2" t="s">
        <v>338</v>
      </c>
      <c r="D314" s="4">
        <v>1</v>
      </c>
      <c r="E314" s="5">
        <v>168798.87775948236</v>
      </c>
      <c r="F314" s="6">
        <v>0.19</v>
      </c>
      <c r="G314" s="7">
        <f t="shared" si="25"/>
        <v>200870.664533784</v>
      </c>
      <c r="H314" s="5">
        <v>168798.87775948236</v>
      </c>
      <c r="I314" s="6">
        <v>0.19</v>
      </c>
      <c r="J314" s="7">
        <v>200870.664533784</v>
      </c>
      <c r="K314" s="5">
        <v>195971.38003296001</v>
      </c>
      <c r="L314" s="6">
        <v>0.19</v>
      </c>
      <c r="M314" s="7">
        <v>233205.94223922241</v>
      </c>
      <c r="N314" s="14">
        <f t="shared" si="26"/>
        <v>211649.09043559679</v>
      </c>
      <c r="O314" s="14">
        <f t="shared" si="27"/>
        <v>15242.996091377123</v>
      </c>
      <c r="P314" s="15">
        <f t="shared" si="28"/>
        <v>7.2020135120852077E-2</v>
      </c>
      <c r="Q314" s="14">
        <f t="shared" si="29"/>
        <v>211649.09043559679</v>
      </c>
    </row>
    <row r="315" spans="1:17" ht="23.4" thickBot="1" x14ac:dyDescent="0.35">
      <c r="A315" s="2">
        <v>26</v>
      </c>
      <c r="B315" s="3" t="s">
        <v>339</v>
      </c>
      <c r="C315" s="2" t="s">
        <v>340</v>
      </c>
      <c r="D315" s="4">
        <v>1</v>
      </c>
      <c r="E315" s="5">
        <v>14430.47862657479</v>
      </c>
      <c r="F315" s="6">
        <v>0.19</v>
      </c>
      <c r="G315" s="7">
        <f t="shared" si="25"/>
        <v>17172.269565623999</v>
      </c>
      <c r="H315" s="5">
        <v>14402.321595108302</v>
      </c>
      <c r="I315" s="6">
        <v>0.19</v>
      </c>
      <c r="J315" s="7">
        <v>17138.762698178878</v>
      </c>
      <c r="K315" s="5">
        <v>16753.433722559999</v>
      </c>
      <c r="L315" s="6">
        <v>0.19</v>
      </c>
      <c r="M315" s="7">
        <v>19936.586129846397</v>
      </c>
      <c r="N315" s="14">
        <f t="shared" si="26"/>
        <v>18082.539464549758</v>
      </c>
      <c r="O315" s="14">
        <f t="shared" si="27"/>
        <v>1311.0803319819083</v>
      </c>
      <c r="P315" s="15">
        <f t="shared" si="28"/>
        <v>7.2505321199615766E-2</v>
      </c>
      <c r="Q315" s="14">
        <f t="shared" si="29"/>
        <v>18082.539464549758</v>
      </c>
    </row>
    <row r="316" spans="1:17" ht="23.4" thickBot="1" x14ac:dyDescent="0.35">
      <c r="A316" s="2">
        <v>27</v>
      </c>
      <c r="B316" s="3" t="s">
        <v>341</v>
      </c>
      <c r="C316" s="2" t="s">
        <v>342</v>
      </c>
      <c r="D316" s="4">
        <v>1</v>
      </c>
      <c r="E316" s="5">
        <v>33186.290401754624</v>
      </c>
      <c r="F316" s="6">
        <v>0.19</v>
      </c>
      <c r="G316" s="7">
        <f t="shared" si="25"/>
        <v>39491.685578088</v>
      </c>
      <c r="H316" s="5">
        <v>32959.652320962152</v>
      </c>
      <c r="I316" s="6">
        <v>0.19</v>
      </c>
      <c r="J316" s="7">
        <v>39221.986261944956</v>
      </c>
      <c r="K316" s="5">
        <v>38528.473734719999</v>
      </c>
      <c r="L316" s="6">
        <v>0.19</v>
      </c>
      <c r="M316" s="7">
        <v>45848.883744316794</v>
      </c>
      <c r="N316" s="14">
        <f t="shared" si="26"/>
        <v>41520.851861449919</v>
      </c>
      <c r="O316" s="14">
        <f t="shared" si="27"/>
        <v>3062.3606814151472</v>
      </c>
      <c r="P316" s="15">
        <f t="shared" si="28"/>
        <v>7.37547652354021E-2</v>
      </c>
      <c r="Q316" s="14">
        <f t="shared" si="29"/>
        <v>41520.851861449919</v>
      </c>
    </row>
    <row r="317" spans="1:17" ht="23.4" thickBot="1" x14ac:dyDescent="0.35">
      <c r="A317" s="2">
        <v>28</v>
      </c>
      <c r="B317" s="3" t="s">
        <v>343</v>
      </c>
      <c r="C317" s="2" t="s">
        <v>344</v>
      </c>
      <c r="D317" s="4">
        <v>1</v>
      </c>
      <c r="E317" s="5">
        <v>43222.465011872271</v>
      </c>
      <c r="F317" s="6">
        <v>0.19</v>
      </c>
      <c r="G317" s="7">
        <f t="shared" si="25"/>
        <v>51434.733364127998</v>
      </c>
      <c r="H317" s="5">
        <v>42969.455460583267</v>
      </c>
      <c r="I317" s="6">
        <v>0.19</v>
      </c>
      <c r="J317" s="7">
        <v>51133.651998094087</v>
      </c>
      <c r="K317" s="5">
        <v>50180.227672320005</v>
      </c>
      <c r="L317" s="6">
        <v>0.19</v>
      </c>
      <c r="M317" s="7">
        <v>59714.470930060801</v>
      </c>
      <c r="N317" s="14">
        <f t="shared" si="26"/>
        <v>54094.285430760967</v>
      </c>
      <c r="O317" s="14">
        <f t="shared" si="27"/>
        <v>3975.9716868666915</v>
      </c>
      <c r="P317" s="15">
        <f t="shared" si="28"/>
        <v>7.3500771018702407E-2</v>
      </c>
      <c r="Q317" s="14">
        <f t="shared" si="29"/>
        <v>54094.285430760967</v>
      </c>
    </row>
    <row r="318" spans="1:17" ht="15" thickBot="1" x14ac:dyDescent="0.35">
      <c r="A318" s="2">
        <v>29</v>
      </c>
      <c r="B318" s="3" t="s">
        <v>345</v>
      </c>
      <c r="C318" s="2" t="s">
        <v>346</v>
      </c>
      <c r="D318" s="4">
        <v>1</v>
      </c>
      <c r="E318" s="5">
        <v>25004.43206797311</v>
      </c>
      <c r="F318" s="6">
        <v>0.19</v>
      </c>
      <c r="G318" s="7">
        <f t="shared" si="25"/>
        <v>29755.274160887999</v>
      </c>
      <c r="H318" s="5">
        <v>24850.746290384592</v>
      </c>
      <c r="I318" s="6">
        <v>0.19</v>
      </c>
      <c r="J318" s="7">
        <v>29572.388085557664</v>
      </c>
      <c r="K318" s="5">
        <v>29029.535766720001</v>
      </c>
      <c r="L318" s="6">
        <v>0.19</v>
      </c>
      <c r="M318" s="7">
        <v>34545.1475623968</v>
      </c>
      <c r="N318" s="14">
        <f t="shared" si="26"/>
        <v>31290.936602947488</v>
      </c>
      <c r="O318" s="14">
        <f t="shared" si="27"/>
        <v>2302.2856115300497</v>
      </c>
      <c r="P318" s="15">
        <f t="shared" si="28"/>
        <v>7.3576756130501478E-2</v>
      </c>
      <c r="Q318" s="14">
        <f t="shared" si="29"/>
        <v>31290.936602947488</v>
      </c>
    </row>
    <row r="319" spans="1:17" ht="23.4" thickBot="1" x14ac:dyDescent="0.35">
      <c r="A319" s="2">
        <v>30</v>
      </c>
      <c r="B319" s="3" t="s">
        <v>347</v>
      </c>
      <c r="C319" s="2" t="s">
        <v>348</v>
      </c>
      <c r="D319" s="4">
        <v>1</v>
      </c>
      <c r="E319" s="5">
        <v>102623.39305314957</v>
      </c>
      <c r="F319" s="6">
        <v>0.19</v>
      </c>
      <c r="G319" s="7">
        <f t="shared" si="25"/>
        <v>122121.83773324799</v>
      </c>
      <c r="H319" s="5">
        <v>103123.994970482</v>
      </c>
      <c r="I319" s="6">
        <v>0.19</v>
      </c>
      <c r="J319" s="7">
        <v>122717.55401487357</v>
      </c>
      <c r="K319" s="5">
        <v>119143.25632511999</v>
      </c>
      <c r="L319" s="6">
        <v>0.19</v>
      </c>
      <c r="M319" s="7">
        <v>141780.47502689279</v>
      </c>
      <c r="N319" s="14">
        <f t="shared" si="26"/>
        <v>128873.28892500477</v>
      </c>
      <c r="O319" s="14">
        <f t="shared" si="27"/>
        <v>9129.99851309322</v>
      </c>
      <c r="P319" s="15">
        <f t="shared" si="28"/>
        <v>7.0844770000447796E-2</v>
      </c>
      <c r="Q319" s="14">
        <f t="shared" si="29"/>
        <v>128873.28892500477</v>
      </c>
    </row>
    <row r="320" spans="1:17" ht="23.4" thickBot="1" x14ac:dyDescent="0.35">
      <c r="A320" s="2">
        <v>31</v>
      </c>
      <c r="B320" s="3" t="s">
        <v>349</v>
      </c>
      <c r="C320" s="2" t="s">
        <v>350</v>
      </c>
      <c r="D320" s="4">
        <v>1</v>
      </c>
      <c r="E320" s="5">
        <v>35028.055086655462</v>
      </c>
      <c r="F320" s="6">
        <v>0.19</v>
      </c>
      <c r="G320" s="7">
        <f t="shared" si="25"/>
        <v>41683.385553119995</v>
      </c>
      <c r="H320" s="5">
        <v>35882.397893647059</v>
      </c>
      <c r="I320" s="6">
        <v>0.19</v>
      </c>
      <c r="J320" s="7">
        <v>42700.053493439998</v>
      </c>
      <c r="K320" s="5">
        <v>40666.717612799999</v>
      </c>
      <c r="L320" s="6">
        <v>0.19</v>
      </c>
      <c r="M320" s="7">
        <v>48393.393959231995</v>
      </c>
      <c r="N320" s="14">
        <f t="shared" si="26"/>
        <v>44258.944335264001</v>
      </c>
      <c r="O320" s="14">
        <f t="shared" si="27"/>
        <v>2952.8132004429799</v>
      </c>
      <c r="P320" s="15">
        <f t="shared" si="28"/>
        <v>6.6716756235197419E-2</v>
      </c>
      <c r="Q320" s="14">
        <f t="shared" si="29"/>
        <v>44258.944335264001</v>
      </c>
    </row>
    <row r="321" spans="1:17" ht="23.4" thickBot="1" x14ac:dyDescent="0.35">
      <c r="A321" s="2">
        <v>32</v>
      </c>
      <c r="B321" s="3" t="s">
        <v>351</v>
      </c>
      <c r="C321" s="2" t="s">
        <v>352</v>
      </c>
      <c r="D321" s="4">
        <v>1</v>
      </c>
      <c r="E321" s="5">
        <v>53178.73927677983</v>
      </c>
      <c r="F321" s="6">
        <v>0.19</v>
      </c>
      <c r="G321" s="7">
        <f t="shared" si="25"/>
        <v>63282.699739367992</v>
      </c>
      <c r="H321" s="5">
        <v>53178.73927677983</v>
      </c>
      <c r="I321" s="6">
        <v>0.19</v>
      </c>
      <c r="J321" s="7">
        <v>63282.699739367992</v>
      </c>
      <c r="K321" s="5">
        <v>61739.219257919998</v>
      </c>
      <c r="L321" s="6">
        <v>0.19</v>
      </c>
      <c r="M321" s="7">
        <v>73469.670916924792</v>
      </c>
      <c r="N321" s="14">
        <f t="shared" si="26"/>
        <v>66678.356798553592</v>
      </c>
      <c r="O321" s="14">
        <f t="shared" si="27"/>
        <v>4802.1842662682147</v>
      </c>
      <c r="P321" s="15">
        <f t="shared" si="28"/>
        <v>7.2020135120852063E-2</v>
      </c>
      <c r="Q321" s="14">
        <f t="shared" si="29"/>
        <v>66678.356798553592</v>
      </c>
    </row>
    <row r="322" spans="1:17" ht="15" thickBot="1" x14ac:dyDescent="0.35">
      <c r="A322" s="2">
        <v>33</v>
      </c>
      <c r="B322" s="3" t="s">
        <v>353</v>
      </c>
      <c r="C322" s="2" t="s">
        <v>354</v>
      </c>
      <c r="D322" s="4">
        <v>1</v>
      </c>
      <c r="E322" s="5">
        <v>82487.415784900848</v>
      </c>
      <c r="F322" s="6">
        <v>0.19</v>
      </c>
      <c r="G322" s="7">
        <f t="shared" si="25"/>
        <v>98160.024784032008</v>
      </c>
      <c r="H322" s="5">
        <v>85304.059250726728</v>
      </c>
      <c r="I322" s="6">
        <v>0.19</v>
      </c>
      <c r="J322" s="7">
        <v>101511.8305083648</v>
      </c>
      <c r="K322" s="5">
        <v>95765.877838079992</v>
      </c>
      <c r="L322" s="6">
        <v>0.19</v>
      </c>
      <c r="M322" s="7">
        <v>113961.39462731518</v>
      </c>
      <c r="N322" s="14">
        <f t="shared" si="26"/>
        <v>104544.41663990398</v>
      </c>
      <c r="O322" s="14">
        <f t="shared" si="27"/>
        <v>6797.953428052575</v>
      </c>
      <c r="P322" s="15">
        <f t="shared" si="28"/>
        <v>6.5024547905486479E-2</v>
      </c>
      <c r="Q322" s="14">
        <f t="shared" si="29"/>
        <v>104544.41663990398</v>
      </c>
    </row>
    <row r="323" spans="1:17" ht="23.4" thickBot="1" x14ac:dyDescent="0.35">
      <c r="A323" s="2">
        <v>34</v>
      </c>
      <c r="B323" s="3" t="s">
        <v>355</v>
      </c>
      <c r="C323" s="2" t="s">
        <v>356</v>
      </c>
      <c r="D323" s="4">
        <v>1</v>
      </c>
      <c r="E323" s="5">
        <v>79136.849646877323</v>
      </c>
      <c r="F323" s="6">
        <v>0.19</v>
      </c>
      <c r="G323" s="7">
        <f t="shared" si="25"/>
        <v>94172.851079784014</v>
      </c>
      <c r="H323" s="5">
        <v>81067.01671143531</v>
      </c>
      <c r="I323" s="6">
        <v>0.19</v>
      </c>
      <c r="J323" s="7">
        <v>96469.749886608013</v>
      </c>
      <c r="K323" s="5">
        <v>91875.952272959999</v>
      </c>
      <c r="L323" s="6">
        <v>0.19</v>
      </c>
      <c r="M323" s="7">
        <v>109332.3832048224</v>
      </c>
      <c r="N323" s="14">
        <f t="shared" si="26"/>
        <v>99991.661390404799</v>
      </c>
      <c r="O323" s="14">
        <f t="shared" si="27"/>
        <v>6671.119298536034</v>
      </c>
      <c r="P323" s="15">
        <f t="shared" si="28"/>
        <v>6.6716756235197378E-2</v>
      </c>
      <c r="Q323" s="14">
        <f t="shared" si="29"/>
        <v>99991.661390404799</v>
      </c>
    </row>
    <row r="324" spans="1:17" ht="15" thickBot="1" x14ac:dyDescent="0.35">
      <c r="A324" s="2">
        <v>35</v>
      </c>
      <c r="B324" s="3" t="s">
        <v>357</v>
      </c>
      <c r="C324" s="2" t="s">
        <v>358</v>
      </c>
      <c r="D324" s="4">
        <v>1</v>
      </c>
      <c r="E324" s="5">
        <v>18626.418041687393</v>
      </c>
      <c r="F324" s="6">
        <v>0.19</v>
      </c>
      <c r="G324" s="7">
        <f t="shared" si="25"/>
        <v>22165.437469607998</v>
      </c>
      <c r="H324" s="5">
        <v>18953.516114614587</v>
      </c>
      <c r="I324" s="6">
        <v>0.19</v>
      </c>
      <c r="J324" s="7">
        <v>22554.684176391358</v>
      </c>
      <c r="K324" s="5">
        <v>21624.817043520001</v>
      </c>
      <c r="L324" s="6">
        <v>0.19</v>
      </c>
      <c r="M324" s="7">
        <v>25733.532281788801</v>
      </c>
      <c r="N324" s="14">
        <f t="shared" si="26"/>
        <v>23484.551309262722</v>
      </c>
      <c r="O324" s="14">
        <f t="shared" si="27"/>
        <v>1598.1895613002639</v>
      </c>
      <c r="P324" s="15">
        <f t="shared" si="28"/>
        <v>6.8052803745495008E-2</v>
      </c>
      <c r="Q324" s="14">
        <f t="shared" si="29"/>
        <v>23484.551309262722</v>
      </c>
    </row>
    <row r="325" spans="1:17" ht="34.799999999999997" thickBot="1" x14ac:dyDescent="0.35">
      <c r="A325" s="2">
        <v>36</v>
      </c>
      <c r="B325" s="3" t="s">
        <v>359</v>
      </c>
      <c r="C325" s="2" t="s">
        <v>360</v>
      </c>
      <c r="D325" s="4">
        <v>1</v>
      </c>
      <c r="E325" s="5">
        <v>149006.66616018151</v>
      </c>
      <c r="F325" s="6">
        <v>0.19</v>
      </c>
      <c r="G325" s="7">
        <f t="shared" si="25"/>
        <v>177317.93273061598</v>
      </c>
      <c r="H325" s="5">
        <v>149006.66616018151</v>
      </c>
      <c r="I325" s="6">
        <v>0.19</v>
      </c>
      <c r="J325" s="7">
        <v>177317.93273061598</v>
      </c>
      <c r="K325" s="5">
        <v>172993.10510304</v>
      </c>
      <c r="L325" s="6">
        <v>0.19</v>
      </c>
      <c r="M325" s="7">
        <v>205861.79507261759</v>
      </c>
      <c r="N325" s="14">
        <f t="shared" si="26"/>
        <v>186832.55351128321</v>
      </c>
      <c r="O325" s="14">
        <f t="shared" si="27"/>
        <v>13455.705748856444</v>
      </c>
      <c r="P325" s="15">
        <f t="shared" si="28"/>
        <v>7.2020135120852077E-2</v>
      </c>
      <c r="Q325" s="14">
        <f t="shared" si="29"/>
        <v>186832.55351128321</v>
      </c>
    </row>
    <row r="326" spans="1:17" ht="23.4" thickBot="1" x14ac:dyDescent="0.35">
      <c r="A326" s="2">
        <v>37</v>
      </c>
      <c r="B326" s="3" t="s">
        <v>361</v>
      </c>
      <c r="C326" s="2" t="s">
        <v>362</v>
      </c>
      <c r="D326" s="4">
        <v>1</v>
      </c>
      <c r="E326" s="5">
        <v>9419.2295265680677</v>
      </c>
      <c r="F326" s="6">
        <v>0.19</v>
      </c>
      <c r="G326" s="7">
        <f t="shared" si="25"/>
        <v>11208.883136615999</v>
      </c>
      <c r="H326" s="5">
        <v>9349.3893856881477</v>
      </c>
      <c r="I326" s="6">
        <v>0.19</v>
      </c>
      <c r="J326" s="7">
        <v>11125.773368968896</v>
      </c>
      <c r="K326" s="5">
        <v>10935.495743040001</v>
      </c>
      <c r="L326" s="6">
        <v>0.19</v>
      </c>
      <c r="M326" s="7">
        <v>13013.239934217601</v>
      </c>
      <c r="N326" s="14">
        <f t="shared" si="26"/>
        <v>11782.632146600832</v>
      </c>
      <c r="O326" s="14">
        <f t="shared" si="27"/>
        <v>870.83234267638773</v>
      </c>
      <c r="P326" s="15">
        <f t="shared" si="28"/>
        <v>7.3908132906246579E-2</v>
      </c>
      <c r="Q326" s="14">
        <f t="shared" si="29"/>
        <v>11782.632146600832</v>
      </c>
    </row>
    <row r="327" spans="1:17" ht="23.4" thickBot="1" x14ac:dyDescent="0.35">
      <c r="A327" s="2">
        <v>38</v>
      </c>
      <c r="B327" s="3" t="s">
        <v>363</v>
      </c>
      <c r="C327" s="2" t="s">
        <v>364</v>
      </c>
      <c r="D327" s="4">
        <v>1</v>
      </c>
      <c r="E327" s="5">
        <v>79243.697478991598</v>
      </c>
      <c r="F327" s="6">
        <v>0.19</v>
      </c>
      <c r="G327" s="7">
        <f t="shared" si="25"/>
        <v>94300</v>
      </c>
      <c r="H327" s="5">
        <v>80016.806722689071</v>
      </c>
      <c r="I327" s="6">
        <v>0.19</v>
      </c>
      <c r="J327" s="7">
        <v>95219.999999999985</v>
      </c>
      <c r="K327" s="5">
        <v>92000</v>
      </c>
      <c r="L327" s="6">
        <v>0.19</v>
      </c>
      <c r="M327" s="7">
        <v>109480</v>
      </c>
      <c r="N327" s="14">
        <f t="shared" si="26"/>
        <v>99666.666666666672</v>
      </c>
      <c r="O327" s="14">
        <f t="shared" si="27"/>
        <v>6949.2317720897945</v>
      </c>
      <c r="P327" s="15">
        <f t="shared" si="28"/>
        <v>6.9724733499228697E-2</v>
      </c>
      <c r="Q327" s="14">
        <f t="shared" si="29"/>
        <v>99666.666666666672</v>
      </c>
    </row>
    <row r="328" spans="1:17" ht="34.5" customHeight="1" thickBot="1" x14ac:dyDescent="0.35">
      <c r="A328" s="66" t="s">
        <v>365</v>
      </c>
      <c r="B328" s="66"/>
      <c r="C328" s="66"/>
      <c r="D328" s="66"/>
      <c r="E328" s="66"/>
      <c r="F328" s="66"/>
      <c r="G328" s="66"/>
      <c r="H328" s="59" t="s">
        <v>466</v>
      </c>
      <c r="I328" s="60"/>
      <c r="J328" s="60"/>
      <c r="K328" s="60"/>
      <c r="L328" s="60"/>
      <c r="M328" s="60"/>
      <c r="N328" s="60"/>
      <c r="O328" s="60"/>
      <c r="P328" s="61"/>
      <c r="Q328" s="26">
        <f>SUM(Q290:Q327)</f>
        <v>3321017.2050312753</v>
      </c>
    </row>
    <row r="330" spans="1:17" x14ac:dyDescent="0.3">
      <c r="A330" s="62" t="s">
        <v>366</v>
      </c>
      <c r="B330" s="63"/>
      <c r="C330" s="63"/>
      <c r="D330" s="63"/>
      <c r="E330" s="63"/>
      <c r="F330" s="63"/>
      <c r="G330" s="63"/>
      <c r="H330" s="63"/>
      <c r="I330" s="63"/>
      <c r="J330" s="63"/>
      <c r="K330" s="63"/>
      <c r="L330" s="63"/>
      <c r="M330" s="63"/>
      <c r="N330" s="63"/>
    </row>
    <row r="331" spans="1:17" x14ac:dyDescent="0.3">
      <c r="A331" s="57" t="s">
        <v>445</v>
      </c>
      <c r="B331" s="57"/>
      <c r="C331" s="57"/>
      <c r="D331" s="57"/>
      <c r="E331" s="58" t="s">
        <v>454</v>
      </c>
      <c r="F331" s="58"/>
      <c r="G331" s="58"/>
      <c r="H331" s="58" t="s">
        <v>452</v>
      </c>
      <c r="I331" s="58"/>
      <c r="J331" s="58"/>
      <c r="K331" s="58" t="s">
        <v>453</v>
      </c>
      <c r="L331" s="58"/>
      <c r="M331" s="58"/>
      <c r="N331" s="64" t="s">
        <v>458</v>
      </c>
      <c r="O331" s="64" t="s">
        <v>459</v>
      </c>
      <c r="P331" s="64" t="s">
        <v>460</v>
      </c>
      <c r="Q331" s="64" t="s">
        <v>461</v>
      </c>
    </row>
    <row r="332" spans="1:17" ht="53.4" thickBot="1" x14ac:dyDescent="0.35">
      <c r="A332" s="1" t="s">
        <v>0</v>
      </c>
      <c r="B332" s="1" t="s">
        <v>1</v>
      </c>
      <c r="C332" s="1" t="s">
        <v>2</v>
      </c>
      <c r="D332" s="1" t="s">
        <v>3</v>
      </c>
      <c r="E332" s="1" t="s">
        <v>4</v>
      </c>
      <c r="F332" s="1" t="s">
        <v>5</v>
      </c>
      <c r="G332" s="1" t="s">
        <v>6</v>
      </c>
      <c r="H332" s="1" t="s">
        <v>4</v>
      </c>
      <c r="I332" s="1" t="s">
        <v>5</v>
      </c>
      <c r="J332" s="1" t="s">
        <v>6</v>
      </c>
      <c r="K332" s="1" t="s">
        <v>4</v>
      </c>
      <c r="L332" s="1" t="s">
        <v>5</v>
      </c>
      <c r="M332" s="1" t="s">
        <v>6</v>
      </c>
      <c r="N332" s="65"/>
      <c r="O332" s="65"/>
      <c r="P332" s="65"/>
      <c r="Q332" s="65"/>
    </row>
    <row r="333" spans="1:17" ht="23.4" thickBot="1" x14ac:dyDescent="0.35">
      <c r="A333" s="2">
        <v>1</v>
      </c>
      <c r="B333" s="3" t="s">
        <v>367</v>
      </c>
      <c r="C333" s="2" t="s">
        <v>368</v>
      </c>
      <c r="D333" s="4">
        <v>1</v>
      </c>
      <c r="E333" s="5">
        <v>173174.17702422148</v>
      </c>
      <c r="F333" s="6">
        <v>0.19</v>
      </c>
      <c r="G333" s="7">
        <f t="shared" ref="G333:G387" si="30">IFERROR(E333*D333*(1+F333),"")</f>
        <v>206077.27065882355</v>
      </c>
      <c r="H333" s="5">
        <v>174863.68119031144</v>
      </c>
      <c r="I333" s="6">
        <v>0.19</v>
      </c>
      <c r="J333" s="7">
        <v>208087.78061647061</v>
      </c>
      <c r="K333" s="5">
        <v>201050.99576470591</v>
      </c>
      <c r="L333" s="6">
        <v>0.19</v>
      </c>
      <c r="M333" s="7">
        <v>239250.68496000001</v>
      </c>
      <c r="N333" s="14">
        <f>AVERAGE(G333,J333,M333)</f>
        <v>217805.24541176471</v>
      </c>
      <c r="O333" s="14">
        <f>_xlfn.STDEV.P(G333,J333,M333)</f>
        <v>15186.41269106939</v>
      </c>
      <c r="P333" s="15">
        <f>O333/N333</f>
        <v>6.9724733499228655E-2</v>
      </c>
      <c r="Q333" s="14">
        <f>+N333</f>
        <v>217805.24541176471</v>
      </c>
    </row>
    <row r="334" spans="1:17" ht="23.4" thickBot="1" x14ac:dyDescent="0.35">
      <c r="A334" s="2">
        <v>2</v>
      </c>
      <c r="B334" s="3" t="s">
        <v>369</v>
      </c>
      <c r="C334" s="2" t="s">
        <v>370</v>
      </c>
      <c r="D334" s="4">
        <v>1</v>
      </c>
      <c r="E334" s="5">
        <v>109130.09426799802</v>
      </c>
      <c r="F334" s="6">
        <v>0.19</v>
      </c>
      <c r="G334" s="7">
        <f t="shared" si="30"/>
        <v>129864.81217891764</v>
      </c>
      <c r="H334" s="5">
        <v>110727.12003777361</v>
      </c>
      <c r="I334" s="6">
        <v>0.19</v>
      </c>
      <c r="J334" s="7">
        <v>131765.27284495058</v>
      </c>
      <c r="K334" s="5">
        <v>126697.37773552942</v>
      </c>
      <c r="L334" s="6">
        <v>0.19</v>
      </c>
      <c r="M334" s="7">
        <v>150769.87950528</v>
      </c>
      <c r="N334" s="14">
        <f t="shared" ref="N334:N387" si="31">AVERAGE(G334,J334,M334)</f>
        <v>137466.65484304939</v>
      </c>
      <c r="O334" s="14">
        <f t="shared" ref="O334:O387" si="32">_xlfn.STDEV.P(G334,J334,M334)</f>
        <v>9438.7420594102405</v>
      </c>
      <c r="P334" s="15">
        <f t="shared" ref="P334:P387" si="33">O334/N334</f>
        <v>6.8662048044937085E-2</v>
      </c>
      <c r="Q334" s="14">
        <f t="shared" ref="Q334:Q387" si="34">+N334</f>
        <v>137466.65484304939</v>
      </c>
    </row>
    <row r="335" spans="1:17" ht="23.4" thickBot="1" x14ac:dyDescent="0.35">
      <c r="A335" s="2">
        <v>3</v>
      </c>
      <c r="B335" s="3" t="s">
        <v>371</v>
      </c>
      <c r="C335" s="2" t="s">
        <v>372</v>
      </c>
      <c r="D335" s="4">
        <v>1</v>
      </c>
      <c r="E335" s="5">
        <v>200638.29981710331</v>
      </c>
      <c r="F335" s="6">
        <v>0.19</v>
      </c>
      <c r="G335" s="7">
        <f t="shared" si="30"/>
        <v>238759.57678235293</v>
      </c>
      <c r="H335" s="5">
        <v>200638.29981710331</v>
      </c>
      <c r="I335" s="6">
        <v>0.19</v>
      </c>
      <c r="J335" s="7">
        <v>238759.57678235293</v>
      </c>
      <c r="K335" s="5">
        <v>232936.17247058824</v>
      </c>
      <c r="L335" s="6">
        <v>0.19</v>
      </c>
      <c r="M335" s="7">
        <v>277194.04524000001</v>
      </c>
      <c r="N335" s="14">
        <f t="shared" si="31"/>
        <v>251571.0662682353</v>
      </c>
      <c r="O335" s="14">
        <f t="shared" si="32"/>
        <v>18118.182185135141</v>
      </c>
      <c r="P335" s="15">
        <f t="shared" si="33"/>
        <v>7.2020135120852091E-2</v>
      </c>
      <c r="Q335" s="14">
        <f t="shared" si="34"/>
        <v>251571.0662682353</v>
      </c>
    </row>
    <row r="336" spans="1:17" ht="23.4" thickBot="1" x14ac:dyDescent="0.35">
      <c r="A336" s="2">
        <v>4</v>
      </c>
      <c r="B336" s="3" t="s">
        <v>371</v>
      </c>
      <c r="C336" s="2" t="s">
        <v>373</v>
      </c>
      <c r="D336" s="4">
        <v>1</v>
      </c>
      <c r="E336" s="5">
        <v>109751.32343549187</v>
      </c>
      <c r="F336" s="6">
        <v>0.19</v>
      </c>
      <c r="G336" s="7">
        <f t="shared" si="30"/>
        <v>130604.07488823532</v>
      </c>
      <c r="H336" s="5">
        <v>109537.17451171529</v>
      </c>
      <c r="I336" s="6">
        <v>0.19</v>
      </c>
      <c r="J336" s="7">
        <v>130349.23766894119</v>
      </c>
      <c r="K336" s="5">
        <v>127418.60964705884</v>
      </c>
      <c r="L336" s="6">
        <v>0.19</v>
      </c>
      <c r="M336" s="7">
        <v>151628.14548000001</v>
      </c>
      <c r="N336" s="14">
        <f t="shared" si="31"/>
        <v>137527.15267905884</v>
      </c>
      <c r="O336" s="14">
        <f t="shared" si="32"/>
        <v>9971.4503786637561</v>
      </c>
      <c r="P336" s="15">
        <f t="shared" si="33"/>
        <v>7.2505321199615738E-2</v>
      </c>
      <c r="Q336" s="14">
        <f t="shared" si="34"/>
        <v>137527.15267905884</v>
      </c>
    </row>
    <row r="337" spans="1:17" ht="23.4" thickBot="1" x14ac:dyDescent="0.35">
      <c r="A337" s="2">
        <v>5</v>
      </c>
      <c r="B337" s="3" t="s">
        <v>374</v>
      </c>
      <c r="C337" s="2" t="s">
        <v>375</v>
      </c>
      <c r="D337" s="4">
        <v>1</v>
      </c>
      <c r="E337" s="5">
        <v>3575.891300939199</v>
      </c>
      <c r="F337" s="6">
        <v>0.19</v>
      </c>
      <c r="G337" s="7">
        <f t="shared" si="30"/>
        <v>4255.3106481176465</v>
      </c>
      <c r="H337" s="5">
        <v>3551.4705798596142</v>
      </c>
      <c r="I337" s="6">
        <v>0.19</v>
      </c>
      <c r="J337" s="7">
        <v>4226.2499900329403</v>
      </c>
      <c r="K337" s="5">
        <v>4151.5225835294113</v>
      </c>
      <c r="L337" s="6">
        <v>0.19</v>
      </c>
      <c r="M337" s="7">
        <v>4940.3118743999994</v>
      </c>
      <c r="N337" s="14">
        <f t="shared" si="31"/>
        <v>4473.9575041835278</v>
      </c>
      <c r="O337" s="14">
        <f t="shared" si="32"/>
        <v>329.97568539422195</v>
      </c>
      <c r="P337" s="15">
        <f t="shared" si="33"/>
        <v>7.3754765235402184E-2</v>
      </c>
      <c r="Q337" s="14">
        <f t="shared" si="34"/>
        <v>4473.9575041835278</v>
      </c>
    </row>
    <row r="338" spans="1:17" ht="23.4" thickBot="1" x14ac:dyDescent="0.35">
      <c r="A338" s="2">
        <v>6</v>
      </c>
      <c r="B338" s="3" t="s">
        <v>376</v>
      </c>
      <c r="C338" s="2" t="s">
        <v>375</v>
      </c>
      <c r="D338" s="4">
        <v>1</v>
      </c>
      <c r="E338" s="5">
        <v>6528.8854303509652</v>
      </c>
      <c r="F338" s="6">
        <v>0.19</v>
      </c>
      <c r="G338" s="7">
        <f t="shared" si="30"/>
        <v>7769.3736621176486</v>
      </c>
      <c r="H338" s="5">
        <v>6490.6675644172028</v>
      </c>
      <c r="I338" s="6">
        <v>0.19</v>
      </c>
      <c r="J338" s="7">
        <v>7723.894401656471</v>
      </c>
      <c r="K338" s="5">
        <v>7579.8767435294121</v>
      </c>
      <c r="L338" s="6">
        <v>0.19</v>
      </c>
      <c r="M338" s="7">
        <v>9020.0533247999992</v>
      </c>
      <c r="N338" s="14">
        <f t="shared" si="31"/>
        <v>8171.1071295247066</v>
      </c>
      <c r="O338" s="14">
        <f t="shared" si="32"/>
        <v>600.58267409648147</v>
      </c>
      <c r="P338" s="15">
        <f t="shared" si="33"/>
        <v>7.3500771018702324E-2</v>
      </c>
      <c r="Q338" s="14">
        <f t="shared" si="34"/>
        <v>8171.1071295247066</v>
      </c>
    </row>
    <row r="339" spans="1:17" ht="23.4" thickBot="1" x14ac:dyDescent="0.35">
      <c r="A339" s="2">
        <v>7</v>
      </c>
      <c r="B339" s="3" t="s">
        <v>377</v>
      </c>
      <c r="C339" s="2" t="s">
        <v>378</v>
      </c>
      <c r="D339" s="4">
        <v>1</v>
      </c>
      <c r="E339" s="5">
        <v>145065.03905753832</v>
      </c>
      <c r="F339" s="6">
        <v>0.19</v>
      </c>
      <c r="G339" s="7">
        <f t="shared" si="30"/>
        <v>172627.39647847059</v>
      </c>
      <c r="H339" s="5">
        <v>144357.40472067226</v>
      </c>
      <c r="I339" s="6">
        <v>0.19</v>
      </c>
      <c r="J339" s="7">
        <v>171785.31161759997</v>
      </c>
      <c r="K339" s="5">
        <v>168416.97217411763</v>
      </c>
      <c r="L339" s="6">
        <v>0.19</v>
      </c>
      <c r="M339" s="7">
        <v>200416.19688719997</v>
      </c>
      <c r="N339" s="14">
        <f t="shared" si="31"/>
        <v>181609.63499442351</v>
      </c>
      <c r="O339" s="14">
        <f t="shared" si="32"/>
        <v>13302.690314327414</v>
      </c>
      <c r="P339" s="15">
        <f t="shared" si="33"/>
        <v>7.3248813669692603E-2</v>
      </c>
      <c r="Q339" s="14">
        <f t="shared" si="34"/>
        <v>181609.63499442351</v>
      </c>
    </row>
    <row r="340" spans="1:17" ht="23.4" thickBot="1" x14ac:dyDescent="0.35">
      <c r="A340" s="2">
        <v>8</v>
      </c>
      <c r="B340" s="3" t="s">
        <v>377</v>
      </c>
      <c r="C340" s="2" t="s">
        <v>379</v>
      </c>
      <c r="D340" s="4">
        <v>1</v>
      </c>
      <c r="E340" s="5">
        <v>130364.63837617401</v>
      </c>
      <c r="F340" s="6">
        <v>0.19</v>
      </c>
      <c r="G340" s="7">
        <f t="shared" si="30"/>
        <v>155133.91966764707</v>
      </c>
      <c r="H340" s="5">
        <v>129855.89832397431</v>
      </c>
      <c r="I340" s="6">
        <v>0.19</v>
      </c>
      <c r="J340" s="7">
        <v>154528.51900552941</v>
      </c>
      <c r="K340" s="5">
        <v>151350.16552941178</v>
      </c>
      <c r="L340" s="6">
        <v>0.19</v>
      </c>
      <c r="M340" s="7">
        <v>180106.69698000001</v>
      </c>
      <c r="N340" s="14">
        <f t="shared" si="31"/>
        <v>163256.37855105882</v>
      </c>
      <c r="O340" s="14">
        <f t="shared" si="32"/>
        <v>11917.537521315919</v>
      </c>
      <c r="P340" s="15">
        <f t="shared" si="33"/>
        <v>7.2998908998760381E-2</v>
      </c>
      <c r="Q340" s="14">
        <f t="shared" si="34"/>
        <v>163256.37855105882</v>
      </c>
    </row>
    <row r="341" spans="1:17" ht="23.4" thickBot="1" x14ac:dyDescent="0.35">
      <c r="A341" s="2">
        <v>9</v>
      </c>
      <c r="B341" s="3" t="s">
        <v>380</v>
      </c>
      <c r="C341" s="2" t="s">
        <v>379</v>
      </c>
      <c r="D341" s="4">
        <v>1</v>
      </c>
      <c r="E341" s="5">
        <v>150072.29726396443</v>
      </c>
      <c r="F341" s="6">
        <v>0.19</v>
      </c>
      <c r="G341" s="7">
        <f t="shared" si="30"/>
        <v>178586.03374411765</v>
      </c>
      <c r="H341" s="5">
        <v>149340.23727731092</v>
      </c>
      <c r="I341" s="6">
        <v>0.19</v>
      </c>
      <c r="J341" s="7">
        <v>177714.88235999999</v>
      </c>
      <c r="K341" s="5">
        <v>174230.27682352942</v>
      </c>
      <c r="L341" s="6">
        <v>0.19</v>
      </c>
      <c r="M341" s="7">
        <v>207334.02942000001</v>
      </c>
      <c r="N341" s="14">
        <f t="shared" si="31"/>
        <v>187878.3151747059</v>
      </c>
      <c r="O341" s="14">
        <f t="shared" si="32"/>
        <v>13761.863700807826</v>
      </c>
      <c r="P341" s="15">
        <f t="shared" si="33"/>
        <v>7.3248813669692672E-2</v>
      </c>
      <c r="Q341" s="14">
        <f t="shared" si="34"/>
        <v>187878.3151747059</v>
      </c>
    </row>
    <row r="342" spans="1:17" ht="23.4" thickBot="1" x14ac:dyDescent="0.35">
      <c r="A342" s="2">
        <v>10</v>
      </c>
      <c r="B342" s="3" t="s">
        <v>381</v>
      </c>
      <c r="C342" s="2" t="s">
        <v>382</v>
      </c>
      <c r="D342" s="4">
        <v>1</v>
      </c>
      <c r="E342" s="5">
        <v>4846.6402950074144</v>
      </c>
      <c r="F342" s="6">
        <v>0.19</v>
      </c>
      <c r="G342" s="7">
        <f t="shared" si="30"/>
        <v>5767.5019510588227</v>
      </c>
      <c r="H342" s="5">
        <v>4964.8510339100349</v>
      </c>
      <c r="I342" s="6">
        <v>0.19</v>
      </c>
      <c r="J342" s="7">
        <v>5908.1727303529415</v>
      </c>
      <c r="K342" s="5">
        <v>5626.8311717647057</v>
      </c>
      <c r="L342" s="6">
        <v>0.19</v>
      </c>
      <c r="M342" s="7">
        <v>6695.9290943999995</v>
      </c>
      <c r="N342" s="14">
        <f t="shared" si="31"/>
        <v>6123.8679252705879</v>
      </c>
      <c r="O342" s="14">
        <f t="shared" si="32"/>
        <v>408.5646035868221</v>
      </c>
      <c r="P342" s="15">
        <f t="shared" si="33"/>
        <v>6.6716756235197433E-2</v>
      </c>
      <c r="Q342" s="14">
        <f t="shared" si="34"/>
        <v>6123.8679252705879</v>
      </c>
    </row>
    <row r="343" spans="1:17" ht="23.4" thickBot="1" x14ac:dyDescent="0.35">
      <c r="A343" s="2">
        <v>11</v>
      </c>
      <c r="B343" s="3" t="s">
        <v>383</v>
      </c>
      <c r="C343" s="2" t="s">
        <v>382</v>
      </c>
      <c r="D343" s="4">
        <v>1</v>
      </c>
      <c r="E343" s="5">
        <v>3661.0823655956501</v>
      </c>
      <c r="F343" s="6">
        <v>0.19</v>
      </c>
      <c r="G343" s="7">
        <f t="shared" si="30"/>
        <v>4356.6880150588231</v>
      </c>
      <c r="H343" s="5">
        <v>3625.3644888581316</v>
      </c>
      <c r="I343" s="6">
        <v>0.19</v>
      </c>
      <c r="J343" s="7">
        <v>4314.1837417411762</v>
      </c>
      <c r="K343" s="5">
        <v>4250.4273317647057</v>
      </c>
      <c r="L343" s="6">
        <v>0.19</v>
      </c>
      <c r="M343" s="7">
        <v>5058.0085247999996</v>
      </c>
      <c r="N343" s="14">
        <f t="shared" si="31"/>
        <v>4576.2934271999993</v>
      </c>
      <c r="O343" s="14">
        <f t="shared" si="32"/>
        <v>341.06571190353571</v>
      </c>
      <c r="P343" s="15">
        <f t="shared" si="33"/>
        <v>7.4528811871273831E-2</v>
      </c>
      <c r="Q343" s="14">
        <f t="shared" si="34"/>
        <v>4576.2934271999993</v>
      </c>
    </row>
    <row r="344" spans="1:17" ht="15" thickBot="1" x14ac:dyDescent="0.35">
      <c r="A344" s="2">
        <v>12</v>
      </c>
      <c r="B344" s="3" t="s">
        <v>384</v>
      </c>
      <c r="C344" s="2" t="s">
        <v>385</v>
      </c>
      <c r="D344" s="4">
        <v>1</v>
      </c>
      <c r="E344" s="5">
        <v>2754.1508823529412</v>
      </c>
      <c r="F344" s="6">
        <v>0.19</v>
      </c>
      <c r="G344" s="7">
        <f t="shared" si="30"/>
        <v>3277.4395499999996</v>
      </c>
      <c r="H344" s="5">
        <v>2729.9680941176471</v>
      </c>
      <c r="I344" s="6">
        <v>0.19</v>
      </c>
      <c r="J344" s="7">
        <v>3248.6620319999997</v>
      </c>
      <c r="K344" s="5">
        <v>3197.502</v>
      </c>
      <c r="L344" s="6">
        <v>0.19</v>
      </c>
      <c r="M344" s="7">
        <v>3805.02738</v>
      </c>
      <c r="N344" s="14">
        <f t="shared" si="31"/>
        <v>3443.7096539999998</v>
      </c>
      <c r="O344" s="14">
        <f t="shared" si="32"/>
        <v>255.76018810195163</v>
      </c>
      <c r="P344" s="15">
        <f t="shared" si="33"/>
        <v>7.4268801321527342E-2</v>
      </c>
      <c r="Q344" s="14">
        <f t="shared" si="34"/>
        <v>3443.7096539999998</v>
      </c>
    </row>
    <row r="345" spans="1:17" ht="15" thickBot="1" x14ac:dyDescent="0.35">
      <c r="A345" s="2">
        <v>13</v>
      </c>
      <c r="B345" s="3" t="s">
        <v>386</v>
      </c>
      <c r="C345" s="2" t="s">
        <v>385</v>
      </c>
      <c r="D345" s="4">
        <v>1</v>
      </c>
      <c r="E345" s="5">
        <v>850.1108823529413</v>
      </c>
      <c r="F345" s="6">
        <v>0.19</v>
      </c>
      <c r="G345" s="7">
        <f t="shared" si="30"/>
        <v>1011.6319500000001</v>
      </c>
      <c r="H345" s="5">
        <v>843.47587058823547</v>
      </c>
      <c r="I345" s="6">
        <v>0.19</v>
      </c>
      <c r="J345" s="7">
        <v>1003.7362860000002</v>
      </c>
      <c r="K345" s="5">
        <v>986.95800000000008</v>
      </c>
      <c r="L345" s="6">
        <v>0.19</v>
      </c>
      <c r="M345" s="7">
        <v>1174.48002</v>
      </c>
      <c r="N345" s="14">
        <f t="shared" si="31"/>
        <v>1063.2827520000001</v>
      </c>
      <c r="O345" s="14">
        <f t="shared" si="32"/>
        <v>78.694386438924056</v>
      </c>
      <c r="P345" s="15">
        <f t="shared" si="33"/>
        <v>7.4010780566977588E-2</v>
      </c>
      <c r="Q345" s="14">
        <f t="shared" si="34"/>
        <v>1063.2827520000001</v>
      </c>
    </row>
    <row r="346" spans="1:17" ht="15" thickBot="1" x14ac:dyDescent="0.35">
      <c r="A346" s="2">
        <v>14</v>
      </c>
      <c r="B346" s="3" t="s">
        <v>387</v>
      </c>
      <c r="C346" s="2" t="s">
        <v>388</v>
      </c>
      <c r="D346" s="4">
        <v>1</v>
      </c>
      <c r="E346" s="5">
        <v>33565.762512605048</v>
      </c>
      <c r="F346" s="6">
        <v>0.19</v>
      </c>
      <c r="G346" s="7">
        <f t="shared" si="30"/>
        <v>39943.257390000006</v>
      </c>
      <c r="H346" s="5">
        <v>33359.455874722691</v>
      </c>
      <c r="I346" s="6">
        <v>0.19</v>
      </c>
      <c r="J346" s="7">
        <v>39697.75249092</v>
      </c>
      <c r="K346" s="5">
        <v>38969.031600000002</v>
      </c>
      <c r="L346" s="6">
        <v>0.19</v>
      </c>
      <c r="M346" s="7">
        <v>46373.147603999998</v>
      </c>
      <c r="N346" s="14">
        <f t="shared" si="31"/>
        <v>42004.719161640001</v>
      </c>
      <c r="O346" s="14">
        <f t="shared" si="32"/>
        <v>3090.5709780861866</v>
      </c>
      <c r="P346" s="15">
        <f t="shared" si="33"/>
        <v>7.3576756130501422E-2</v>
      </c>
      <c r="Q346" s="14">
        <f t="shared" si="34"/>
        <v>42004.719161640001</v>
      </c>
    </row>
    <row r="347" spans="1:17" ht="15" thickBot="1" x14ac:dyDescent="0.35">
      <c r="A347" s="2">
        <v>15</v>
      </c>
      <c r="B347" s="3" t="s">
        <v>389</v>
      </c>
      <c r="C347" s="2" t="s">
        <v>388</v>
      </c>
      <c r="D347" s="4">
        <v>1</v>
      </c>
      <c r="E347" s="5">
        <v>30100.852512605041</v>
      </c>
      <c r="F347" s="6">
        <v>0.19</v>
      </c>
      <c r="G347" s="7">
        <f t="shared" si="30"/>
        <v>35820.014489999994</v>
      </c>
      <c r="H347" s="5">
        <v>30247.685939495797</v>
      </c>
      <c r="I347" s="6">
        <v>0.19</v>
      </c>
      <c r="J347" s="7">
        <v>35994.746267999995</v>
      </c>
      <c r="K347" s="5">
        <v>34946.355599999995</v>
      </c>
      <c r="L347" s="6">
        <v>0.19</v>
      </c>
      <c r="M347" s="7">
        <v>41586.163163999991</v>
      </c>
      <c r="N347" s="14">
        <f t="shared" si="31"/>
        <v>37800.307973999996</v>
      </c>
      <c r="O347" s="14">
        <f t="shared" si="32"/>
        <v>2677.9541243641193</v>
      </c>
      <c r="P347" s="15">
        <f t="shared" si="33"/>
        <v>7.0844770000447713E-2</v>
      </c>
      <c r="Q347" s="14">
        <f t="shared" si="34"/>
        <v>37800.307973999996</v>
      </c>
    </row>
    <row r="348" spans="1:17" ht="15" thickBot="1" x14ac:dyDescent="0.35">
      <c r="A348" s="2">
        <v>16</v>
      </c>
      <c r="B348" s="3" t="s">
        <v>390</v>
      </c>
      <c r="C348" s="2" t="s">
        <v>388</v>
      </c>
      <c r="D348" s="4">
        <v>1</v>
      </c>
      <c r="E348" s="5">
        <v>26727.832815126054</v>
      </c>
      <c r="F348" s="6">
        <v>0.19</v>
      </c>
      <c r="G348" s="7">
        <f t="shared" si="30"/>
        <v>31806.121050000002</v>
      </c>
      <c r="H348" s="5">
        <v>27379.731176470592</v>
      </c>
      <c r="I348" s="6">
        <v>0.19</v>
      </c>
      <c r="J348" s="7">
        <v>32581.880100000002</v>
      </c>
      <c r="K348" s="5">
        <v>31030.362000000001</v>
      </c>
      <c r="L348" s="6">
        <v>0.19</v>
      </c>
      <c r="M348" s="7">
        <v>36926.13078</v>
      </c>
      <c r="N348" s="14">
        <f t="shared" si="31"/>
        <v>33771.377310000003</v>
      </c>
      <c r="O348" s="14">
        <f t="shared" si="32"/>
        <v>2253.1167477181471</v>
      </c>
      <c r="P348" s="15">
        <f t="shared" si="33"/>
        <v>6.6716756235197405E-2</v>
      </c>
      <c r="Q348" s="14">
        <f t="shared" si="34"/>
        <v>33771.377310000003</v>
      </c>
    </row>
    <row r="349" spans="1:17" ht="15" thickBot="1" x14ac:dyDescent="0.35">
      <c r="A349" s="2">
        <v>17</v>
      </c>
      <c r="B349" s="3" t="s">
        <v>391</v>
      </c>
      <c r="C349" s="2" t="s">
        <v>388</v>
      </c>
      <c r="D349" s="4">
        <v>1</v>
      </c>
      <c r="E349" s="5">
        <v>23142.398608739499</v>
      </c>
      <c r="F349" s="6">
        <v>0.19</v>
      </c>
      <c r="G349" s="7">
        <f t="shared" si="30"/>
        <v>27539.454344400001</v>
      </c>
      <c r="H349" s="5">
        <v>23142.398608739499</v>
      </c>
      <c r="I349" s="6">
        <v>0.19</v>
      </c>
      <c r="J349" s="7">
        <v>27539.454344400001</v>
      </c>
      <c r="K349" s="5">
        <v>26867.760335999999</v>
      </c>
      <c r="L349" s="6">
        <v>0.19</v>
      </c>
      <c r="M349" s="7">
        <v>31972.634799839998</v>
      </c>
      <c r="N349" s="14">
        <f t="shared" si="31"/>
        <v>29017.181162880002</v>
      </c>
      <c r="O349" s="14">
        <f t="shared" si="32"/>
        <v>2089.8213081768595</v>
      </c>
      <c r="P349" s="15">
        <f t="shared" si="33"/>
        <v>7.2020135120852008E-2</v>
      </c>
      <c r="Q349" s="14">
        <f t="shared" si="34"/>
        <v>29017.181162880002</v>
      </c>
    </row>
    <row r="350" spans="1:17" ht="15" thickBot="1" x14ac:dyDescent="0.35">
      <c r="A350" s="2">
        <v>18</v>
      </c>
      <c r="B350" s="3" t="s">
        <v>392</v>
      </c>
      <c r="C350" s="2" t="s">
        <v>388</v>
      </c>
      <c r="D350" s="4">
        <v>1</v>
      </c>
      <c r="E350" s="5">
        <v>24305.471848739497</v>
      </c>
      <c r="F350" s="6">
        <v>0.19</v>
      </c>
      <c r="G350" s="7">
        <f t="shared" si="30"/>
        <v>28923.511500000001</v>
      </c>
      <c r="H350" s="5">
        <v>25135.414789915965</v>
      </c>
      <c r="I350" s="6">
        <v>0.19</v>
      </c>
      <c r="J350" s="7">
        <v>29911.143599999996</v>
      </c>
      <c r="K350" s="5">
        <v>28218.059999999998</v>
      </c>
      <c r="L350" s="6">
        <v>0.19</v>
      </c>
      <c r="M350" s="7">
        <v>33579.491399999999</v>
      </c>
      <c r="N350" s="14">
        <f t="shared" si="31"/>
        <v>30804.715500000002</v>
      </c>
      <c r="O350" s="14">
        <f t="shared" si="32"/>
        <v>2003.0626987446349</v>
      </c>
      <c r="P350" s="15">
        <f t="shared" si="33"/>
        <v>6.5024547905486577E-2</v>
      </c>
      <c r="Q350" s="14">
        <f t="shared" si="34"/>
        <v>30804.715500000002</v>
      </c>
    </row>
    <row r="351" spans="1:17" ht="15" thickBot="1" x14ac:dyDescent="0.35">
      <c r="A351" s="2">
        <v>19</v>
      </c>
      <c r="B351" s="3" t="s">
        <v>393</v>
      </c>
      <c r="C351" s="2" t="s">
        <v>388</v>
      </c>
      <c r="D351" s="4">
        <v>1</v>
      </c>
      <c r="E351" s="5">
        <v>31283.999848739499</v>
      </c>
      <c r="F351" s="6">
        <v>0.19</v>
      </c>
      <c r="G351" s="7">
        <f t="shared" si="30"/>
        <v>37227.959820000004</v>
      </c>
      <c r="H351" s="5">
        <v>32047.02423529412</v>
      </c>
      <c r="I351" s="6">
        <v>0.19</v>
      </c>
      <c r="J351" s="7">
        <v>38135.958839999999</v>
      </c>
      <c r="K351" s="5">
        <v>36319.960800000001</v>
      </c>
      <c r="L351" s="6">
        <v>0.19</v>
      </c>
      <c r="M351" s="7">
        <v>43220.753352</v>
      </c>
      <c r="N351" s="14">
        <f t="shared" si="31"/>
        <v>39528.224003999996</v>
      </c>
      <c r="O351" s="14">
        <f t="shared" si="32"/>
        <v>2637.1948852851469</v>
      </c>
      <c r="P351" s="15">
        <f t="shared" si="33"/>
        <v>6.6716756235197419E-2</v>
      </c>
      <c r="Q351" s="14">
        <f t="shared" si="34"/>
        <v>39528.224003999996</v>
      </c>
    </row>
    <row r="352" spans="1:17" ht="15" thickBot="1" x14ac:dyDescent="0.35">
      <c r="A352" s="2">
        <v>20</v>
      </c>
      <c r="B352" s="3" t="s">
        <v>394</v>
      </c>
      <c r="C352" s="2" t="s">
        <v>388</v>
      </c>
      <c r="D352" s="4">
        <v>1</v>
      </c>
      <c r="E352" s="5">
        <v>38414.1676235294</v>
      </c>
      <c r="F352" s="6">
        <v>0.19</v>
      </c>
      <c r="G352" s="7">
        <f t="shared" si="30"/>
        <v>45712.859471999982</v>
      </c>
      <c r="H352" s="5">
        <v>39088.757884235281</v>
      </c>
      <c r="I352" s="6">
        <v>0.19</v>
      </c>
      <c r="J352" s="7">
        <v>46515.621882239982</v>
      </c>
      <c r="K352" s="5">
        <v>44597.91167999999</v>
      </c>
      <c r="L352" s="6">
        <v>0.19</v>
      </c>
      <c r="M352" s="7">
        <v>53071.514899199989</v>
      </c>
      <c r="N352" s="14">
        <f t="shared" si="31"/>
        <v>48433.332084479982</v>
      </c>
      <c r="O352" s="14">
        <f t="shared" si="32"/>
        <v>3296.0240430855042</v>
      </c>
      <c r="P352" s="15">
        <f t="shared" si="33"/>
        <v>6.8052803745495036E-2</v>
      </c>
      <c r="Q352" s="14">
        <f t="shared" si="34"/>
        <v>48433.332084479982</v>
      </c>
    </row>
    <row r="353" spans="1:17" ht="15" thickBot="1" x14ac:dyDescent="0.35">
      <c r="A353" s="2">
        <v>21</v>
      </c>
      <c r="B353" s="3" t="s">
        <v>395</v>
      </c>
      <c r="C353" s="2" t="s">
        <v>388</v>
      </c>
      <c r="D353" s="4">
        <v>1</v>
      </c>
      <c r="E353" s="5">
        <v>16084.66782857143</v>
      </c>
      <c r="F353" s="6">
        <v>0.19</v>
      </c>
      <c r="G353" s="7">
        <f t="shared" si="30"/>
        <v>19140.754715999999</v>
      </c>
      <c r="H353" s="5">
        <v>16084.66782857143</v>
      </c>
      <c r="I353" s="6">
        <v>0.19</v>
      </c>
      <c r="J353" s="7">
        <v>19140.754715999999</v>
      </c>
      <c r="K353" s="5">
        <v>18673.907040000002</v>
      </c>
      <c r="L353" s="6">
        <v>0.19</v>
      </c>
      <c r="M353" s="7">
        <v>22221.949377600002</v>
      </c>
      <c r="N353" s="14">
        <f t="shared" si="31"/>
        <v>20167.819603200001</v>
      </c>
      <c r="O353" s="14">
        <f t="shared" si="32"/>
        <v>1452.4890929154342</v>
      </c>
      <c r="P353" s="15">
        <f t="shared" si="33"/>
        <v>7.2020135120852119E-2</v>
      </c>
      <c r="Q353" s="14">
        <f t="shared" si="34"/>
        <v>20167.819603200001</v>
      </c>
    </row>
    <row r="354" spans="1:17" ht="15" thickBot="1" x14ac:dyDescent="0.35">
      <c r="A354" s="2">
        <v>22</v>
      </c>
      <c r="B354" s="3" t="s">
        <v>396</v>
      </c>
      <c r="C354" s="2" t="s">
        <v>388</v>
      </c>
      <c r="D354" s="4">
        <v>1</v>
      </c>
      <c r="E354" s="5">
        <v>19976.806028571435</v>
      </c>
      <c r="F354" s="6">
        <v>0.19</v>
      </c>
      <c r="G354" s="7">
        <f t="shared" si="30"/>
        <v>23772.399174000006</v>
      </c>
      <c r="H354" s="5">
        <v>19828.685320457149</v>
      </c>
      <c r="I354" s="6">
        <v>0.19</v>
      </c>
      <c r="J354" s="7">
        <v>23596.135531344007</v>
      </c>
      <c r="K354" s="5">
        <v>23192.584560000003</v>
      </c>
      <c r="L354" s="6">
        <v>0.19</v>
      </c>
      <c r="M354" s="7">
        <v>27599.175626400003</v>
      </c>
      <c r="N354" s="14">
        <f t="shared" si="31"/>
        <v>24989.236777248007</v>
      </c>
      <c r="O354" s="14">
        <f t="shared" si="32"/>
        <v>1846.9078329585068</v>
      </c>
      <c r="P354" s="15">
        <f t="shared" si="33"/>
        <v>7.3908132906246427E-2</v>
      </c>
      <c r="Q354" s="14">
        <f t="shared" si="34"/>
        <v>24989.236777248007</v>
      </c>
    </row>
    <row r="355" spans="1:17" ht="15" thickBot="1" x14ac:dyDescent="0.35">
      <c r="A355" s="2">
        <v>23</v>
      </c>
      <c r="B355" s="3" t="s">
        <v>397</v>
      </c>
      <c r="C355" s="2" t="s">
        <v>388</v>
      </c>
      <c r="D355" s="4">
        <v>1</v>
      </c>
      <c r="E355" s="5">
        <v>41931.739815126057</v>
      </c>
      <c r="F355" s="6">
        <v>0.19</v>
      </c>
      <c r="G355" s="7">
        <f t="shared" si="30"/>
        <v>49898.770380000002</v>
      </c>
      <c r="H355" s="5">
        <v>42340.829959663875</v>
      </c>
      <c r="I355" s="6">
        <v>0.19</v>
      </c>
      <c r="J355" s="7">
        <v>50385.587652000009</v>
      </c>
      <c r="K355" s="5">
        <v>48681.727200000008</v>
      </c>
      <c r="L355" s="6">
        <v>0.19</v>
      </c>
      <c r="M355" s="7">
        <v>57931.255368000006</v>
      </c>
      <c r="N355" s="14">
        <f t="shared" si="31"/>
        <v>52738.537800000013</v>
      </c>
      <c r="O355" s="14">
        <f t="shared" si="32"/>
        <v>3677.1804932439982</v>
      </c>
      <c r="P355" s="15">
        <f t="shared" si="33"/>
        <v>6.9724733499228669E-2</v>
      </c>
      <c r="Q355" s="14">
        <f t="shared" si="34"/>
        <v>52738.537800000013</v>
      </c>
    </row>
    <row r="356" spans="1:17" ht="15" thickBot="1" x14ac:dyDescent="0.35">
      <c r="A356" s="2">
        <v>24</v>
      </c>
      <c r="B356" s="3" t="s">
        <v>398</v>
      </c>
      <c r="C356" s="2" t="s">
        <v>388</v>
      </c>
      <c r="D356" s="4">
        <v>1</v>
      </c>
      <c r="E356" s="5">
        <v>48462.608798319328</v>
      </c>
      <c r="F356" s="6">
        <v>0.19</v>
      </c>
      <c r="G356" s="7">
        <f t="shared" si="30"/>
        <v>57670.50447</v>
      </c>
      <c r="H356" s="5">
        <v>49171.817707563023</v>
      </c>
      <c r="I356" s="6">
        <v>0.19</v>
      </c>
      <c r="J356" s="7">
        <v>58514.463071999991</v>
      </c>
      <c r="K356" s="5">
        <v>56263.906799999997</v>
      </c>
      <c r="L356" s="6">
        <v>0.19</v>
      </c>
      <c r="M356" s="7">
        <v>66954.049091999987</v>
      </c>
      <c r="N356" s="14">
        <f t="shared" si="31"/>
        <v>61046.338878000002</v>
      </c>
      <c r="O356" s="14">
        <f t="shared" si="32"/>
        <v>4191.5666530087401</v>
      </c>
      <c r="P356" s="15">
        <f t="shared" si="33"/>
        <v>6.8662048044936974E-2</v>
      </c>
      <c r="Q356" s="14">
        <f t="shared" si="34"/>
        <v>61046.338878000002</v>
      </c>
    </row>
    <row r="357" spans="1:17" ht="15" thickBot="1" x14ac:dyDescent="0.35">
      <c r="A357" s="2">
        <v>25</v>
      </c>
      <c r="B357" s="3" t="s">
        <v>399</v>
      </c>
      <c r="C357" s="2" t="s">
        <v>388</v>
      </c>
      <c r="D357" s="4">
        <v>1</v>
      </c>
      <c r="E357" s="5">
        <v>57152.447788235295</v>
      </c>
      <c r="F357" s="6">
        <v>0.19</v>
      </c>
      <c r="G357" s="7">
        <f t="shared" si="30"/>
        <v>68011.412867999999</v>
      </c>
      <c r="H357" s="5">
        <v>57152.447788235295</v>
      </c>
      <c r="I357" s="6">
        <v>0.19</v>
      </c>
      <c r="J357" s="7">
        <v>68011.412867999999</v>
      </c>
      <c r="K357" s="5">
        <v>66352.59792</v>
      </c>
      <c r="L357" s="6">
        <v>0.19</v>
      </c>
      <c r="M357" s="7">
        <v>78959.591524799995</v>
      </c>
      <c r="N357" s="14">
        <f t="shared" si="31"/>
        <v>71660.805753599998</v>
      </c>
      <c r="O357" s="14">
        <f t="shared" si="32"/>
        <v>5161.0209132434029</v>
      </c>
      <c r="P357" s="15">
        <f t="shared" si="33"/>
        <v>7.2020135120852036E-2</v>
      </c>
      <c r="Q357" s="14">
        <f t="shared" si="34"/>
        <v>71660.805753599998</v>
      </c>
    </row>
    <row r="358" spans="1:17" ht="15" thickBot="1" x14ac:dyDescent="0.35">
      <c r="A358" s="2">
        <v>26</v>
      </c>
      <c r="B358" s="3" t="s">
        <v>400</v>
      </c>
      <c r="C358" s="2" t="s">
        <v>388</v>
      </c>
      <c r="D358" s="4">
        <v>1</v>
      </c>
      <c r="E358" s="5">
        <v>26316.537973109247</v>
      </c>
      <c r="F358" s="6">
        <v>0.19</v>
      </c>
      <c r="G358" s="7">
        <f t="shared" si="30"/>
        <v>31316.680188000002</v>
      </c>
      <c r="H358" s="5">
        <v>26265.188630722692</v>
      </c>
      <c r="I358" s="6">
        <v>0.19</v>
      </c>
      <c r="J358" s="7">
        <v>31255.574470560001</v>
      </c>
      <c r="K358" s="5">
        <v>30552.858720000004</v>
      </c>
      <c r="L358" s="6">
        <v>0.19</v>
      </c>
      <c r="M358" s="7">
        <v>36357.901876800002</v>
      </c>
      <c r="N358" s="14">
        <f t="shared" si="31"/>
        <v>32976.718845119998</v>
      </c>
      <c r="O358" s="14">
        <f t="shared" si="32"/>
        <v>2390.9875919748497</v>
      </c>
      <c r="P358" s="15">
        <f t="shared" si="33"/>
        <v>7.2505321199615821E-2</v>
      </c>
      <c r="Q358" s="14">
        <f t="shared" si="34"/>
        <v>32976.718845119998</v>
      </c>
    </row>
    <row r="359" spans="1:17" ht="15" thickBot="1" x14ac:dyDescent="0.35">
      <c r="A359" s="2">
        <v>27</v>
      </c>
      <c r="B359" s="3" t="s">
        <v>401</v>
      </c>
      <c r="C359" s="2" t="s">
        <v>388</v>
      </c>
      <c r="D359" s="4">
        <v>1</v>
      </c>
      <c r="E359" s="5">
        <v>32014.046069243701</v>
      </c>
      <c r="F359" s="6">
        <v>0.19</v>
      </c>
      <c r="G359" s="7">
        <f t="shared" si="30"/>
        <v>38096.714822400005</v>
      </c>
      <c r="H359" s="5">
        <v>31795.413559502525</v>
      </c>
      <c r="I359" s="6">
        <v>0.19</v>
      </c>
      <c r="J359" s="7">
        <v>37836.542135808006</v>
      </c>
      <c r="K359" s="5">
        <v>37167.526656000002</v>
      </c>
      <c r="L359" s="6">
        <v>0.19</v>
      </c>
      <c r="M359" s="7">
        <v>44229.356720639997</v>
      </c>
      <c r="N359" s="14">
        <f t="shared" si="31"/>
        <v>40054.20455961601</v>
      </c>
      <c r="O359" s="14">
        <f t="shared" si="32"/>
        <v>2954.1884539852476</v>
      </c>
      <c r="P359" s="15">
        <f t="shared" si="33"/>
        <v>7.3754765235402017E-2</v>
      </c>
      <c r="Q359" s="14">
        <f t="shared" si="34"/>
        <v>40054.20455961601</v>
      </c>
    </row>
    <row r="360" spans="1:17" ht="15" thickBot="1" x14ac:dyDescent="0.35">
      <c r="A360" s="2">
        <v>28</v>
      </c>
      <c r="B360" s="3" t="s">
        <v>402</v>
      </c>
      <c r="C360" s="2" t="s">
        <v>388</v>
      </c>
      <c r="D360" s="4">
        <v>1</v>
      </c>
      <c r="E360" s="5">
        <v>38621.983462184879</v>
      </c>
      <c r="F360" s="6">
        <v>0.19</v>
      </c>
      <c r="G360" s="7">
        <f t="shared" si="30"/>
        <v>45960.160320000003</v>
      </c>
      <c r="H360" s="5">
        <v>38395.903558991602</v>
      </c>
      <c r="I360" s="6">
        <v>0.19</v>
      </c>
      <c r="J360" s="7">
        <v>45691.125235200001</v>
      </c>
      <c r="K360" s="5">
        <v>44839.180800000002</v>
      </c>
      <c r="L360" s="6">
        <v>0.19</v>
      </c>
      <c r="M360" s="7">
        <v>53358.625152000001</v>
      </c>
      <c r="N360" s="14">
        <f t="shared" si="31"/>
        <v>48336.636902400001</v>
      </c>
      <c r="O360" s="14">
        <f t="shared" si="32"/>
        <v>3552.7800807774638</v>
      </c>
      <c r="P360" s="15">
        <f t="shared" si="33"/>
        <v>7.3500771018702421E-2</v>
      </c>
      <c r="Q360" s="14">
        <f t="shared" si="34"/>
        <v>48336.636902400001</v>
      </c>
    </row>
    <row r="361" spans="1:17" ht="15" thickBot="1" x14ac:dyDescent="0.35">
      <c r="A361" s="2">
        <v>29</v>
      </c>
      <c r="B361" s="3" t="s">
        <v>403</v>
      </c>
      <c r="C361" s="2" t="s">
        <v>388</v>
      </c>
      <c r="D361" s="4">
        <v>1</v>
      </c>
      <c r="E361" s="5">
        <v>41457.379462184879</v>
      </c>
      <c r="F361" s="6">
        <v>0.19</v>
      </c>
      <c r="G361" s="7">
        <f t="shared" si="30"/>
        <v>49334.281560000003</v>
      </c>
      <c r="H361" s="5">
        <v>41202.568251831937</v>
      </c>
      <c r="I361" s="6">
        <v>0.19</v>
      </c>
      <c r="J361" s="7">
        <v>49031.056219680002</v>
      </c>
      <c r="K361" s="5">
        <v>48131.006399999998</v>
      </c>
      <c r="L361" s="6">
        <v>0.19</v>
      </c>
      <c r="M361" s="7">
        <v>57275.897615999995</v>
      </c>
      <c r="N361" s="14">
        <f t="shared" si="31"/>
        <v>51880.411798560002</v>
      </c>
      <c r="O361" s="14">
        <f t="shared" si="32"/>
        <v>3817.1924068526373</v>
      </c>
      <c r="P361" s="15">
        <f t="shared" si="33"/>
        <v>7.3576756130501408E-2</v>
      </c>
      <c r="Q361" s="14">
        <f t="shared" si="34"/>
        <v>51880.411798560002</v>
      </c>
    </row>
    <row r="362" spans="1:17" ht="15" thickBot="1" x14ac:dyDescent="0.35">
      <c r="A362" s="2">
        <v>30</v>
      </c>
      <c r="B362" s="3" t="s">
        <v>404</v>
      </c>
      <c r="C362" s="2" t="s">
        <v>388</v>
      </c>
      <c r="D362" s="4">
        <v>1</v>
      </c>
      <c r="E362" s="5">
        <v>52901.102042016806</v>
      </c>
      <c r="F362" s="6">
        <v>0.19</v>
      </c>
      <c r="G362" s="7">
        <f t="shared" si="30"/>
        <v>62952.311429999994</v>
      </c>
      <c r="H362" s="5">
        <v>53159.156198319324</v>
      </c>
      <c r="I362" s="6">
        <v>0.19</v>
      </c>
      <c r="J362" s="7">
        <v>63259.395875999995</v>
      </c>
      <c r="K362" s="5">
        <v>61416.889199999998</v>
      </c>
      <c r="L362" s="6">
        <v>0.19</v>
      </c>
      <c r="M362" s="7">
        <v>73086.09814799999</v>
      </c>
      <c r="N362" s="14">
        <f t="shared" si="31"/>
        <v>66432.601817999996</v>
      </c>
      <c r="O362" s="14">
        <f t="shared" si="32"/>
        <v>4706.4023963275358</v>
      </c>
      <c r="P362" s="15">
        <f t="shared" si="33"/>
        <v>7.084477000044774E-2</v>
      </c>
      <c r="Q362" s="14">
        <f t="shared" si="34"/>
        <v>66432.601817999996</v>
      </c>
    </row>
    <row r="363" spans="1:17" ht="15" thickBot="1" x14ac:dyDescent="0.35">
      <c r="A363" s="2">
        <v>31</v>
      </c>
      <c r="B363" s="3" t="s">
        <v>405</v>
      </c>
      <c r="C363" s="2" t="s">
        <v>388</v>
      </c>
      <c r="D363" s="4">
        <v>1</v>
      </c>
      <c r="E363" s="5">
        <v>24485.714394957988</v>
      </c>
      <c r="F363" s="6">
        <v>0.19</v>
      </c>
      <c r="G363" s="7">
        <f t="shared" si="30"/>
        <v>29138.000130000004</v>
      </c>
      <c r="H363" s="5">
        <v>25082.926941176473</v>
      </c>
      <c r="I363" s="6">
        <v>0.19</v>
      </c>
      <c r="J363" s="7">
        <v>29848.683059999999</v>
      </c>
      <c r="K363" s="5">
        <v>28427.317200000001</v>
      </c>
      <c r="L363" s="6">
        <v>0.19</v>
      </c>
      <c r="M363" s="7">
        <v>33828.507468000003</v>
      </c>
      <c r="N363" s="14">
        <f t="shared" si="31"/>
        <v>30938.396886000002</v>
      </c>
      <c r="O363" s="14">
        <f t="shared" si="32"/>
        <v>2064.1094833510542</v>
      </c>
      <c r="P363" s="15">
        <f t="shared" si="33"/>
        <v>6.6716756235197461E-2</v>
      </c>
      <c r="Q363" s="14">
        <f t="shared" si="34"/>
        <v>30938.396886000002</v>
      </c>
    </row>
    <row r="364" spans="1:17" ht="15" thickBot="1" x14ac:dyDescent="0.35">
      <c r="A364" s="2">
        <v>32</v>
      </c>
      <c r="B364" s="3" t="s">
        <v>406</v>
      </c>
      <c r="C364" s="2" t="s">
        <v>388</v>
      </c>
      <c r="D364" s="4">
        <v>1</v>
      </c>
      <c r="E364" s="5">
        <v>351231.79565647058</v>
      </c>
      <c r="F364" s="6">
        <v>0.19</v>
      </c>
      <c r="G364" s="7">
        <f t="shared" si="30"/>
        <v>417965.83683119999</v>
      </c>
      <c r="H364" s="5">
        <v>351231.79565647058</v>
      </c>
      <c r="I364" s="6">
        <v>0.19</v>
      </c>
      <c r="J364" s="7">
        <v>417965.83683119999</v>
      </c>
      <c r="K364" s="5">
        <v>407771.54812799999</v>
      </c>
      <c r="L364" s="6">
        <v>0.19</v>
      </c>
      <c r="M364" s="7">
        <v>485248.14227231999</v>
      </c>
      <c r="N364" s="14">
        <f t="shared" si="31"/>
        <v>440393.27197823999</v>
      </c>
      <c r="O364" s="14">
        <f t="shared" si="32"/>
        <v>31717.182954186996</v>
      </c>
      <c r="P364" s="15">
        <f t="shared" si="33"/>
        <v>7.2020135120852063E-2</v>
      </c>
      <c r="Q364" s="14">
        <f t="shared" si="34"/>
        <v>440393.27197823999</v>
      </c>
    </row>
    <row r="365" spans="1:17" ht="15" thickBot="1" x14ac:dyDescent="0.35">
      <c r="A365" s="2">
        <v>33</v>
      </c>
      <c r="B365" s="3" t="s">
        <v>407</v>
      </c>
      <c r="C365" s="2" t="s">
        <v>388</v>
      </c>
      <c r="D365" s="4">
        <v>1</v>
      </c>
      <c r="E365" s="5">
        <v>459590.15117647062</v>
      </c>
      <c r="F365" s="6">
        <v>0.19</v>
      </c>
      <c r="G365" s="7">
        <f t="shared" si="30"/>
        <v>546912.27989999996</v>
      </c>
      <c r="H365" s="5">
        <v>475283.47341176472</v>
      </c>
      <c r="I365" s="6">
        <v>0.19</v>
      </c>
      <c r="J365" s="7">
        <v>565587.33335999993</v>
      </c>
      <c r="K365" s="5">
        <v>533572.95600000001</v>
      </c>
      <c r="L365" s="6">
        <v>0.19</v>
      </c>
      <c r="M365" s="7">
        <v>634951.81764000002</v>
      </c>
      <c r="N365" s="14">
        <f t="shared" si="31"/>
        <v>582483.81030000001</v>
      </c>
      <c r="O365" s="14">
        <f t="shared" si="32"/>
        <v>37875.746427022743</v>
      </c>
      <c r="P365" s="15">
        <f t="shared" si="33"/>
        <v>6.5024547905486646E-2</v>
      </c>
      <c r="Q365" s="14">
        <f t="shared" si="34"/>
        <v>582483.81030000001</v>
      </c>
    </row>
    <row r="366" spans="1:17" ht="15" thickBot="1" x14ac:dyDescent="0.35">
      <c r="A366" s="2">
        <v>34</v>
      </c>
      <c r="B366" s="3" t="s">
        <v>408</v>
      </c>
      <c r="C366" s="2" t="s">
        <v>388</v>
      </c>
      <c r="D366" s="4">
        <v>1</v>
      </c>
      <c r="E366" s="5">
        <v>637463.24916806724</v>
      </c>
      <c r="F366" s="6">
        <v>0.19</v>
      </c>
      <c r="G366" s="7">
        <f t="shared" si="30"/>
        <v>758581.26650999999</v>
      </c>
      <c r="H366" s="5">
        <v>653011.13329411764</v>
      </c>
      <c r="I366" s="6">
        <v>0.19</v>
      </c>
      <c r="J366" s="7">
        <v>777083.24861999997</v>
      </c>
      <c r="K366" s="5">
        <v>740079.2844</v>
      </c>
      <c r="L366" s="6">
        <v>0.19</v>
      </c>
      <c r="M366" s="7">
        <v>880694.34843599994</v>
      </c>
      <c r="N366" s="14">
        <f t="shared" si="31"/>
        <v>805452.95452200004</v>
      </c>
      <c r="O366" s="14">
        <f t="shared" si="32"/>
        <v>53737.208425763834</v>
      </c>
      <c r="P366" s="15">
        <f t="shared" si="33"/>
        <v>6.6716756235197419E-2</v>
      </c>
      <c r="Q366" s="14">
        <f t="shared" si="34"/>
        <v>805452.95452200004</v>
      </c>
    </row>
    <row r="367" spans="1:17" ht="23.4" thickBot="1" x14ac:dyDescent="0.35">
      <c r="A367" s="2">
        <v>35</v>
      </c>
      <c r="B367" s="3" t="s">
        <v>409</v>
      </c>
      <c r="C367" s="2" t="s">
        <v>388</v>
      </c>
      <c r="D367" s="4">
        <v>1</v>
      </c>
      <c r="E367" s="5">
        <v>11336.388231932775</v>
      </c>
      <c r="F367" s="6">
        <v>0.19</v>
      </c>
      <c r="G367" s="7">
        <f t="shared" si="30"/>
        <v>13490.301996000002</v>
      </c>
      <c r="H367" s="5">
        <v>11535.466269176472</v>
      </c>
      <c r="I367" s="6">
        <v>0.19</v>
      </c>
      <c r="J367" s="7">
        <v>13727.20486032</v>
      </c>
      <c r="K367" s="5">
        <v>13161.270240000002</v>
      </c>
      <c r="L367" s="6">
        <v>0.19</v>
      </c>
      <c r="M367" s="7">
        <v>15661.911585600001</v>
      </c>
      <c r="N367" s="14">
        <f t="shared" si="31"/>
        <v>14293.13948064</v>
      </c>
      <c r="O367" s="14">
        <f t="shared" si="32"/>
        <v>972.68821598297927</v>
      </c>
      <c r="P367" s="15">
        <f t="shared" si="33"/>
        <v>6.8052803745494925E-2</v>
      </c>
      <c r="Q367" s="14">
        <f t="shared" si="34"/>
        <v>14293.13948064</v>
      </c>
    </row>
    <row r="368" spans="1:17" ht="23.4" thickBot="1" x14ac:dyDescent="0.35">
      <c r="A368" s="2">
        <v>36</v>
      </c>
      <c r="B368" s="3" t="s">
        <v>410</v>
      </c>
      <c r="C368" s="2" t="s">
        <v>388</v>
      </c>
      <c r="D368" s="4">
        <v>1</v>
      </c>
      <c r="E368" s="5">
        <v>17130.593057142858</v>
      </c>
      <c r="F368" s="6">
        <v>0.19</v>
      </c>
      <c r="G368" s="7">
        <f t="shared" si="30"/>
        <v>20385.405738000001</v>
      </c>
      <c r="H368" s="5">
        <v>17130.593057142858</v>
      </c>
      <c r="I368" s="6">
        <v>0.19</v>
      </c>
      <c r="J368" s="7">
        <v>20385.405738000001</v>
      </c>
      <c r="K368" s="5">
        <v>19888.200720000001</v>
      </c>
      <c r="L368" s="6">
        <v>0.19</v>
      </c>
      <c r="M368" s="7">
        <v>23666.9588568</v>
      </c>
      <c r="N368" s="14">
        <f t="shared" si="31"/>
        <v>21479.256777600003</v>
      </c>
      <c r="O368" s="14">
        <f t="shared" si="32"/>
        <v>1546.9389754182289</v>
      </c>
      <c r="P368" s="15">
        <f t="shared" si="33"/>
        <v>7.2020135120852022E-2</v>
      </c>
      <c r="Q368" s="14">
        <f t="shared" si="34"/>
        <v>21479.256777600003</v>
      </c>
    </row>
    <row r="369" spans="1:17" ht="15" thickBot="1" x14ac:dyDescent="0.35">
      <c r="A369" s="2">
        <v>37</v>
      </c>
      <c r="B369" s="3" t="s">
        <v>411</v>
      </c>
      <c r="C369" s="2" t="s">
        <v>412</v>
      </c>
      <c r="D369" s="4">
        <v>1</v>
      </c>
      <c r="E369" s="5">
        <v>82699.94076806723</v>
      </c>
      <c r="F369" s="6">
        <v>0.19</v>
      </c>
      <c r="G369" s="7">
        <f t="shared" si="30"/>
        <v>98412.929514000003</v>
      </c>
      <c r="H369" s="5">
        <v>82086.750963347906</v>
      </c>
      <c r="I369" s="6">
        <v>0.19</v>
      </c>
      <c r="J369" s="7">
        <v>97683.233646384004</v>
      </c>
      <c r="K369" s="5">
        <v>96012.614160000012</v>
      </c>
      <c r="L369" s="6">
        <v>0.19</v>
      </c>
      <c r="M369" s="7">
        <v>114255.01085040001</v>
      </c>
      <c r="N369" s="14">
        <f t="shared" si="31"/>
        <v>103450.39133692801</v>
      </c>
      <c r="O369" s="14">
        <f t="shared" si="32"/>
        <v>7645.8252721328899</v>
      </c>
      <c r="P369" s="15">
        <f t="shared" si="33"/>
        <v>7.3908132906246538E-2</v>
      </c>
      <c r="Q369" s="14">
        <f t="shared" si="34"/>
        <v>103450.39133692801</v>
      </c>
    </row>
    <row r="370" spans="1:17" ht="15" thickBot="1" x14ac:dyDescent="0.35">
      <c r="A370" s="2">
        <v>38</v>
      </c>
      <c r="B370" s="3" t="s">
        <v>411</v>
      </c>
      <c r="C370" s="2" t="s">
        <v>413</v>
      </c>
      <c r="D370" s="4">
        <v>1</v>
      </c>
      <c r="E370" s="5">
        <v>55251.86150420169</v>
      </c>
      <c r="F370" s="6">
        <v>0.19</v>
      </c>
      <c r="G370" s="7">
        <f t="shared" si="30"/>
        <v>65749.715190000003</v>
      </c>
      <c r="H370" s="5">
        <v>55790.90405546219</v>
      </c>
      <c r="I370" s="6">
        <v>0.19</v>
      </c>
      <c r="J370" s="7">
        <v>66391.175826000006</v>
      </c>
      <c r="K370" s="5">
        <v>64146.063600000001</v>
      </c>
      <c r="L370" s="6">
        <v>0.19</v>
      </c>
      <c r="M370" s="7">
        <v>76333.815684000001</v>
      </c>
      <c r="N370" s="14">
        <f t="shared" si="31"/>
        <v>69491.568899999998</v>
      </c>
      <c r="O370" s="14">
        <f t="shared" si="32"/>
        <v>4845.2811219957866</v>
      </c>
      <c r="P370" s="15">
        <f t="shared" si="33"/>
        <v>6.9724733499228669E-2</v>
      </c>
      <c r="Q370" s="14">
        <f t="shared" si="34"/>
        <v>69491.568899999998</v>
      </c>
    </row>
    <row r="371" spans="1:17" ht="15" thickBot="1" x14ac:dyDescent="0.35">
      <c r="A371" s="2">
        <v>39</v>
      </c>
      <c r="B371" s="3" t="s">
        <v>414</v>
      </c>
      <c r="C371" s="2" t="s">
        <v>388</v>
      </c>
      <c r="D371" s="4">
        <v>1</v>
      </c>
      <c r="E371" s="5">
        <v>28643.298171428571</v>
      </c>
      <c r="F371" s="6">
        <v>0.19</v>
      </c>
      <c r="G371" s="7">
        <f t="shared" si="30"/>
        <v>34085.524824</v>
      </c>
      <c r="H371" s="5">
        <v>28475.630084571429</v>
      </c>
      <c r="I371" s="6">
        <v>0.19</v>
      </c>
      <c r="J371" s="7">
        <v>33885.999800639998</v>
      </c>
      <c r="K371" s="5">
        <v>33254.170559999999</v>
      </c>
      <c r="L371" s="6">
        <v>0.19</v>
      </c>
      <c r="M371" s="7">
        <v>39572.462966399995</v>
      </c>
      <c r="N371" s="14">
        <f t="shared" si="31"/>
        <v>35847.99586368</v>
      </c>
      <c r="O371" s="14">
        <f t="shared" si="32"/>
        <v>2634.8553354557334</v>
      </c>
      <c r="P371" s="15">
        <f t="shared" si="33"/>
        <v>7.3500771018702366E-2</v>
      </c>
      <c r="Q371" s="14">
        <f t="shared" si="34"/>
        <v>35847.99586368</v>
      </c>
    </row>
    <row r="372" spans="1:17" ht="23.4" thickBot="1" x14ac:dyDescent="0.35">
      <c r="A372" s="2">
        <v>40</v>
      </c>
      <c r="B372" s="3" t="s">
        <v>415</v>
      </c>
      <c r="C372" s="2" t="s">
        <v>388</v>
      </c>
      <c r="D372" s="4">
        <v>1</v>
      </c>
      <c r="E372" s="5">
        <v>57344.996949579836</v>
      </c>
      <c r="F372" s="6">
        <v>0.19</v>
      </c>
      <c r="G372" s="7">
        <f t="shared" si="30"/>
        <v>68240.546369999996</v>
      </c>
      <c r="H372" s="5">
        <v>57065.265257142863</v>
      </c>
      <c r="I372" s="6">
        <v>0.19</v>
      </c>
      <c r="J372" s="7">
        <v>67907.665655999997</v>
      </c>
      <c r="K372" s="5">
        <v>66576.142800000001</v>
      </c>
      <c r="L372" s="6">
        <v>0.19</v>
      </c>
      <c r="M372" s="7">
        <v>79225.609931999992</v>
      </c>
      <c r="N372" s="14">
        <f t="shared" si="31"/>
        <v>71791.273986</v>
      </c>
      <c r="O372" s="14">
        <f t="shared" si="32"/>
        <v>5258.6256513103654</v>
      </c>
      <c r="P372" s="15">
        <f t="shared" si="33"/>
        <v>7.3248813669692631E-2</v>
      </c>
      <c r="Q372" s="14">
        <f t="shared" si="34"/>
        <v>71791.273986</v>
      </c>
    </row>
    <row r="373" spans="1:17" ht="23.4" thickBot="1" x14ac:dyDescent="0.35">
      <c r="A373" s="2">
        <v>41</v>
      </c>
      <c r="B373" s="3" t="s">
        <v>416</v>
      </c>
      <c r="C373" s="2" t="s">
        <v>417</v>
      </c>
      <c r="D373" s="4">
        <v>1</v>
      </c>
      <c r="E373" s="5">
        <v>25705.036754621851</v>
      </c>
      <c r="F373" s="6">
        <v>0.19</v>
      </c>
      <c r="G373" s="7">
        <f t="shared" si="30"/>
        <v>30588.993738000001</v>
      </c>
      <c r="H373" s="5">
        <v>25604.724416067231</v>
      </c>
      <c r="I373" s="6">
        <v>0.19</v>
      </c>
      <c r="J373" s="7">
        <v>30469.622055120002</v>
      </c>
      <c r="K373" s="5">
        <v>29842.920720000002</v>
      </c>
      <c r="L373" s="6">
        <v>0.19</v>
      </c>
      <c r="M373" s="7">
        <v>35513.0756568</v>
      </c>
      <c r="N373" s="14">
        <f t="shared" si="31"/>
        <v>32190.563816640002</v>
      </c>
      <c r="O373" s="14">
        <f t="shared" si="32"/>
        <v>2349.8760386696908</v>
      </c>
      <c r="P373" s="15">
        <f t="shared" si="33"/>
        <v>7.299890899876034E-2</v>
      </c>
      <c r="Q373" s="14">
        <f t="shared" si="34"/>
        <v>32190.563816640002</v>
      </c>
    </row>
    <row r="374" spans="1:17" ht="15" thickBot="1" x14ac:dyDescent="0.35">
      <c r="A374" s="2">
        <v>42</v>
      </c>
      <c r="B374" s="3" t="s">
        <v>418</v>
      </c>
      <c r="C374" s="2" t="s">
        <v>388</v>
      </c>
      <c r="D374" s="4">
        <v>1</v>
      </c>
      <c r="E374" s="5">
        <v>33938.131265546217</v>
      </c>
      <c r="F374" s="6">
        <v>0.19</v>
      </c>
      <c r="G374" s="7">
        <f t="shared" si="30"/>
        <v>40386.376205999994</v>
      </c>
      <c r="H374" s="5">
        <v>33772.579405714285</v>
      </c>
      <c r="I374" s="6">
        <v>0.19</v>
      </c>
      <c r="J374" s="7">
        <v>40189.369492799997</v>
      </c>
      <c r="K374" s="5">
        <v>39401.342640000003</v>
      </c>
      <c r="L374" s="6">
        <v>0.19</v>
      </c>
      <c r="M374" s="7">
        <v>46887.597741600002</v>
      </c>
      <c r="N374" s="14">
        <f t="shared" si="31"/>
        <v>42487.7811468</v>
      </c>
      <c r="O374" s="14">
        <f t="shared" si="32"/>
        <v>3112.1795644606368</v>
      </c>
      <c r="P374" s="15">
        <f t="shared" si="33"/>
        <v>7.3248813669692728E-2</v>
      </c>
      <c r="Q374" s="14">
        <f t="shared" si="34"/>
        <v>42487.7811468</v>
      </c>
    </row>
    <row r="375" spans="1:17" ht="15" thickBot="1" x14ac:dyDescent="0.35">
      <c r="A375" s="2">
        <v>43</v>
      </c>
      <c r="B375" s="3" t="s">
        <v>419</v>
      </c>
      <c r="C375" s="2" t="s">
        <v>420</v>
      </c>
      <c r="D375" s="4">
        <v>1</v>
      </c>
      <c r="E375" s="5">
        <v>21674.669294117648</v>
      </c>
      <c r="F375" s="6">
        <v>0.19</v>
      </c>
      <c r="G375" s="7">
        <f t="shared" si="30"/>
        <v>25792.856459999999</v>
      </c>
      <c r="H375" s="5">
        <v>22203.319764705884</v>
      </c>
      <c r="I375" s="6">
        <v>0.19</v>
      </c>
      <c r="J375" s="7">
        <v>26421.950520000002</v>
      </c>
      <c r="K375" s="5">
        <v>25163.7624</v>
      </c>
      <c r="L375" s="6">
        <v>0.19</v>
      </c>
      <c r="M375" s="7">
        <v>29944.877256</v>
      </c>
      <c r="N375" s="14">
        <f t="shared" si="31"/>
        <v>27386.561411999999</v>
      </c>
      <c r="O375" s="14">
        <f t="shared" si="32"/>
        <v>1827.1425418446684</v>
      </c>
      <c r="P375" s="15">
        <f t="shared" si="33"/>
        <v>6.6716756235197433E-2</v>
      </c>
      <c r="Q375" s="14">
        <f t="shared" si="34"/>
        <v>27386.561411999999</v>
      </c>
    </row>
    <row r="376" spans="1:17" ht="15" thickBot="1" x14ac:dyDescent="0.35">
      <c r="A376" s="2">
        <v>44</v>
      </c>
      <c r="B376" s="3" t="s">
        <v>421</v>
      </c>
      <c r="C376" s="2" t="s">
        <v>388</v>
      </c>
      <c r="D376" s="4">
        <v>1</v>
      </c>
      <c r="E376" s="5">
        <v>38772.126151260512</v>
      </c>
      <c r="F376" s="6">
        <v>0.19</v>
      </c>
      <c r="G376" s="7">
        <f t="shared" si="30"/>
        <v>46138.830120000006</v>
      </c>
      <c r="H376" s="5">
        <v>38393.861505882356</v>
      </c>
      <c r="I376" s="6">
        <v>0.19</v>
      </c>
      <c r="J376" s="7">
        <v>45688.695191999999</v>
      </c>
      <c r="K376" s="5">
        <v>45013.492800000007</v>
      </c>
      <c r="L376" s="6">
        <v>0.19</v>
      </c>
      <c r="M376" s="7">
        <v>53566.056432000005</v>
      </c>
      <c r="N376" s="14">
        <f t="shared" si="31"/>
        <v>48464.527248000006</v>
      </c>
      <c r="O376" s="14">
        <f t="shared" si="32"/>
        <v>3612.0036336964172</v>
      </c>
      <c r="P376" s="15">
        <f t="shared" si="33"/>
        <v>7.4528811871273831E-2</v>
      </c>
      <c r="Q376" s="14">
        <f t="shared" si="34"/>
        <v>48464.527248000006</v>
      </c>
    </row>
    <row r="377" spans="1:17" ht="15" thickBot="1" x14ac:dyDescent="0.35">
      <c r="A377" s="2">
        <v>45</v>
      </c>
      <c r="B377" s="3" t="s">
        <v>422</v>
      </c>
      <c r="C377" s="2" t="s">
        <v>388</v>
      </c>
      <c r="D377" s="4">
        <v>1</v>
      </c>
      <c r="E377" s="5">
        <v>58847.308199999992</v>
      </c>
      <c r="F377" s="6">
        <v>0.19</v>
      </c>
      <c r="G377" s="7">
        <f t="shared" si="30"/>
        <v>70028.296757999982</v>
      </c>
      <c r="H377" s="5">
        <v>58330.600127999991</v>
      </c>
      <c r="I377" s="6">
        <v>0.19</v>
      </c>
      <c r="J377" s="7">
        <v>69413.41415231998</v>
      </c>
      <c r="K377" s="5">
        <v>68320.289519999991</v>
      </c>
      <c r="L377" s="6">
        <v>0.19</v>
      </c>
      <c r="M377" s="7">
        <v>81301.144528799981</v>
      </c>
      <c r="N377" s="14">
        <f t="shared" si="31"/>
        <v>73580.951813039981</v>
      </c>
      <c r="O377" s="14">
        <f t="shared" si="32"/>
        <v>5464.7690912515409</v>
      </c>
      <c r="P377" s="15">
        <f t="shared" si="33"/>
        <v>7.4268801321527314E-2</v>
      </c>
      <c r="Q377" s="14">
        <f t="shared" si="34"/>
        <v>73580.951813039981</v>
      </c>
    </row>
    <row r="378" spans="1:17" ht="15" thickBot="1" x14ac:dyDescent="0.35">
      <c r="A378" s="2">
        <v>46</v>
      </c>
      <c r="B378" s="3" t="s">
        <v>423</v>
      </c>
      <c r="C378" s="2" t="s">
        <v>388</v>
      </c>
      <c r="D378" s="4">
        <v>1</v>
      </c>
      <c r="E378" s="5">
        <v>76911.829094117667</v>
      </c>
      <c r="F378" s="6">
        <v>0.19</v>
      </c>
      <c r="G378" s="7">
        <f t="shared" si="30"/>
        <v>91525.076622000022</v>
      </c>
      <c r="H378" s="5">
        <v>76311.541647529433</v>
      </c>
      <c r="I378" s="6">
        <v>0.19</v>
      </c>
      <c r="J378" s="7">
        <v>90810.734560560028</v>
      </c>
      <c r="K378" s="5">
        <v>89292.75768000001</v>
      </c>
      <c r="L378" s="6">
        <v>0.19</v>
      </c>
      <c r="M378" s="7">
        <v>106258.3816392</v>
      </c>
      <c r="N378" s="14">
        <f t="shared" si="31"/>
        <v>96198.064273920027</v>
      </c>
      <c r="O378" s="14">
        <f t="shared" si="32"/>
        <v>7119.6938259450963</v>
      </c>
      <c r="P378" s="15">
        <f t="shared" si="33"/>
        <v>7.4010780566977533E-2</v>
      </c>
      <c r="Q378" s="14">
        <f t="shared" si="34"/>
        <v>96198.064273920027</v>
      </c>
    </row>
    <row r="379" spans="1:17" ht="15" thickBot="1" x14ac:dyDescent="0.35">
      <c r="A379" s="2">
        <v>47</v>
      </c>
      <c r="B379" s="3" t="s">
        <v>424</v>
      </c>
      <c r="C379" s="2" t="s">
        <v>388</v>
      </c>
      <c r="D379" s="4">
        <v>1</v>
      </c>
      <c r="E379" s="5">
        <v>89986.16329411765</v>
      </c>
      <c r="F379" s="6">
        <v>0.19</v>
      </c>
      <c r="G379" s="7">
        <f t="shared" si="30"/>
        <v>107083.53432000001</v>
      </c>
      <c r="H379" s="5">
        <v>89433.077607529412</v>
      </c>
      <c r="I379" s="6">
        <v>0.19</v>
      </c>
      <c r="J379" s="7">
        <v>106425.36235296</v>
      </c>
      <c r="K379" s="5">
        <v>104471.7408</v>
      </c>
      <c r="L379" s="6">
        <v>0.19</v>
      </c>
      <c r="M379" s="7">
        <v>124321.371552</v>
      </c>
      <c r="N379" s="14">
        <f t="shared" si="31"/>
        <v>112610.08940832001</v>
      </c>
      <c r="O379" s="14">
        <f t="shared" si="32"/>
        <v>8285.4850862299245</v>
      </c>
      <c r="P379" s="15">
        <f t="shared" si="33"/>
        <v>7.3576756130501436E-2</v>
      </c>
      <c r="Q379" s="14">
        <f t="shared" si="34"/>
        <v>112610.08940832001</v>
      </c>
    </row>
    <row r="380" spans="1:17" ht="15" thickBot="1" x14ac:dyDescent="0.35">
      <c r="A380" s="2">
        <v>48</v>
      </c>
      <c r="B380" s="3" t="s">
        <v>425</v>
      </c>
      <c r="C380" s="2" t="s">
        <v>388</v>
      </c>
      <c r="D380" s="4">
        <v>1</v>
      </c>
      <c r="E380" s="5">
        <v>79038.376714285725</v>
      </c>
      <c r="F380" s="6">
        <v>0.19</v>
      </c>
      <c r="G380" s="7">
        <f t="shared" si="30"/>
        <v>94055.668290000001</v>
      </c>
      <c r="H380" s="5">
        <v>79423.929771428593</v>
      </c>
      <c r="I380" s="6">
        <v>0.19</v>
      </c>
      <c r="J380" s="7">
        <v>94514.476428000024</v>
      </c>
      <c r="K380" s="5">
        <v>91761.627600000007</v>
      </c>
      <c r="L380" s="6">
        <v>0.19</v>
      </c>
      <c r="M380" s="7">
        <v>109196.336844</v>
      </c>
      <c r="N380" s="14">
        <f t="shared" si="31"/>
        <v>99255.493854</v>
      </c>
      <c r="O380" s="14">
        <f t="shared" si="32"/>
        <v>7031.7326333674819</v>
      </c>
      <c r="P380" s="15">
        <f t="shared" si="33"/>
        <v>7.0844770000447713E-2</v>
      </c>
      <c r="Q380" s="14">
        <f t="shared" si="34"/>
        <v>99255.493854</v>
      </c>
    </row>
    <row r="381" spans="1:17" ht="15" thickBot="1" x14ac:dyDescent="0.35">
      <c r="A381" s="2">
        <v>49</v>
      </c>
      <c r="B381" s="3" t="s">
        <v>426</v>
      </c>
      <c r="C381" s="2" t="s">
        <v>388</v>
      </c>
      <c r="D381" s="4">
        <v>1</v>
      </c>
      <c r="E381" s="5">
        <v>96085.469722689086</v>
      </c>
      <c r="F381" s="6">
        <v>0.19</v>
      </c>
      <c r="G381" s="7">
        <f t="shared" si="30"/>
        <v>114341.70897000001</v>
      </c>
      <c r="H381" s="5">
        <v>98429.017764705903</v>
      </c>
      <c r="I381" s="6">
        <v>0.19</v>
      </c>
      <c r="J381" s="7">
        <v>117130.53114000002</v>
      </c>
      <c r="K381" s="5">
        <v>111552.88680000001</v>
      </c>
      <c r="L381" s="6">
        <v>0.19</v>
      </c>
      <c r="M381" s="7">
        <v>132747.93529200001</v>
      </c>
      <c r="N381" s="14">
        <f t="shared" si="31"/>
        <v>121406.72513400001</v>
      </c>
      <c r="O381" s="14">
        <f t="shared" si="32"/>
        <v>8099.8628860786948</v>
      </c>
      <c r="P381" s="15">
        <f t="shared" si="33"/>
        <v>6.6716756235197419E-2</v>
      </c>
      <c r="Q381" s="14">
        <f t="shared" si="34"/>
        <v>121406.72513400001</v>
      </c>
    </row>
    <row r="382" spans="1:17" ht="15" thickBot="1" x14ac:dyDescent="0.35">
      <c r="A382" s="2">
        <v>50</v>
      </c>
      <c r="B382" s="3" t="s">
        <v>427</v>
      </c>
      <c r="C382" s="2" t="s">
        <v>388</v>
      </c>
      <c r="D382" s="4">
        <v>1</v>
      </c>
      <c r="E382" s="5">
        <v>109188.43336134453</v>
      </c>
      <c r="F382" s="6">
        <v>0.19</v>
      </c>
      <c r="G382" s="7">
        <f t="shared" si="30"/>
        <v>129934.23569999999</v>
      </c>
      <c r="H382" s="5">
        <v>109188.43336134453</v>
      </c>
      <c r="I382" s="6">
        <v>0.19</v>
      </c>
      <c r="J382" s="7">
        <v>129934.23569999999</v>
      </c>
      <c r="K382" s="5">
        <v>126765.10799999999</v>
      </c>
      <c r="L382" s="6">
        <v>0.19</v>
      </c>
      <c r="M382" s="7">
        <v>150850.47851999998</v>
      </c>
      <c r="N382" s="14">
        <f t="shared" si="31"/>
        <v>136906.31663999998</v>
      </c>
      <c r="O382" s="14">
        <f t="shared" si="32"/>
        <v>9860.0114233109507</v>
      </c>
      <c r="P382" s="15">
        <f t="shared" si="33"/>
        <v>7.2020135120852022E-2</v>
      </c>
      <c r="Q382" s="14">
        <f t="shared" si="34"/>
        <v>136906.31663999998</v>
      </c>
    </row>
    <row r="383" spans="1:17" ht="15" thickBot="1" x14ac:dyDescent="0.35">
      <c r="A383" s="2">
        <v>51</v>
      </c>
      <c r="B383" s="3" t="s">
        <v>428</v>
      </c>
      <c r="C383" s="2" t="s">
        <v>388</v>
      </c>
      <c r="D383" s="4">
        <v>1</v>
      </c>
      <c r="E383" s="5">
        <v>160384.59105882357</v>
      </c>
      <c r="F383" s="6">
        <v>0.19</v>
      </c>
      <c r="G383" s="7">
        <f t="shared" si="30"/>
        <v>190857.66336000004</v>
      </c>
      <c r="H383" s="5">
        <v>165861.13807058826</v>
      </c>
      <c r="I383" s="6">
        <v>0.19</v>
      </c>
      <c r="J383" s="7">
        <v>197374.75430400003</v>
      </c>
      <c r="K383" s="5">
        <v>186202.59840000002</v>
      </c>
      <c r="L383" s="6">
        <v>0.19</v>
      </c>
      <c r="M383" s="7">
        <v>221581.09209600001</v>
      </c>
      <c r="N383" s="14">
        <f t="shared" si="31"/>
        <v>203271.16992000001</v>
      </c>
      <c r="O383" s="14">
        <f t="shared" si="32"/>
        <v>13217.61592626733</v>
      </c>
      <c r="P383" s="15">
        <f t="shared" si="33"/>
        <v>6.5024547905486507E-2</v>
      </c>
      <c r="Q383" s="14">
        <f t="shared" si="34"/>
        <v>203271.16992000001</v>
      </c>
    </row>
    <row r="384" spans="1:17" ht="23.4" thickBot="1" x14ac:dyDescent="0.35">
      <c r="A384" s="2">
        <v>52</v>
      </c>
      <c r="B384" s="3" t="s">
        <v>429</v>
      </c>
      <c r="C384" s="2" t="s">
        <v>388</v>
      </c>
      <c r="D384" s="4">
        <v>1</v>
      </c>
      <c r="E384" s="5">
        <v>23322.573060504201</v>
      </c>
      <c r="F384" s="6">
        <v>0.19</v>
      </c>
      <c r="G384" s="7">
        <f t="shared" si="30"/>
        <v>27753.861942</v>
      </c>
      <c r="H384" s="5">
        <v>23891.416305882354</v>
      </c>
      <c r="I384" s="6">
        <v>0.19</v>
      </c>
      <c r="J384" s="7">
        <v>28430.785404000002</v>
      </c>
      <c r="K384" s="5">
        <v>27076.938480000001</v>
      </c>
      <c r="L384" s="6">
        <v>0.19</v>
      </c>
      <c r="M384" s="7">
        <v>32221.556791200001</v>
      </c>
      <c r="N384" s="14">
        <f t="shared" si="31"/>
        <v>29468.734712399997</v>
      </c>
      <c r="O384" s="14">
        <f t="shared" si="32"/>
        <v>1966.0583903668919</v>
      </c>
      <c r="P384" s="15">
        <f t="shared" si="33"/>
        <v>6.6716756235197447E-2</v>
      </c>
      <c r="Q384" s="14">
        <f t="shared" si="34"/>
        <v>29468.734712399997</v>
      </c>
    </row>
    <row r="385" spans="1:17" ht="23.4" thickBot="1" x14ac:dyDescent="0.35">
      <c r="A385" s="2">
        <v>53</v>
      </c>
      <c r="B385" s="3" t="s">
        <v>430</v>
      </c>
      <c r="C385" s="2" t="s">
        <v>388</v>
      </c>
      <c r="D385" s="4">
        <v>1</v>
      </c>
      <c r="E385" s="5">
        <v>32274.808260504204</v>
      </c>
      <c r="F385" s="6">
        <v>0.19</v>
      </c>
      <c r="G385" s="7">
        <f t="shared" si="30"/>
        <v>38407.021829999998</v>
      </c>
      <c r="H385" s="5">
        <v>32841.585381176475</v>
      </c>
      <c r="I385" s="6">
        <v>0.19</v>
      </c>
      <c r="J385" s="7">
        <v>39081.486603600002</v>
      </c>
      <c r="K385" s="5">
        <v>37470.265200000002</v>
      </c>
      <c r="L385" s="6">
        <v>0.19</v>
      </c>
      <c r="M385" s="7">
        <v>44589.615588000001</v>
      </c>
      <c r="N385" s="14">
        <f t="shared" si="31"/>
        <v>40692.708007200003</v>
      </c>
      <c r="O385" s="14">
        <f t="shared" si="32"/>
        <v>2769.2528718867129</v>
      </c>
      <c r="P385" s="15">
        <f t="shared" si="33"/>
        <v>6.8052803745494952E-2</v>
      </c>
      <c r="Q385" s="14">
        <f t="shared" si="34"/>
        <v>40692.708007200003</v>
      </c>
    </row>
    <row r="386" spans="1:17" ht="23.4" thickBot="1" x14ac:dyDescent="0.35">
      <c r="A386" s="2">
        <v>54</v>
      </c>
      <c r="B386" s="3" t="s">
        <v>431</v>
      </c>
      <c r="C386" s="2" t="s">
        <v>388</v>
      </c>
      <c r="D386" s="4">
        <v>1</v>
      </c>
      <c r="E386" s="5">
        <v>42026.740260504201</v>
      </c>
      <c r="F386" s="6">
        <v>0.19</v>
      </c>
      <c r="G386" s="7">
        <f t="shared" si="30"/>
        <v>50011.820909999995</v>
      </c>
      <c r="H386" s="5">
        <v>42026.740260504201</v>
      </c>
      <c r="I386" s="6">
        <v>0.19</v>
      </c>
      <c r="J386" s="7">
        <v>50011.820909999995</v>
      </c>
      <c r="K386" s="5">
        <v>48792.020399999994</v>
      </c>
      <c r="L386" s="6">
        <v>0.19</v>
      </c>
      <c r="M386" s="7">
        <v>58062.504275999992</v>
      </c>
      <c r="N386" s="14">
        <f t="shared" si="31"/>
        <v>52695.382031999994</v>
      </c>
      <c r="O386" s="14">
        <f t="shared" si="32"/>
        <v>3795.1285341895586</v>
      </c>
      <c r="P386" s="15">
        <f t="shared" si="33"/>
        <v>7.202013512085205E-2</v>
      </c>
      <c r="Q386" s="14">
        <f t="shared" si="34"/>
        <v>52695.382031999994</v>
      </c>
    </row>
    <row r="387" spans="1:17" ht="23.4" thickBot="1" x14ac:dyDescent="0.35">
      <c r="A387" s="2">
        <v>55</v>
      </c>
      <c r="B387" s="3" t="s">
        <v>432</v>
      </c>
      <c r="C387" s="2" t="s">
        <v>388</v>
      </c>
      <c r="D387" s="4">
        <v>1</v>
      </c>
      <c r="E387" s="5">
        <v>48095.272709243691</v>
      </c>
      <c r="F387" s="6">
        <v>0.19</v>
      </c>
      <c r="G387" s="7">
        <f t="shared" si="30"/>
        <v>57233.374523999992</v>
      </c>
      <c r="H387" s="5">
        <v>47738.663857936132</v>
      </c>
      <c r="I387" s="6">
        <v>0.19</v>
      </c>
      <c r="J387" s="7">
        <v>56809.009990943996</v>
      </c>
      <c r="K387" s="5">
        <v>55837.438559999995</v>
      </c>
      <c r="L387" s="6">
        <v>0.19</v>
      </c>
      <c r="M387" s="7">
        <v>66446.55188639999</v>
      </c>
      <c r="N387" s="14">
        <f t="shared" si="31"/>
        <v>60162.978800447985</v>
      </c>
      <c r="O387" s="14">
        <f t="shared" si="32"/>
        <v>4446.5334332191997</v>
      </c>
      <c r="P387" s="15">
        <f t="shared" si="33"/>
        <v>7.3908132906246496E-2</v>
      </c>
      <c r="Q387" s="14">
        <f t="shared" si="34"/>
        <v>60162.978800447985</v>
      </c>
    </row>
    <row r="388" spans="1:17" ht="26.55" customHeight="1" thickBot="1" x14ac:dyDescent="0.35">
      <c r="A388" s="66" t="s">
        <v>450</v>
      </c>
      <c r="B388" s="66"/>
      <c r="C388" s="66"/>
      <c r="D388" s="66"/>
      <c r="E388" s="66"/>
      <c r="F388" s="66"/>
      <c r="G388" s="66"/>
      <c r="H388" s="59" t="s">
        <v>467</v>
      </c>
      <c r="I388" s="60"/>
      <c r="J388" s="60"/>
      <c r="K388" s="60"/>
      <c r="L388" s="60"/>
      <c r="M388" s="60"/>
      <c r="N388" s="60"/>
      <c r="O388" s="60"/>
      <c r="P388" s="61"/>
      <c r="Q388" s="26">
        <f>SUM(Q333:Q387)</f>
        <v>5389009.9444970749</v>
      </c>
    </row>
    <row r="390" spans="1:17" x14ac:dyDescent="0.3">
      <c r="A390" s="62" t="s">
        <v>451</v>
      </c>
      <c r="B390" s="63"/>
      <c r="C390" s="63"/>
      <c r="D390" s="63"/>
      <c r="E390" s="63"/>
      <c r="F390" s="63"/>
      <c r="G390" s="63"/>
      <c r="H390" s="63"/>
      <c r="I390" s="63"/>
      <c r="J390" s="63"/>
      <c r="K390" s="63"/>
      <c r="L390" s="63"/>
      <c r="M390" s="63"/>
      <c r="N390" s="63"/>
    </row>
    <row r="391" spans="1:17" x14ac:dyDescent="0.3">
      <c r="A391" s="57" t="s">
        <v>445</v>
      </c>
      <c r="B391" s="57"/>
      <c r="C391" s="57"/>
      <c r="D391" s="57"/>
      <c r="E391" s="58" t="s">
        <v>454</v>
      </c>
      <c r="F391" s="58"/>
      <c r="G391" s="58"/>
      <c r="H391" s="58" t="s">
        <v>452</v>
      </c>
      <c r="I391" s="58"/>
      <c r="J391" s="58"/>
      <c r="K391" s="58" t="s">
        <v>453</v>
      </c>
      <c r="L391" s="58"/>
      <c r="M391" s="58"/>
      <c r="N391" s="64" t="s">
        <v>458</v>
      </c>
      <c r="O391" s="64" t="s">
        <v>459</v>
      </c>
      <c r="P391" s="64" t="s">
        <v>460</v>
      </c>
      <c r="Q391" s="64" t="s">
        <v>461</v>
      </c>
    </row>
    <row r="392" spans="1:17" ht="53.4" thickBot="1" x14ac:dyDescent="0.35">
      <c r="A392" s="1" t="s">
        <v>0</v>
      </c>
      <c r="B392" s="1" t="s">
        <v>1</v>
      </c>
      <c r="C392" s="1" t="s">
        <v>2</v>
      </c>
      <c r="D392" s="1" t="s">
        <v>3</v>
      </c>
      <c r="E392" s="1" t="s">
        <v>4</v>
      </c>
      <c r="F392" s="1" t="s">
        <v>5</v>
      </c>
      <c r="G392" s="1" t="s">
        <v>6</v>
      </c>
      <c r="H392" s="1" t="s">
        <v>4</v>
      </c>
      <c r="I392" s="1" t="s">
        <v>5</v>
      </c>
      <c r="J392" s="1" t="s">
        <v>6</v>
      </c>
      <c r="K392" s="1" t="s">
        <v>4</v>
      </c>
      <c r="L392" s="1" t="s">
        <v>5</v>
      </c>
      <c r="M392" s="1" t="s">
        <v>6</v>
      </c>
      <c r="N392" s="65"/>
      <c r="O392" s="65"/>
      <c r="P392" s="65"/>
      <c r="Q392" s="65"/>
    </row>
    <row r="393" spans="1:17" ht="126" thickBot="1" x14ac:dyDescent="0.35">
      <c r="A393" s="2">
        <v>1</v>
      </c>
      <c r="B393" s="3" t="s">
        <v>433</v>
      </c>
      <c r="C393" s="2" t="s">
        <v>434</v>
      </c>
      <c r="D393" s="4">
        <v>1</v>
      </c>
      <c r="E393" s="5">
        <v>3850000</v>
      </c>
      <c r="F393" s="6">
        <v>0.19</v>
      </c>
      <c r="G393" s="7">
        <f>IFERROR(E393*D393*(1+F393),"")</f>
        <v>4581500</v>
      </c>
      <c r="H393" s="5">
        <v>5500000</v>
      </c>
      <c r="I393" s="6">
        <v>0.19</v>
      </c>
      <c r="J393" s="7">
        <v>6545000</v>
      </c>
      <c r="K393" s="5">
        <v>4250000</v>
      </c>
      <c r="L393" s="6">
        <v>0.19</v>
      </c>
      <c r="M393" s="7">
        <v>5057500</v>
      </c>
      <c r="N393" s="14">
        <f>AVERAGE(G393,J393,M393)</f>
        <v>5394666.666666667</v>
      </c>
      <c r="O393" s="14">
        <f>_xlfn.STDEV.P(G393,J393,M393)</f>
        <v>836299.02281155123</v>
      </c>
      <c r="P393" s="15">
        <f>O393/N393</f>
        <v>0.15502329884050009</v>
      </c>
      <c r="Q393" s="14">
        <f>+N393</f>
        <v>5394666.666666667</v>
      </c>
    </row>
    <row r="394" spans="1:17" ht="25.5" customHeight="1" thickBot="1" x14ac:dyDescent="0.35">
      <c r="A394" s="66" t="s">
        <v>444</v>
      </c>
      <c r="B394" s="66"/>
      <c r="C394" s="66"/>
      <c r="D394" s="66"/>
      <c r="E394" s="66"/>
      <c r="F394" s="66"/>
      <c r="G394" s="66"/>
      <c r="H394" s="59" t="s">
        <v>468</v>
      </c>
      <c r="I394" s="60"/>
      <c r="J394" s="60"/>
      <c r="K394" s="60"/>
      <c r="L394" s="60"/>
      <c r="M394" s="60"/>
      <c r="N394" s="60"/>
      <c r="O394" s="60"/>
      <c r="P394" s="61"/>
      <c r="Q394" s="26">
        <f>SUM(Q393)</f>
        <v>5394666.666666667</v>
      </c>
    </row>
    <row r="396" spans="1:17" x14ac:dyDescent="0.3">
      <c r="A396" s="67" t="s">
        <v>435</v>
      </c>
      <c r="B396" s="67"/>
      <c r="C396" s="67"/>
      <c r="D396" s="67"/>
      <c r="E396" s="67"/>
      <c r="F396" s="67"/>
      <c r="G396" s="67"/>
      <c r="N396" s="16"/>
    </row>
    <row r="397" spans="1:17" x14ac:dyDescent="0.3">
      <c r="A397" s="57" t="s">
        <v>445</v>
      </c>
      <c r="B397" s="57"/>
      <c r="C397" s="57"/>
      <c r="D397" s="57"/>
      <c r="E397" s="58" t="s">
        <v>454</v>
      </c>
      <c r="F397" s="58"/>
      <c r="G397" s="58"/>
      <c r="H397" s="58" t="s">
        <v>452</v>
      </c>
      <c r="I397" s="58"/>
      <c r="J397" s="58"/>
      <c r="K397" s="58" t="s">
        <v>453</v>
      </c>
      <c r="L397" s="58"/>
      <c r="M397" s="58"/>
      <c r="N397" s="64" t="s">
        <v>458</v>
      </c>
      <c r="O397" s="64" t="s">
        <v>459</v>
      </c>
      <c r="P397" s="64" t="s">
        <v>460</v>
      </c>
      <c r="Q397" s="64" t="s">
        <v>461</v>
      </c>
    </row>
    <row r="398" spans="1:17" ht="53.4" thickBot="1" x14ac:dyDescent="0.35">
      <c r="A398" s="1" t="s">
        <v>0</v>
      </c>
      <c r="B398" s="1" t="s">
        <v>1</v>
      </c>
      <c r="C398" s="1" t="s">
        <v>2</v>
      </c>
      <c r="D398" s="1" t="s">
        <v>3</v>
      </c>
      <c r="E398" s="1" t="s">
        <v>4</v>
      </c>
      <c r="F398" s="1" t="s">
        <v>5</v>
      </c>
      <c r="G398" s="1" t="s">
        <v>6</v>
      </c>
      <c r="H398" s="1" t="s">
        <v>4</v>
      </c>
      <c r="I398" s="1" t="s">
        <v>5</v>
      </c>
      <c r="J398" s="1" t="s">
        <v>6</v>
      </c>
      <c r="K398" s="1" t="s">
        <v>4</v>
      </c>
      <c r="L398" s="1" t="s">
        <v>5</v>
      </c>
      <c r="M398" s="1" t="s">
        <v>6</v>
      </c>
      <c r="N398" s="65"/>
      <c r="O398" s="65"/>
      <c r="P398" s="65"/>
      <c r="Q398" s="65"/>
    </row>
    <row r="399" spans="1:17" ht="57.6" thickBot="1" x14ac:dyDescent="0.35">
      <c r="A399" s="2">
        <v>1</v>
      </c>
      <c r="B399" s="3" t="s">
        <v>436</v>
      </c>
      <c r="C399" s="2" t="s">
        <v>437</v>
      </c>
      <c r="D399" s="4">
        <v>1</v>
      </c>
      <c r="E399" s="5">
        <v>35000</v>
      </c>
      <c r="F399" s="6">
        <v>0.19</v>
      </c>
      <c r="G399" s="7">
        <f>IFERROR(E399*D399*(1+F399),"")</f>
        <v>41650</v>
      </c>
      <c r="H399" s="5">
        <v>40000</v>
      </c>
      <c r="I399" s="6">
        <v>0.19</v>
      </c>
      <c r="J399" s="7">
        <v>47600</v>
      </c>
      <c r="K399" s="5">
        <v>33000</v>
      </c>
      <c r="L399" s="6">
        <v>0.19</v>
      </c>
      <c r="M399" s="7">
        <v>39270</v>
      </c>
      <c r="N399" s="14">
        <f>AVERAGE(G399,J399,M399)</f>
        <v>42840</v>
      </c>
      <c r="O399" s="14">
        <f>_xlfn.STDEV.P(G399,J399,M399)</f>
        <v>3503.2651436433794</v>
      </c>
      <c r="P399" s="15">
        <f>O399/N399</f>
        <v>8.1775563577109689E-2</v>
      </c>
      <c r="Q399" s="14">
        <f>+N399</f>
        <v>42840</v>
      </c>
    </row>
    <row r="400" spans="1:17" ht="69" thickBot="1" x14ac:dyDescent="0.35">
      <c r="A400" s="2">
        <v>2</v>
      </c>
      <c r="B400" s="3" t="s">
        <v>438</v>
      </c>
      <c r="C400" s="2" t="s">
        <v>439</v>
      </c>
      <c r="D400" s="4">
        <v>1</v>
      </c>
      <c r="E400" s="5">
        <v>2000000</v>
      </c>
      <c r="F400" s="6">
        <v>0.19</v>
      </c>
      <c r="G400" s="7">
        <f>IFERROR(E400*D400*(1+F400),"")</f>
        <v>2380000</v>
      </c>
      <c r="H400" s="5">
        <v>2700000</v>
      </c>
      <c r="I400" s="6">
        <v>0.19</v>
      </c>
      <c r="J400" s="7">
        <v>3213000</v>
      </c>
      <c r="K400" s="5">
        <v>2350000</v>
      </c>
      <c r="L400" s="6">
        <v>0.19</v>
      </c>
      <c r="M400" s="7">
        <v>2796500</v>
      </c>
      <c r="N400" s="14">
        <f t="shared" ref="N400:N402" si="35">AVERAGE(G400,J400,M400)</f>
        <v>2796500</v>
      </c>
      <c r="O400" s="14">
        <f t="shared" ref="O400:O402" si="36">_xlfn.STDEV.P(G400,J400,M400)</f>
        <v>340070.82595639792</v>
      </c>
      <c r="P400" s="15">
        <f t="shared" ref="P400:P402" si="37">O400/N400</f>
        <v>0.12160587375519324</v>
      </c>
      <c r="Q400" s="14">
        <f t="shared" ref="Q400:Q402" si="38">+N400</f>
        <v>2796500</v>
      </c>
    </row>
    <row r="401" spans="1:17" ht="80.400000000000006" thickBot="1" x14ac:dyDescent="0.35">
      <c r="A401" s="2">
        <v>3</v>
      </c>
      <c r="B401" s="3" t="s">
        <v>440</v>
      </c>
      <c r="C401" s="2" t="s">
        <v>441</v>
      </c>
      <c r="D401" s="4">
        <v>1</v>
      </c>
      <c r="E401" s="5">
        <v>1500000</v>
      </c>
      <c r="F401" s="6">
        <v>0.19</v>
      </c>
      <c r="G401" s="7">
        <f>IFERROR(E401*D401*(1+F401),"")</f>
        <v>1785000</v>
      </c>
      <c r="H401" s="5">
        <v>1900000</v>
      </c>
      <c r="I401" s="6">
        <v>0.19</v>
      </c>
      <c r="J401" s="7">
        <v>2261000</v>
      </c>
      <c r="K401" s="5">
        <v>1500000</v>
      </c>
      <c r="L401" s="6">
        <v>0.19</v>
      </c>
      <c r="M401" s="7">
        <v>1785000</v>
      </c>
      <c r="N401" s="14">
        <f t="shared" si="35"/>
        <v>1943666.6666666667</v>
      </c>
      <c r="O401" s="14">
        <f t="shared" si="36"/>
        <v>224388.55189653108</v>
      </c>
      <c r="P401" s="15">
        <f t="shared" si="37"/>
        <v>0.11544600509168122</v>
      </c>
      <c r="Q401" s="14">
        <f t="shared" si="38"/>
        <v>1943666.6666666667</v>
      </c>
    </row>
    <row r="402" spans="1:17" ht="69" thickBot="1" x14ac:dyDescent="0.35">
      <c r="A402" s="2">
        <v>4</v>
      </c>
      <c r="B402" s="3" t="s">
        <v>442</v>
      </c>
      <c r="C402" s="2" t="s">
        <v>439</v>
      </c>
      <c r="D402" s="4">
        <v>1</v>
      </c>
      <c r="E402" s="5">
        <v>1500000</v>
      </c>
      <c r="F402" s="6">
        <v>0.19</v>
      </c>
      <c r="G402" s="7">
        <f>IFERROR(E402*D402*(1+F402),"")</f>
        <v>1785000</v>
      </c>
      <c r="H402" s="5">
        <v>1800000</v>
      </c>
      <c r="I402" s="6">
        <v>0.19</v>
      </c>
      <c r="J402" s="7">
        <v>2142000</v>
      </c>
      <c r="K402" s="5">
        <v>1500000</v>
      </c>
      <c r="L402" s="6">
        <v>0.19</v>
      </c>
      <c r="M402" s="7">
        <v>1785000</v>
      </c>
      <c r="N402" s="14">
        <f t="shared" si="35"/>
        <v>1904000</v>
      </c>
      <c r="O402" s="14">
        <f t="shared" si="36"/>
        <v>168291.41392239832</v>
      </c>
      <c r="P402" s="15">
        <f t="shared" si="37"/>
        <v>8.8388347648318447E-2</v>
      </c>
      <c r="Q402" s="14">
        <f t="shared" si="38"/>
        <v>1904000</v>
      </c>
    </row>
    <row r="403" spans="1:17" ht="40.5" customHeight="1" thickBot="1" x14ac:dyDescent="0.35">
      <c r="A403" s="66" t="s">
        <v>443</v>
      </c>
      <c r="B403" s="66"/>
      <c r="C403" s="66"/>
      <c r="D403" s="66"/>
      <c r="E403" s="66"/>
      <c r="F403" s="66"/>
      <c r="G403" s="66"/>
      <c r="H403" s="59" t="s">
        <v>468</v>
      </c>
      <c r="I403" s="60"/>
      <c r="J403" s="60"/>
      <c r="K403" s="60"/>
      <c r="L403" s="60"/>
      <c r="M403" s="60"/>
      <c r="N403" s="60"/>
      <c r="O403" s="60"/>
      <c r="P403" s="61"/>
      <c r="Q403" s="26">
        <f>SUM(Q399:Q402)</f>
        <v>6687006.666666667</v>
      </c>
    </row>
    <row r="407" spans="1:17" x14ac:dyDescent="0.3">
      <c r="Q407" s="81">
        <f>R6+Q24+Q285+Q328+Q388+Q394+Q403</f>
        <v>142902705.45182073</v>
      </c>
    </row>
    <row r="408" spans="1:17" ht="18" x14ac:dyDescent="0.35">
      <c r="L408" s="82" t="s">
        <v>526</v>
      </c>
      <c r="M408" s="82"/>
      <c r="N408" s="82"/>
      <c r="O408" s="82"/>
      <c r="P408" s="82"/>
      <c r="Q408" s="83">
        <v>142902706</v>
      </c>
    </row>
  </sheetData>
  <mergeCells count="80">
    <mergeCell ref="L408:P408"/>
    <mergeCell ref="N397:N398"/>
    <mergeCell ref="O397:O398"/>
    <mergeCell ref="P397:P398"/>
    <mergeCell ref="Q397:Q398"/>
    <mergeCell ref="A403:G403"/>
    <mergeCell ref="H403:P403"/>
    <mergeCell ref="A396:G396"/>
    <mergeCell ref="A397:D397"/>
    <mergeCell ref="E397:G397"/>
    <mergeCell ref="H397:J397"/>
    <mergeCell ref="K397:M397"/>
    <mergeCell ref="O391:O392"/>
    <mergeCell ref="P391:P392"/>
    <mergeCell ref="Q391:Q392"/>
    <mergeCell ref="A394:G394"/>
    <mergeCell ref="H394:P394"/>
    <mergeCell ref="A390:N390"/>
    <mergeCell ref="A391:D391"/>
    <mergeCell ref="E391:G391"/>
    <mergeCell ref="H391:J391"/>
    <mergeCell ref="K391:M391"/>
    <mergeCell ref="N391:N392"/>
    <mergeCell ref="O331:O332"/>
    <mergeCell ref="P331:P332"/>
    <mergeCell ref="Q331:Q332"/>
    <mergeCell ref="A388:G388"/>
    <mergeCell ref="H388:P388"/>
    <mergeCell ref="A330:N330"/>
    <mergeCell ref="A331:D331"/>
    <mergeCell ref="E331:G331"/>
    <mergeCell ref="H331:J331"/>
    <mergeCell ref="K331:M331"/>
    <mergeCell ref="N331:N332"/>
    <mergeCell ref="O288:O289"/>
    <mergeCell ref="P288:P289"/>
    <mergeCell ref="Q288:Q289"/>
    <mergeCell ref="A328:G328"/>
    <mergeCell ref="H328:P328"/>
    <mergeCell ref="A287:N287"/>
    <mergeCell ref="A288:D288"/>
    <mergeCell ref="E288:G288"/>
    <mergeCell ref="H288:J288"/>
    <mergeCell ref="K288:M288"/>
    <mergeCell ref="N288:N289"/>
    <mergeCell ref="O27:O28"/>
    <mergeCell ref="P27:P28"/>
    <mergeCell ref="Q27:Q28"/>
    <mergeCell ref="A285:G285"/>
    <mergeCell ref="H285:P285"/>
    <mergeCell ref="A27:D27"/>
    <mergeCell ref="E27:G27"/>
    <mergeCell ref="H27:J27"/>
    <mergeCell ref="K27:M27"/>
    <mergeCell ref="N27:N28"/>
    <mergeCell ref="P9:P10"/>
    <mergeCell ref="Q9:Q10"/>
    <mergeCell ref="A24:G24"/>
    <mergeCell ref="H24:P24"/>
    <mergeCell ref="A26:N26"/>
    <mergeCell ref="A1:Q1"/>
    <mergeCell ref="N2:N3"/>
    <mergeCell ref="O2:O3"/>
    <mergeCell ref="P2:P3"/>
    <mergeCell ref="Q2:Q3"/>
    <mergeCell ref="K2:M2"/>
    <mergeCell ref="R2:R3"/>
    <mergeCell ref="R4:R5"/>
    <mergeCell ref="A6:G6"/>
    <mergeCell ref="A2:D2"/>
    <mergeCell ref="E2:G2"/>
    <mergeCell ref="H2:J2"/>
    <mergeCell ref="H6:P6"/>
    <mergeCell ref="A8:N8"/>
    <mergeCell ref="A9:D9"/>
    <mergeCell ref="E9:G9"/>
    <mergeCell ref="H9:J9"/>
    <mergeCell ref="K9:M9"/>
    <mergeCell ref="N9:N10"/>
    <mergeCell ref="O9:O10"/>
  </mergeCells>
  <pageMargins left="0.75" right="0.75" top="1" bottom="1"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ANALISIS</vt:lpstr>
      <vt:lpstr>1. COMPONENTE</vt:lpstr>
      <vt:lpstr>2. ESTUDIO DE MERCADO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juan gabriel aguilar orjuela</cp:lastModifiedBy>
  <cp:revision>0</cp:revision>
  <dcterms:created xsi:type="dcterms:W3CDTF">2026-08-20T16:11:37Z</dcterms:created>
  <dcterms:modified xsi:type="dcterms:W3CDTF">2026-09-15T16:13:47Z</dcterms:modified>
  <dc:language>en-US</dc:language>
</cp:coreProperties>
</file>