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SUS\Downloads\PYBA FINAL\OFERTA ECONOMICA\"/>
    </mc:Choice>
  </mc:AlternateContent>
  <xr:revisionPtr revIDLastSave="0" documentId="13_ncr:1_{D494DB6F-3196-41D5-8052-DCB394224AFA}" xr6:coauthVersionLast="47" xr6:coauthVersionMax="47" xr10:uidLastSave="{00000000-0000-0000-0000-000000000000}"/>
  <bookViews>
    <workbookView xWindow="-108" yWindow="-108" windowWidth="23256" windowHeight="12456" tabRatio="500" activeTab="2" xr2:uid="{00000000-000D-0000-FFFF-FFFF00000000}"/>
  </bookViews>
  <sheets>
    <sheet name="INSTRUCCIONES" sheetId="1" r:id="rId1"/>
    <sheet name="1. RESUMEN POR COMPONENTE" sheetId="11" r:id="rId2"/>
    <sheet name="2. OFERTA ECONOMICA" sheetId="12"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409" i="12" l="1"/>
  <c r="K408" i="12"/>
  <c r="J408" i="12"/>
  <c r="F408" i="12"/>
  <c r="K407" i="12"/>
  <c r="J407" i="12"/>
  <c r="F407" i="12"/>
  <c r="K406" i="12"/>
  <c r="J406" i="12"/>
  <c r="F406" i="12"/>
  <c r="K405" i="12"/>
  <c r="J405" i="12"/>
  <c r="F405" i="12"/>
  <c r="F399" i="12"/>
  <c r="J398" i="12"/>
  <c r="K398" i="12" s="1"/>
  <c r="K399" i="12" s="1"/>
  <c r="F398" i="12"/>
  <c r="F392" i="12"/>
  <c r="K391" i="12"/>
  <c r="J391" i="12"/>
  <c r="F391" i="12"/>
  <c r="J390" i="12"/>
  <c r="K390" i="12" s="1"/>
  <c r="F390" i="12"/>
  <c r="J389" i="12"/>
  <c r="K389" i="12" s="1"/>
  <c r="F389" i="12"/>
  <c r="J388" i="12"/>
  <c r="K388" i="12" s="1"/>
  <c r="F388" i="12"/>
  <c r="K387" i="12"/>
  <c r="J387" i="12"/>
  <c r="F387" i="12"/>
  <c r="J386" i="12"/>
  <c r="K386" i="12" s="1"/>
  <c r="F386" i="12"/>
  <c r="J385" i="12"/>
  <c r="K385" i="12" s="1"/>
  <c r="F385" i="12"/>
  <c r="J384" i="12"/>
  <c r="K384" i="12" s="1"/>
  <c r="F384" i="12"/>
  <c r="K383" i="12"/>
  <c r="J383" i="12"/>
  <c r="F383" i="12"/>
  <c r="J382" i="12"/>
  <c r="K382" i="12" s="1"/>
  <c r="F382" i="12"/>
  <c r="J381" i="12"/>
  <c r="K381" i="12" s="1"/>
  <c r="F381" i="12"/>
  <c r="J380" i="12"/>
  <c r="K380" i="12" s="1"/>
  <c r="F380" i="12"/>
  <c r="K379" i="12"/>
  <c r="J379" i="12"/>
  <c r="F379" i="12"/>
  <c r="J378" i="12"/>
  <c r="K378" i="12" s="1"/>
  <c r="F378" i="12"/>
  <c r="J377" i="12"/>
  <c r="K377" i="12" s="1"/>
  <c r="F377" i="12"/>
  <c r="J376" i="12"/>
  <c r="K376" i="12" s="1"/>
  <c r="F376" i="12"/>
  <c r="K375" i="12"/>
  <c r="J375" i="12"/>
  <c r="F375" i="12"/>
  <c r="J374" i="12"/>
  <c r="K374" i="12" s="1"/>
  <c r="F374" i="12"/>
  <c r="J373" i="12"/>
  <c r="K373" i="12" s="1"/>
  <c r="F373" i="12"/>
  <c r="J372" i="12"/>
  <c r="K372" i="12" s="1"/>
  <c r="F372" i="12"/>
  <c r="K371" i="12"/>
  <c r="J371" i="12"/>
  <c r="F371" i="12"/>
  <c r="J370" i="12"/>
  <c r="K370" i="12" s="1"/>
  <c r="F370" i="12"/>
  <c r="J369" i="12"/>
  <c r="K369" i="12" s="1"/>
  <c r="F369" i="12"/>
  <c r="J368" i="12"/>
  <c r="K368" i="12" s="1"/>
  <c r="F368" i="12"/>
  <c r="K367" i="12"/>
  <c r="J367" i="12"/>
  <c r="F367" i="12"/>
  <c r="J366" i="12"/>
  <c r="K366" i="12" s="1"/>
  <c r="F366" i="12"/>
  <c r="J365" i="12"/>
  <c r="K365" i="12" s="1"/>
  <c r="F365" i="12"/>
  <c r="J364" i="12"/>
  <c r="K364" i="12" s="1"/>
  <c r="F364" i="12"/>
  <c r="K363" i="12"/>
  <c r="J363" i="12"/>
  <c r="F363" i="12"/>
  <c r="J362" i="12"/>
  <c r="K362" i="12" s="1"/>
  <c r="F362" i="12"/>
  <c r="J361" i="12"/>
  <c r="K361" i="12" s="1"/>
  <c r="F361" i="12"/>
  <c r="J360" i="12"/>
  <c r="K360" i="12" s="1"/>
  <c r="F360" i="12"/>
  <c r="K359" i="12"/>
  <c r="J359" i="12"/>
  <c r="F359" i="12"/>
  <c r="J358" i="12"/>
  <c r="K358" i="12" s="1"/>
  <c r="F358" i="12"/>
  <c r="J357" i="12"/>
  <c r="K357" i="12" s="1"/>
  <c r="F357" i="12"/>
  <c r="J356" i="12"/>
  <c r="K356" i="12" s="1"/>
  <c r="F356" i="12"/>
  <c r="K355" i="12"/>
  <c r="J355" i="12"/>
  <c r="F355" i="12"/>
  <c r="J354" i="12"/>
  <c r="K354" i="12" s="1"/>
  <c r="F354" i="12"/>
  <c r="J353" i="12"/>
  <c r="K353" i="12" s="1"/>
  <c r="F353" i="12"/>
  <c r="J352" i="12"/>
  <c r="K352" i="12" s="1"/>
  <c r="F352" i="12"/>
  <c r="K351" i="12"/>
  <c r="J351" i="12"/>
  <c r="F351" i="12"/>
  <c r="J350" i="12"/>
  <c r="K350" i="12" s="1"/>
  <c r="F350" i="12"/>
  <c r="J349" i="12"/>
  <c r="K349" i="12" s="1"/>
  <c r="F349" i="12"/>
  <c r="J348" i="12"/>
  <c r="K348" i="12" s="1"/>
  <c r="F348" i="12"/>
  <c r="K347" i="12"/>
  <c r="J347" i="12"/>
  <c r="F347" i="12"/>
  <c r="J346" i="12"/>
  <c r="K346" i="12" s="1"/>
  <c r="F346" i="12"/>
  <c r="J345" i="12"/>
  <c r="K345" i="12" s="1"/>
  <c r="F345" i="12"/>
  <c r="J344" i="12"/>
  <c r="K344" i="12" s="1"/>
  <c r="F344" i="12"/>
  <c r="K343" i="12"/>
  <c r="J343" i="12"/>
  <c r="F343" i="12"/>
  <c r="J342" i="12"/>
  <c r="K342" i="12" s="1"/>
  <c r="F342" i="12"/>
  <c r="J341" i="12"/>
  <c r="K341" i="12" s="1"/>
  <c r="F341" i="12"/>
  <c r="J340" i="12"/>
  <c r="K340" i="12" s="1"/>
  <c r="F340" i="12"/>
  <c r="K339" i="12"/>
  <c r="J339" i="12"/>
  <c r="F339" i="12"/>
  <c r="J338" i="12"/>
  <c r="K338" i="12" s="1"/>
  <c r="F338" i="12"/>
  <c r="J337" i="12"/>
  <c r="K337" i="12" s="1"/>
  <c r="F337" i="12"/>
  <c r="F331" i="12"/>
  <c r="J330" i="12"/>
  <c r="K330" i="12" s="1"/>
  <c r="F330" i="12"/>
  <c r="K329" i="12"/>
  <c r="J329" i="12"/>
  <c r="F329" i="12"/>
  <c r="K328" i="12"/>
  <c r="J328" i="12"/>
  <c r="F328" i="12"/>
  <c r="K327" i="12"/>
  <c r="J327" i="12"/>
  <c r="F327" i="12"/>
  <c r="J326" i="12"/>
  <c r="K326" i="12" s="1"/>
  <c r="F326" i="12"/>
  <c r="K325" i="12"/>
  <c r="J325" i="12"/>
  <c r="F325" i="12"/>
  <c r="K324" i="12"/>
  <c r="J324" i="12"/>
  <c r="F324" i="12"/>
  <c r="K323" i="12"/>
  <c r="J323" i="12"/>
  <c r="F323" i="12"/>
  <c r="J322" i="12"/>
  <c r="K322" i="12" s="1"/>
  <c r="F322" i="12"/>
  <c r="K321" i="12"/>
  <c r="J321" i="12"/>
  <c r="F321" i="12"/>
  <c r="K320" i="12"/>
  <c r="J320" i="12"/>
  <c r="F320" i="12"/>
  <c r="K319" i="12"/>
  <c r="J319" i="12"/>
  <c r="F319" i="12"/>
  <c r="J318" i="12"/>
  <c r="K318" i="12" s="1"/>
  <c r="F318" i="12"/>
  <c r="K317" i="12"/>
  <c r="J317" i="12"/>
  <c r="F317" i="12"/>
  <c r="K316" i="12"/>
  <c r="J316" i="12"/>
  <c r="F316" i="12"/>
  <c r="K315" i="12"/>
  <c r="J315" i="12"/>
  <c r="F315" i="12"/>
  <c r="J314" i="12"/>
  <c r="K314" i="12" s="1"/>
  <c r="F314" i="12"/>
  <c r="K313" i="12"/>
  <c r="J313" i="12"/>
  <c r="F313" i="12"/>
  <c r="K312" i="12"/>
  <c r="J312" i="12"/>
  <c r="F312" i="12"/>
  <c r="K311" i="12"/>
  <c r="J311" i="12"/>
  <c r="F311" i="12"/>
  <c r="J310" i="12"/>
  <c r="K310" i="12" s="1"/>
  <c r="F310" i="12"/>
  <c r="K309" i="12"/>
  <c r="J309" i="12"/>
  <c r="F309" i="12"/>
  <c r="K308" i="12"/>
  <c r="J308" i="12"/>
  <c r="F308" i="12"/>
  <c r="K307" i="12"/>
  <c r="J307" i="12"/>
  <c r="F307" i="12"/>
  <c r="J306" i="12"/>
  <c r="K306" i="12" s="1"/>
  <c r="F306" i="12"/>
  <c r="K305" i="12"/>
  <c r="J305" i="12"/>
  <c r="F305" i="12"/>
  <c r="K304" i="12"/>
  <c r="J304" i="12"/>
  <c r="F304" i="12"/>
  <c r="K303" i="12"/>
  <c r="J303" i="12"/>
  <c r="F303" i="12"/>
  <c r="J302" i="12"/>
  <c r="K302" i="12" s="1"/>
  <c r="F302" i="12"/>
  <c r="K301" i="12"/>
  <c r="J301" i="12"/>
  <c r="F301" i="12"/>
  <c r="K300" i="12"/>
  <c r="J300" i="12"/>
  <c r="F300" i="12"/>
  <c r="K299" i="12"/>
  <c r="J299" i="12"/>
  <c r="F299" i="12"/>
  <c r="J298" i="12"/>
  <c r="K298" i="12" s="1"/>
  <c r="F298" i="12"/>
  <c r="K297" i="12"/>
  <c r="J297" i="12"/>
  <c r="F297" i="12"/>
  <c r="K296" i="12"/>
  <c r="J296" i="12"/>
  <c r="F296" i="12"/>
  <c r="K295" i="12"/>
  <c r="J295" i="12"/>
  <c r="F295" i="12"/>
  <c r="J294" i="12"/>
  <c r="K294" i="12" s="1"/>
  <c r="F294" i="12"/>
  <c r="K293" i="12"/>
  <c r="J293" i="12"/>
  <c r="F293" i="12"/>
  <c r="F287" i="12"/>
  <c r="J286" i="12"/>
  <c r="K286" i="12" s="1"/>
  <c r="F286" i="12"/>
  <c r="J285" i="12"/>
  <c r="K285" i="12" s="1"/>
  <c r="F285" i="12"/>
  <c r="J284" i="12"/>
  <c r="K284" i="12" s="1"/>
  <c r="F284" i="12"/>
  <c r="J283" i="12"/>
  <c r="K283" i="12" s="1"/>
  <c r="F283" i="12"/>
  <c r="J282" i="12"/>
  <c r="K282" i="12" s="1"/>
  <c r="F282" i="12"/>
  <c r="J281" i="12"/>
  <c r="K281" i="12" s="1"/>
  <c r="F281" i="12"/>
  <c r="J280" i="12"/>
  <c r="K280" i="12" s="1"/>
  <c r="F280" i="12"/>
  <c r="J279" i="12"/>
  <c r="K279" i="12" s="1"/>
  <c r="F279" i="12"/>
  <c r="J278" i="12"/>
  <c r="K278" i="12" s="1"/>
  <c r="F278" i="12"/>
  <c r="K277" i="12"/>
  <c r="J277" i="12"/>
  <c r="F277" i="12"/>
  <c r="J276" i="12"/>
  <c r="K276" i="12" s="1"/>
  <c r="F276" i="12"/>
  <c r="J275" i="12"/>
  <c r="K275" i="12" s="1"/>
  <c r="F275" i="12"/>
  <c r="K274" i="12"/>
  <c r="J274" i="12"/>
  <c r="F274" i="12"/>
  <c r="J273" i="12"/>
  <c r="K273" i="12" s="1"/>
  <c r="F273" i="12"/>
  <c r="J272" i="12"/>
  <c r="K272" i="12" s="1"/>
  <c r="F272" i="12"/>
  <c r="J271" i="12"/>
  <c r="K271" i="12" s="1"/>
  <c r="F271" i="12"/>
  <c r="J270" i="12"/>
  <c r="K270" i="12" s="1"/>
  <c r="F270" i="12"/>
  <c r="K269" i="12"/>
  <c r="J269" i="12"/>
  <c r="F269" i="12"/>
  <c r="J268" i="12"/>
  <c r="K268" i="12" s="1"/>
  <c r="F268" i="12"/>
  <c r="J267" i="12"/>
  <c r="K267" i="12" s="1"/>
  <c r="F267" i="12"/>
  <c r="K266" i="12"/>
  <c r="J266" i="12"/>
  <c r="F266" i="12"/>
  <c r="J265" i="12"/>
  <c r="K265" i="12" s="1"/>
  <c r="F265" i="12"/>
  <c r="J264" i="12"/>
  <c r="K264" i="12" s="1"/>
  <c r="F264" i="12"/>
  <c r="J263" i="12"/>
  <c r="K263" i="12" s="1"/>
  <c r="F263" i="12"/>
  <c r="J262" i="12"/>
  <c r="K262" i="12" s="1"/>
  <c r="F262" i="12"/>
  <c r="J261" i="12"/>
  <c r="K261" i="12" s="1"/>
  <c r="F261" i="12"/>
  <c r="J260" i="12"/>
  <c r="K260" i="12" s="1"/>
  <c r="F260" i="12"/>
  <c r="J259" i="12"/>
  <c r="K259" i="12" s="1"/>
  <c r="F259" i="12"/>
  <c r="J258" i="12"/>
  <c r="K258" i="12" s="1"/>
  <c r="F258" i="12"/>
  <c r="J257" i="12"/>
  <c r="K257" i="12" s="1"/>
  <c r="F257" i="12"/>
  <c r="J256" i="12"/>
  <c r="K256" i="12" s="1"/>
  <c r="F256" i="12"/>
  <c r="J255" i="12"/>
  <c r="K255" i="12" s="1"/>
  <c r="F255" i="12"/>
  <c r="J254" i="12"/>
  <c r="K254" i="12" s="1"/>
  <c r="F254" i="12"/>
  <c r="K253" i="12"/>
  <c r="J253" i="12"/>
  <c r="F253" i="12"/>
  <c r="J252" i="12"/>
  <c r="K252" i="12" s="1"/>
  <c r="F252" i="12"/>
  <c r="J251" i="12"/>
  <c r="K251" i="12" s="1"/>
  <c r="F251" i="12"/>
  <c r="K250" i="12"/>
  <c r="J250" i="12"/>
  <c r="F250" i="12"/>
  <c r="J249" i="12"/>
  <c r="K249" i="12" s="1"/>
  <c r="F249" i="12"/>
  <c r="J248" i="12"/>
  <c r="K248" i="12" s="1"/>
  <c r="F248" i="12"/>
  <c r="J247" i="12"/>
  <c r="K247" i="12" s="1"/>
  <c r="F247" i="12"/>
  <c r="J246" i="12"/>
  <c r="K246" i="12" s="1"/>
  <c r="F246" i="12"/>
  <c r="K245" i="12"/>
  <c r="J245" i="12"/>
  <c r="F245" i="12"/>
  <c r="J244" i="12"/>
  <c r="K244" i="12" s="1"/>
  <c r="F244" i="12"/>
  <c r="J243" i="12"/>
  <c r="K243" i="12" s="1"/>
  <c r="F243" i="12"/>
  <c r="K242" i="12"/>
  <c r="J242" i="12"/>
  <c r="F242" i="12"/>
  <c r="J241" i="12"/>
  <c r="K241" i="12" s="1"/>
  <c r="F241" i="12"/>
  <c r="J240" i="12"/>
  <c r="K240" i="12" s="1"/>
  <c r="F240" i="12"/>
  <c r="J239" i="12"/>
  <c r="K239" i="12" s="1"/>
  <c r="F239" i="12"/>
  <c r="J238" i="12"/>
  <c r="K238" i="12" s="1"/>
  <c r="F238" i="12"/>
  <c r="J237" i="12"/>
  <c r="K237" i="12" s="1"/>
  <c r="F237" i="12"/>
  <c r="J236" i="12"/>
  <c r="K236" i="12" s="1"/>
  <c r="F236" i="12"/>
  <c r="J235" i="12"/>
  <c r="K235" i="12" s="1"/>
  <c r="F235" i="12"/>
  <c r="J234" i="12"/>
  <c r="K234" i="12" s="1"/>
  <c r="F234" i="12"/>
  <c r="J233" i="12"/>
  <c r="K233" i="12" s="1"/>
  <c r="F233" i="12"/>
  <c r="J232" i="12"/>
  <c r="K232" i="12" s="1"/>
  <c r="F232" i="12"/>
  <c r="J231" i="12"/>
  <c r="K231" i="12" s="1"/>
  <c r="F231" i="12"/>
  <c r="J230" i="12"/>
  <c r="K230" i="12" s="1"/>
  <c r="F230" i="12"/>
  <c r="K229" i="12"/>
  <c r="J229" i="12"/>
  <c r="F229" i="12"/>
  <c r="J228" i="12"/>
  <c r="K228" i="12" s="1"/>
  <c r="F228" i="12"/>
  <c r="J227" i="12"/>
  <c r="K227" i="12" s="1"/>
  <c r="F227" i="12"/>
  <c r="K226" i="12"/>
  <c r="J226" i="12"/>
  <c r="F226" i="12"/>
  <c r="J225" i="12"/>
  <c r="K225" i="12" s="1"/>
  <c r="F225" i="12"/>
  <c r="J224" i="12"/>
  <c r="K224" i="12" s="1"/>
  <c r="F224" i="12"/>
  <c r="J223" i="12"/>
  <c r="K223" i="12" s="1"/>
  <c r="F223" i="12"/>
  <c r="J222" i="12"/>
  <c r="K222" i="12" s="1"/>
  <c r="F222" i="12"/>
  <c r="K221" i="12"/>
  <c r="J221" i="12"/>
  <c r="F221" i="12"/>
  <c r="J220" i="12"/>
  <c r="K220" i="12" s="1"/>
  <c r="F220" i="12"/>
  <c r="J219" i="12"/>
  <c r="K219" i="12" s="1"/>
  <c r="F219" i="12"/>
  <c r="K218" i="12"/>
  <c r="J218" i="12"/>
  <c r="F218" i="12"/>
  <c r="J217" i="12"/>
  <c r="K217" i="12" s="1"/>
  <c r="F217" i="12"/>
  <c r="J216" i="12"/>
  <c r="K216" i="12" s="1"/>
  <c r="F216" i="12"/>
  <c r="J215" i="12"/>
  <c r="K215" i="12" s="1"/>
  <c r="F215" i="12"/>
  <c r="J214" i="12"/>
  <c r="K214" i="12" s="1"/>
  <c r="F214" i="12"/>
  <c r="J213" i="12"/>
  <c r="K213" i="12" s="1"/>
  <c r="F213" i="12"/>
  <c r="J212" i="12"/>
  <c r="K212" i="12" s="1"/>
  <c r="F212" i="12"/>
  <c r="J211" i="12"/>
  <c r="K211" i="12" s="1"/>
  <c r="F211" i="12"/>
  <c r="J210" i="12"/>
  <c r="K210" i="12" s="1"/>
  <c r="F210" i="12"/>
  <c r="J209" i="12"/>
  <c r="K209" i="12" s="1"/>
  <c r="F209" i="12"/>
  <c r="J208" i="12"/>
  <c r="K208" i="12" s="1"/>
  <c r="F208" i="12"/>
  <c r="J207" i="12"/>
  <c r="K207" i="12" s="1"/>
  <c r="F207" i="12"/>
  <c r="J206" i="12"/>
  <c r="K206" i="12" s="1"/>
  <c r="F206" i="12"/>
  <c r="K205" i="12"/>
  <c r="J205" i="12"/>
  <c r="F205" i="12"/>
  <c r="J204" i="12"/>
  <c r="K204" i="12" s="1"/>
  <c r="F204" i="12"/>
  <c r="J203" i="12"/>
  <c r="K203" i="12" s="1"/>
  <c r="F203" i="12"/>
  <c r="K202" i="12"/>
  <c r="J202" i="12"/>
  <c r="F202" i="12"/>
  <c r="J201" i="12"/>
  <c r="K201" i="12" s="1"/>
  <c r="F201" i="12"/>
  <c r="J200" i="12"/>
  <c r="K200" i="12" s="1"/>
  <c r="F200" i="12"/>
  <c r="J199" i="12"/>
  <c r="K199" i="12" s="1"/>
  <c r="F199" i="12"/>
  <c r="J198" i="12"/>
  <c r="K198" i="12" s="1"/>
  <c r="F198" i="12"/>
  <c r="K197" i="12"/>
  <c r="J197" i="12"/>
  <c r="F197" i="12"/>
  <c r="J196" i="12"/>
  <c r="K196" i="12" s="1"/>
  <c r="F196" i="12"/>
  <c r="J195" i="12"/>
  <c r="K195" i="12" s="1"/>
  <c r="F195" i="12"/>
  <c r="K194" i="12"/>
  <c r="J194" i="12"/>
  <c r="F194" i="12"/>
  <c r="J193" i="12"/>
  <c r="K193" i="12" s="1"/>
  <c r="F193" i="12"/>
  <c r="J192" i="12"/>
  <c r="K192" i="12" s="1"/>
  <c r="F192" i="12"/>
  <c r="J191" i="12"/>
  <c r="K191" i="12" s="1"/>
  <c r="F191" i="12"/>
  <c r="J190" i="12"/>
  <c r="K190" i="12" s="1"/>
  <c r="F190" i="12"/>
  <c r="J189" i="12"/>
  <c r="K189" i="12" s="1"/>
  <c r="F189" i="12"/>
  <c r="J188" i="12"/>
  <c r="K188" i="12" s="1"/>
  <c r="F188" i="12"/>
  <c r="J187" i="12"/>
  <c r="K187" i="12" s="1"/>
  <c r="F187" i="12"/>
  <c r="J186" i="12"/>
  <c r="K186" i="12" s="1"/>
  <c r="F186" i="12"/>
  <c r="J185" i="12"/>
  <c r="K185" i="12" s="1"/>
  <c r="F185" i="12"/>
  <c r="J184" i="12"/>
  <c r="K184" i="12" s="1"/>
  <c r="F184" i="12"/>
  <c r="J183" i="12"/>
  <c r="K183" i="12" s="1"/>
  <c r="F183" i="12"/>
  <c r="J182" i="12"/>
  <c r="K182" i="12" s="1"/>
  <c r="F182" i="12"/>
  <c r="K181" i="12"/>
  <c r="J181" i="12"/>
  <c r="F181" i="12"/>
  <c r="J180" i="12"/>
  <c r="K180" i="12" s="1"/>
  <c r="F180" i="12"/>
  <c r="J179" i="12"/>
  <c r="K179" i="12" s="1"/>
  <c r="F179" i="12"/>
  <c r="K178" i="12"/>
  <c r="J178" i="12"/>
  <c r="F178" i="12"/>
  <c r="J177" i="12"/>
  <c r="K177" i="12" s="1"/>
  <c r="F177" i="12"/>
  <c r="J176" i="12"/>
  <c r="K176" i="12" s="1"/>
  <c r="F176" i="12"/>
  <c r="J175" i="12"/>
  <c r="K175" i="12" s="1"/>
  <c r="F175" i="12"/>
  <c r="J174" i="12"/>
  <c r="K174" i="12" s="1"/>
  <c r="F174" i="12"/>
  <c r="K173" i="12"/>
  <c r="J173" i="12"/>
  <c r="F173" i="12"/>
  <c r="J172" i="12"/>
  <c r="K172" i="12" s="1"/>
  <c r="F172" i="12"/>
  <c r="J171" i="12"/>
  <c r="K171" i="12" s="1"/>
  <c r="F171" i="12"/>
  <c r="K170" i="12"/>
  <c r="J170" i="12"/>
  <c r="F170" i="12"/>
  <c r="J169" i="12"/>
  <c r="K169" i="12" s="1"/>
  <c r="F169" i="12"/>
  <c r="J168" i="12"/>
  <c r="K168" i="12" s="1"/>
  <c r="F168" i="12"/>
  <c r="J167" i="12"/>
  <c r="K167" i="12" s="1"/>
  <c r="F167" i="12"/>
  <c r="J166" i="12"/>
  <c r="K166" i="12" s="1"/>
  <c r="F166" i="12"/>
  <c r="J165" i="12"/>
  <c r="K165" i="12" s="1"/>
  <c r="F165" i="12"/>
  <c r="J164" i="12"/>
  <c r="K164" i="12" s="1"/>
  <c r="F164" i="12"/>
  <c r="J163" i="12"/>
  <c r="K163" i="12" s="1"/>
  <c r="F163" i="12"/>
  <c r="J162" i="12"/>
  <c r="K162" i="12" s="1"/>
  <c r="F162" i="12"/>
  <c r="J161" i="12"/>
  <c r="K161" i="12" s="1"/>
  <c r="F161" i="12"/>
  <c r="J160" i="12"/>
  <c r="K160" i="12" s="1"/>
  <c r="F160" i="12"/>
  <c r="J159" i="12"/>
  <c r="K159" i="12" s="1"/>
  <c r="F159" i="12"/>
  <c r="J158" i="12"/>
  <c r="K158" i="12" s="1"/>
  <c r="F158" i="12"/>
  <c r="K157" i="12"/>
  <c r="J157" i="12"/>
  <c r="F157" i="12"/>
  <c r="J156" i="12"/>
  <c r="K156" i="12" s="1"/>
  <c r="F156" i="12"/>
  <c r="J155" i="12"/>
  <c r="K155" i="12" s="1"/>
  <c r="F155" i="12"/>
  <c r="K154" i="12"/>
  <c r="J154" i="12"/>
  <c r="F154" i="12"/>
  <c r="J153" i="12"/>
  <c r="K153" i="12" s="1"/>
  <c r="F153" i="12"/>
  <c r="J152" i="12"/>
  <c r="K152" i="12" s="1"/>
  <c r="F152" i="12"/>
  <c r="J151" i="12"/>
  <c r="K151" i="12" s="1"/>
  <c r="F151" i="12"/>
  <c r="J150" i="12"/>
  <c r="K150" i="12" s="1"/>
  <c r="F150" i="12"/>
  <c r="K149" i="12"/>
  <c r="J149" i="12"/>
  <c r="F149" i="12"/>
  <c r="J148" i="12"/>
  <c r="K148" i="12" s="1"/>
  <c r="F148" i="12"/>
  <c r="J147" i="12"/>
  <c r="K147" i="12" s="1"/>
  <c r="F147" i="12"/>
  <c r="K146" i="12"/>
  <c r="J146" i="12"/>
  <c r="F146" i="12"/>
  <c r="J145" i="12"/>
  <c r="K145" i="12" s="1"/>
  <c r="F145" i="12"/>
  <c r="J144" i="12"/>
  <c r="K144" i="12" s="1"/>
  <c r="F144" i="12"/>
  <c r="J143" i="12"/>
  <c r="K143" i="12" s="1"/>
  <c r="F143" i="12"/>
  <c r="J142" i="12"/>
  <c r="K142" i="12" s="1"/>
  <c r="F142" i="12"/>
  <c r="J141" i="12"/>
  <c r="K141" i="12" s="1"/>
  <c r="F141" i="12"/>
  <c r="J140" i="12"/>
  <c r="K140" i="12" s="1"/>
  <c r="F140" i="12"/>
  <c r="J139" i="12"/>
  <c r="K139" i="12" s="1"/>
  <c r="F139" i="12"/>
  <c r="J138" i="12"/>
  <c r="K138" i="12" s="1"/>
  <c r="F138" i="12"/>
  <c r="J137" i="12"/>
  <c r="K137" i="12" s="1"/>
  <c r="F137" i="12"/>
  <c r="J136" i="12"/>
  <c r="K136" i="12" s="1"/>
  <c r="F136" i="12"/>
  <c r="J135" i="12"/>
  <c r="K135" i="12" s="1"/>
  <c r="F135" i="12"/>
  <c r="J134" i="12"/>
  <c r="K134" i="12" s="1"/>
  <c r="F134" i="12"/>
  <c r="K133" i="12"/>
  <c r="J133" i="12"/>
  <c r="F133" i="12"/>
  <c r="J132" i="12"/>
  <c r="K132" i="12" s="1"/>
  <c r="F132" i="12"/>
  <c r="J131" i="12"/>
  <c r="K131" i="12" s="1"/>
  <c r="F131" i="12"/>
  <c r="K130" i="12"/>
  <c r="J130" i="12"/>
  <c r="F130" i="12"/>
  <c r="J129" i="12"/>
  <c r="K129" i="12" s="1"/>
  <c r="F129" i="12"/>
  <c r="J128" i="12"/>
  <c r="K128" i="12" s="1"/>
  <c r="F128" i="12"/>
  <c r="J127" i="12"/>
  <c r="K127" i="12" s="1"/>
  <c r="F127" i="12"/>
  <c r="J126" i="12"/>
  <c r="K126" i="12" s="1"/>
  <c r="F126" i="12"/>
  <c r="K125" i="12"/>
  <c r="J125" i="12"/>
  <c r="F125" i="12"/>
  <c r="J124" i="12"/>
  <c r="K124" i="12" s="1"/>
  <c r="F124" i="12"/>
  <c r="J123" i="12"/>
  <c r="K123" i="12" s="1"/>
  <c r="F123" i="12"/>
  <c r="K122" i="12"/>
  <c r="J122" i="12"/>
  <c r="F122" i="12"/>
  <c r="J121" i="12"/>
  <c r="K121" i="12" s="1"/>
  <c r="F121" i="12"/>
  <c r="J120" i="12"/>
  <c r="K120" i="12" s="1"/>
  <c r="F120" i="12"/>
  <c r="J119" i="12"/>
  <c r="K119" i="12" s="1"/>
  <c r="F119" i="12"/>
  <c r="J118" i="12"/>
  <c r="K118" i="12" s="1"/>
  <c r="F118" i="12"/>
  <c r="J117" i="12"/>
  <c r="K117" i="12" s="1"/>
  <c r="F117" i="12"/>
  <c r="J116" i="12"/>
  <c r="K116" i="12" s="1"/>
  <c r="F116" i="12"/>
  <c r="J115" i="12"/>
  <c r="K115" i="12" s="1"/>
  <c r="F115" i="12"/>
  <c r="J114" i="12"/>
  <c r="K114" i="12" s="1"/>
  <c r="F114" i="12"/>
  <c r="J113" i="12"/>
  <c r="K113" i="12" s="1"/>
  <c r="F113" i="12"/>
  <c r="J112" i="12"/>
  <c r="K112" i="12" s="1"/>
  <c r="F112" i="12"/>
  <c r="J111" i="12"/>
  <c r="K111" i="12" s="1"/>
  <c r="F111" i="12"/>
  <c r="J110" i="12"/>
  <c r="K110" i="12" s="1"/>
  <c r="F110" i="12"/>
  <c r="K109" i="12"/>
  <c r="J109" i="12"/>
  <c r="F109" i="12"/>
  <c r="J108" i="12"/>
  <c r="K108" i="12" s="1"/>
  <c r="F108" i="12"/>
  <c r="J107" i="12"/>
  <c r="K107" i="12" s="1"/>
  <c r="F107" i="12"/>
  <c r="K106" i="12"/>
  <c r="J106" i="12"/>
  <c r="F106" i="12"/>
  <c r="J105" i="12"/>
  <c r="K105" i="12" s="1"/>
  <c r="F105" i="12"/>
  <c r="J104" i="12"/>
  <c r="K104" i="12" s="1"/>
  <c r="F104" i="12"/>
  <c r="J103" i="12"/>
  <c r="K103" i="12" s="1"/>
  <c r="F103" i="12"/>
  <c r="J102" i="12"/>
  <c r="K102" i="12" s="1"/>
  <c r="F102" i="12"/>
  <c r="K101" i="12"/>
  <c r="J101" i="12"/>
  <c r="F101" i="12"/>
  <c r="J100" i="12"/>
  <c r="K100" i="12" s="1"/>
  <c r="F100" i="12"/>
  <c r="J99" i="12"/>
  <c r="K99" i="12" s="1"/>
  <c r="F99" i="12"/>
  <c r="K98" i="12"/>
  <c r="J98" i="12"/>
  <c r="F98" i="12"/>
  <c r="J97" i="12"/>
  <c r="K97" i="12" s="1"/>
  <c r="F97" i="12"/>
  <c r="J96" i="12"/>
  <c r="K96" i="12" s="1"/>
  <c r="F96" i="12"/>
  <c r="J95" i="12"/>
  <c r="K95" i="12" s="1"/>
  <c r="F95" i="12"/>
  <c r="J94" i="12"/>
  <c r="K94" i="12" s="1"/>
  <c r="F94" i="12"/>
  <c r="J93" i="12"/>
  <c r="K93" i="12" s="1"/>
  <c r="F93" i="12"/>
  <c r="J92" i="12"/>
  <c r="K92" i="12" s="1"/>
  <c r="F92" i="12"/>
  <c r="J91" i="12"/>
  <c r="K91" i="12" s="1"/>
  <c r="F91" i="12"/>
  <c r="J90" i="12"/>
  <c r="K90" i="12" s="1"/>
  <c r="F90" i="12"/>
  <c r="J89" i="12"/>
  <c r="K89" i="12" s="1"/>
  <c r="F89" i="12"/>
  <c r="J88" i="12"/>
  <c r="K88" i="12" s="1"/>
  <c r="F88" i="12"/>
  <c r="J87" i="12"/>
  <c r="K87" i="12" s="1"/>
  <c r="F87" i="12"/>
  <c r="J86" i="12"/>
  <c r="K86" i="12" s="1"/>
  <c r="F86" i="12"/>
  <c r="K85" i="12"/>
  <c r="J85" i="12"/>
  <c r="F85" i="12"/>
  <c r="J84" i="12"/>
  <c r="K84" i="12" s="1"/>
  <c r="F84" i="12"/>
  <c r="J83" i="12"/>
  <c r="K83" i="12" s="1"/>
  <c r="F83" i="12"/>
  <c r="K82" i="12"/>
  <c r="J82" i="12"/>
  <c r="F82" i="12"/>
  <c r="J81" i="12"/>
  <c r="K81" i="12" s="1"/>
  <c r="F81" i="12"/>
  <c r="J80" i="12"/>
  <c r="K80" i="12" s="1"/>
  <c r="F80" i="12"/>
  <c r="J79" i="12"/>
  <c r="K79" i="12" s="1"/>
  <c r="F79" i="12"/>
  <c r="J78" i="12"/>
  <c r="K78" i="12" s="1"/>
  <c r="F78" i="12"/>
  <c r="K77" i="12"/>
  <c r="J77" i="12"/>
  <c r="F77" i="12"/>
  <c r="J76" i="12"/>
  <c r="K76" i="12" s="1"/>
  <c r="F76" i="12"/>
  <c r="J75" i="12"/>
  <c r="K75" i="12" s="1"/>
  <c r="F75" i="12"/>
  <c r="K74" i="12"/>
  <c r="J74" i="12"/>
  <c r="F74" i="12"/>
  <c r="J73" i="12"/>
  <c r="K73" i="12" s="1"/>
  <c r="F73" i="12"/>
  <c r="J72" i="12"/>
  <c r="K72" i="12" s="1"/>
  <c r="F72" i="12"/>
  <c r="J71" i="12"/>
  <c r="K71" i="12" s="1"/>
  <c r="F71" i="12"/>
  <c r="J70" i="12"/>
  <c r="K70" i="12" s="1"/>
  <c r="F70" i="12"/>
  <c r="J69" i="12"/>
  <c r="K69" i="12" s="1"/>
  <c r="F69" i="12"/>
  <c r="J68" i="12"/>
  <c r="K68" i="12" s="1"/>
  <c r="F68" i="12"/>
  <c r="J67" i="12"/>
  <c r="K67" i="12" s="1"/>
  <c r="F67" i="12"/>
  <c r="J66" i="12"/>
  <c r="K66" i="12" s="1"/>
  <c r="F66" i="12"/>
  <c r="J65" i="12"/>
  <c r="K65" i="12" s="1"/>
  <c r="F65" i="12"/>
  <c r="J64" i="12"/>
  <c r="K64" i="12" s="1"/>
  <c r="F64" i="12"/>
  <c r="J63" i="12"/>
  <c r="K63" i="12" s="1"/>
  <c r="F63" i="12"/>
  <c r="J62" i="12"/>
  <c r="K62" i="12" s="1"/>
  <c r="F62" i="12"/>
  <c r="K61" i="12"/>
  <c r="J61" i="12"/>
  <c r="F61" i="12"/>
  <c r="J60" i="12"/>
  <c r="K60" i="12" s="1"/>
  <c r="F60" i="12"/>
  <c r="J59" i="12"/>
  <c r="K59" i="12" s="1"/>
  <c r="F59" i="12"/>
  <c r="K58" i="12"/>
  <c r="J58" i="12"/>
  <c r="F58" i="12"/>
  <c r="J57" i="12"/>
  <c r="K57" i="12" s="1"/>
  <c r="F57" i="12"/>
  <c r="J56" i="12"/>
  <c r="K56" i="12" s="1"/>
  <c r="F56" i="12"/>
  <c r="J55" i="12"/>
  <c r="K55" i="12" s="1"/>
  <c r="F55" i="12"/>
  <c r="J54" i="12"/>
  <c r="K54" i="12" s="1"/>
  <c r="F54" i="12"/>
  <c r="K53" i="12"/>
  <c r="J53" i="12"/>
  <c r="F53" i="12"/>
  <c r="J52" i="12"/>
  <c r="K52" i="12" s="1"/>
  <c r="F52" i="12"/>
  <c r="J51" i="12"/>
  <c r="K51" i="12" s="1"/>
  <c r="F51" i="12"/>
  <c r="K50" i="12"/>
  <c r="J50" i="12"/>
  <c r="F50" i="12"/>
  <c r="J49" i="12"/>
  <c r="K49" i="12" s="1"/>
  <c r="F49" i="12"/>
  <c r="J48" i="12"/>
  <c r="K48" i="12" s="1"/>
  <c r="F48" i="12"/>
  <c r="J47" i="12"/>
  <c r="K47" i="12" s="1"/>
  <c r="F47" i="12"/>
  <c r="J46" i="12"/>
  <c r="K46" i="12" s="1"/>
  <c r="F46" i="12"/>
  <c r="J45" i="12"/>
  <c r="K45" i="12" s="1"/>
  <c r="F45" i="12"/>
  <c r="J44" i="12"/>
  <c r="K44" i="12" s="1"/>
  <c r="F44" i="12"/>
  <c r="J43" i="12"/>
  <c r="K43" i="12" s="1"/>
  <c r="F43" i="12"/>
  <c r="J42" i="12"/>
  <c r="K42" i="12" s="1"/>
  <c r="F42" i="12"/>
  <c r="J41" i="12"/>
  <c r="K41" i="12" s="1"/>
  <c r="F41" i="12"/>
  <c r="J40" i="12"/>
  <c r="K40" i="12" s="1"/>
  <c r="F40" i="12"/>
  <c r="J39" i="12"/>
  <c r="K39" i="12" s="1"/>
  <c r="F39" i="12"/>
  <c r="J38" i="12"/>
  <c r="K38" i="12" s="1"/>
  <c r="F38" i="12"/>
  <c r="K37" i="12"/>
  <c r="J37" i="12"/>
  <c r="F37" i="12"/>
  <c r="J36" i="12"/>
  <c r="K36" i="12" s="1"/>
  <c r="F36" i="12"/>
  <c r="J35" i="12"/>
  <c r="K35" i="12" s="1"/>
  <c r="F35" i="12"/>
  <c r="K34" i="12"/>
  <c r="J34" i="12"/>
  <c r="F34" i="12"/>
  <c r="J33" i="12"/>
  <c r="K33" i="12" s="1"/>
  <c r="F33" i="12"/>
  <c r="J32" i="12"/>
  <c r="K32" i="12" s="1"/>
  <c r="F32" i="12"/>
  <c r="J31" i="12"/>
  <c r="K31" i="12" s="1"/>
  <c r="F31" i="12"/>
  <c r="F25" i="12"/>
  <c r="J24" i="12"/>
  <c r="K24" i="12" s="1"/>
  <c r="F24" i="12"/>
  <c r="K23" i="12"/>
  <c r="J23" i="12"/>
  <c r="F23" i="12"/>
  <c r="J22" i="12"/>
  <c r="K22" i="12" s="1"/>
  <c r="F22" i="12"/>
  <c r="J21" i="12"/>
  <c r="K21" i="12" s="1"/>
  <c r="F21" i="12"/>
  <c r="J20" i="12"/>
  <c r="K20" i="12" s="1"/>
  <c r="F20" i="12"/>
  <c r="K19" i="12"/>
  <c r="J19" i="12"/>
  <c r="F19" i="12"/>
  <c r="J18" i="12"/>
  <c r="K18" i="12" s="1"/>
  <c r="F18" i="12"/>
  <c r="J17" i="12"/>
  <c r="K17" i="12" s="1"/>
  <c r="F17" i="12"/>
  <c r="J16" i="12"/>
  <c r="K16" i="12" s="1"/>
  <c r="F16" i="12"/>
  <c r="K15" i="12"/>
  <c r="J15" i="12"/>
  <c r="F15" i="12"/>
  <c r="J14" i="12"/>
  <c r="K14" i="12" s="1"/>
  <c r="K25" i="12" s="1"/>
  <c r="F14" i="12"/>
  <c r="J13" i="12"/>
  <c r="K13" i="12" s="1"/>
  <c r="F13" i="12"/>
  <c r="J12" i="12"/>
  <c r="K12" i="12" s="1"/>
  <c r="F12" i="12"/>
  <c r="E6" i="12"/>
  <c r="F6" i="12" s="1"/>
  <c r="J4" i="12"/>
  <c r="K4" i="12" s="1"/>
  <c r="K6" i="12" s="1"/>
  <c r="F4" i="12"/>
  <c r="K331" i="12" l="1"/>
  <c r="K409" i="12"/>
  <c r="F413" i="12"/>
  <c r="K287" i="12"/>
  <c r="K413" i="12" s="1"/>
  <c r="K392" i="12"/>
</calcChain>
</file>

<file path=xl/sharedStrings.xml><?xml version="1.0" encoding="utf-8"?>
<sst xmlns="http://schemas.openxmlformats.org/spreadsheetml/2006/main" count="874" uniqueCount="528">
  <si>
    <t>ALCALDÍA LOCAL DE USAQUÉN — SOLICITUD DE COTIZACIÓN (ESTUDIO DE MERCADO)</t>
  </si>
  <si>
    <t>OBJETO: "PRESTAR LOS SERVICIOS NECESARIOS PARA LA EJECUCIÓN DE LOS TEMAS DE PROTECCIÓN Y BIENESTAR ANIMAL EN LA LOCALIDAD DE USAQUÉN, MEDIANTE LA REALIZACIÓN DE ESTERILIZACIONES QUIRÚRGICAS PARA CANINOS Y FELINOS CUYO CUIDADOR RESIDA EN ESTRATOS 1, 2 Y 3, BRIGADAS MÉDICAS, ATENCIÓN DE URGENCIAS VETERINARIAS SIN TENEDOR RESPONSABLE O QUE SU TENEDOR SEA HABITANTE DE CALLE, CARRETERO O ESTÉ EN CUIDADO DE PROTECCIONISTAS O EN HOGARES DE PASO Y LA IMPLEMENTACIÓN DE PROGRAMAS DE SENSIBILIZACIÓN Y ADOPCIÓN ENFOCADOS EN LA TENENCIA RESPONSABLE Y EL MANEJO DE EXCRETAS", CONTEMPLADO EN EL PLAN DE DESARROLLO LOCAL 2025-2028 USAQUÉN CAMINA SEGURA.</t>
  </si>
  <si>
    <t>NOTA ACLARATORIA PARA EL OFERENTE — LEER ANTES DE DILIGENCIAR</t>
  </si>
  <si>
    <t>1. Modalidad de cotización: MONTO AGOTABLE. El presente estudio de mercado NO solicita el valor total del contrato, sino el VALOR UNITARIO FIJO de cada bien, servicio o perfil de personal, expresado en pesos colombianos, sin incluir IVA (el cual se diligencia por separado en la columna 'IVA (%)').</t>
  </si>
  <si>
    <t>DATOS DEL OFERENTE</t>
  </si>
  <si>
    <t>Razón social / Nombre:</t>
  </si>
  <si>
    <t>NIT / C.C.:</t>
  </si>
  <si>
    <t>Teléfono:</t>
  </si>
  <si>
    <t>Correo electrónico:</t>
  </si>
  <si>
    <t>Ítem</t>
  </si>
  <si>
    <t>Descripción detallada</t>
  </si>
  <si>
    <t>Unidad de medida</t>
  </si>
  <si>
    <t>Cantidad</t>
  </si>
  <si>
    <t>Esterilización quirúrgica (hembras: ovariohisterectomía latero-lateral derecha / machos: orquiectomía) en caninos y felinos. Incluye: unidad móvil quirúrgica o punto fijo en clínica, recepción y preparación del paciente, cirugía, protocolo de recuperación posanestésica, entrega de recomendaciones posoperatorias, retiro de puntos y atención de complicaciones médicas derivadas de la cirugía. Talento humano, infraestructura e insumos incluidos. Incluye capacitación a los asistentes sobre tenencia responsable. VER ANEXO TÉCNICO, numeral 4.1.</t>
  </si>
  <si>
    <t>Procedimiento (por animal)</t>
  </si>
  <si>
    <t>Sistema de identificación electrónica (microchip). Tecnología de implante ISO 11784/11785 FDX-B, recubrimiento Parylene o corrugado con láser, periodo de validez de esterilización del empaque 5 años, duración toda la vida del animal. Incluye implantación. VER ANEXO TÉCNICO, numeral 4.1 y 4.5.</t>
  </si>
  <si>
    <t>Implante (por animal)</t>
  </si>
  <si>
    <t>Meta de referencia del Anexo Técnico: 706 animales a esterilizar y 706 microchips a implantar. El valor presupuestal total de este componente se obtiene multiplicando el valor unitario cotizado por 706, fuera de esta hoja, para el análisis de mercado.</t>
  </si>
  <si>
    <t>Valoración, caracterización y atención médica básica veterinaria para animales de compañía (en unidad móvil o punto fijo clínica). Incluye examen físico integral, categorización por Triage (niveles 1 a 5), emisión de diagnósticos presuntivos, fórmulas y órdenes médicas, medicación básica inmediata y diligenciamiento de historia clínica.</t>
  </si>
  <si>
    <t>Servicio (por animal)</t>
  </si>
  <si>
    <t>Servicio de vacunación — Parvovirosis canina.</t>
  </si>
  <si>
    <t>Dosis</t>
  </si>
  <si>
    <t>Servicio de vacunación — Triple canina (Moquillo, Adenovirus/Hepatitis, Parainfluenza).</t>
  </si>
  <si>
    <t>Servicio de vacunación — Pentavalente canina (Moquillo, Adenovirus/Hepatitis, Parainfluenza, Leptospira).</t>
  </si>
  <si>
    <t>Servicio de vacunación — Pentavalente canina + Coronavirus (Hexavalente).</t>
  </si>
  <si>
    <t>Servicio de vacunación oral — Traqueobronquitis Infecciosa Canina (Tos de las Perreras / Kennel Cough).</t>
  </si>
  <si>
    <t>Servicio de vacunación — Triple felina (Panleucopenia, Calicivirus, Rinotraqueítis viral felina).</t>
  </si>
  <si>
    <t>Servicio de vacunación — Leucemia Felina (FeLV).</t>
  </si>
  <si>
    <t>Servicio de desparasitación interna de amplio espectro para caninos y felinos. Composición: Fenbendazol + Praziquantel + Diclazuril o Toltrazuril. Vía oral.</t>
  </si>
  <si>
    <t>Servicio de desparasitación interna para caninos cachorros y hembras gestantes. Composición: Pamoato de Pirantel (suspensión). Vía oral.</t>
  </si>
  <si>
    <t>Servicio de desparasitación interna y externa de amplio espectro para caninos y felinos, tópico con Selamectina (indicado para felinos ferales, de difícil manejo o alta reactividad). Vía tópica spot-on.</t>
  </si>
  <si>
    <t>Servicio de desparasitación externa para caninos y felinos, tópico en "spot on" o pipeta.</t>
  </si>
  <si>
    <t>Servicio de desparasitación externa para caninos y felinos, tópico en spray.</t>
  </si>
  <si>
    <t>Aplicación</t>
  </si>
  <si>
    <t>Los servicios de vacunación y desparasitación incluyen una valoración médica básica previa, la cual NO afecta ni se descuenta del ítem N.° 1 (Valoración, caracterización y atención médica básica).</t>
  </si>
  <si>
    <t>Consulta General — Consulta Clínica General Por Paciente. Incluye Exploración Clínica Veterinaria Completa, Papelería, Personal Necesario Para La Atención, E Infraestructura Necesaria Para El Mismo.</t>
  </si>
  <si>
    <t>Procedimiento</t>
  </si>
  <si>
    <t>Hospitalización — Hospitalización Diaria Paciente Talla Pequeño (0 Kg – 10 Kg). Incluye Personal Médico, Infraestructura, Canil O Gatil, Todos Los Insumos, Alimentos Y/O Medicamentos Que Requiere El Paciente Para Su Adecuada Recuperación Diligenciamiento De Documentación Física Y/O Digital Relacionada.</t>
  </si>
  <si>
    <t>Día</t>
  </si>
  <si>
    <t>Hospitalización — Hospitalización Diaria Paciente Talla Mediana (&gt;10 Kg – 25 Kg). Incluye Personal Médico, Infraestructura, Canil O Gatil, Todos Los Insumos, Alimentos Y/O Medicamentos Que Requiere El Paciente Para Su Adecuada Recuperación Diligenciamiento De Documentación Física Y/O Digital Relacionada.</t>
  </si>
  <si>
    <t>Hospitalización — Hospitalización Diaria Paciente Talla Grande (&gt;25 Kg). Incluye Personal Médico, Infraestructura, Canil O Gatil, Todos Los Insumos, Alimentos Y/O Medicamentos Que Requiere El Paciente Para Su Adecuada Recuperación Diligenciamiento De Documentación Física Y/O Digital Relacionada.</t>
  </si>
  <si>
    <t>Alojamiento — Alojamiento Diario Paciente Talla Pequeño (0 Kg – 10 Kg). Incluye Canil O Gatil, Infraestructura Física, Personal Médico, Alimentación Y Observación Del Paciente, Diligenciamiento De Documentación Física Y/O Digital Relacionada.</t>
  </si>
  <si>
    <t>Alojamiento — Alojamiento Diario Paciente Talla Mediana (&gt;10 Kg – 25 Kg). Incluye Canil O Gatil, Infraestructura Física, Personal Médico, Alimentación Y Observación Del Paciente, Diligenciamiento De Documentación Física Y/O Digital Relacionada.</t>
  </si>
  <si>
    <t>Alojamiento — Alojamiento Diario Paciente Talla Grande (&gt;25 Kg). Incluye Canil O Gatil, Infraestructura Física, Personal Médico, Alimentación Y Observación Del Paciente, Diligenciamiento De Documentación Física Y/O Digital Relacionada.</t>
  </si>
  <si>
    <t>Cuidado Critico — Unidad De Cuidados Intensivos Diaria Paciente Talla Pequeña (0 Kg – 10 Kg). 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</si>
  <si>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Cuidado Critico — Unidad De Cuidados Intensivos Diaria Paciente Talla Mediana (&gt;10 Kg - 25 Kg). 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</si>
  <si>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Cuidado Critico — Unidad De Cuidados Intensivos Diaria Paciente Talla Grande (&gt;25 Kg). 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</si>
  <si>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Sedación — Sedación Paciente Talla Pequeña (0 Kg – 10 Kg). Incluye Personal Médico, Medicamentos, Insumos, Diligenciamiento De Documentación Física Y/O Digital Relacionada.</t>
  </si>
  <si>
    <t>Sedación — Sedación Paciente Talla Mediana (&gt;10 Kg - 25 Kg). Incluye Personal Médico, Medicamentos, Insumos, Diligenciamiento De Documentación Física Y/O Digital Relacionada.</t>
  </si>
  <si>
    <t>Sedación — Sedación Paciente Talla Grande (&gt;25 Kg). Incluye Personal Médico, Medicamentos, Insumos, Diligenciamiento De Documentación Física Y/O Digital Relacionada.</t>
  </si>
  <si>
    <t>Anestesia — Anestesia General Inhalada Paciente Talla Pequeña (0 Kg – 10 Kg). Incluye Personal Médico, Uso De Quirófano, Equipos, Monitor De Signos Vitales, Medicamentos, Insumos, Diligenciamiento De Documentación Física Y/O Digital Relacionada.</t>
  </si>
  <si>
    <t>Anestesia — Anestesia General Inhalada Paciente Talla Mediana (&gt;10 Kg - 25 Kg). Incluye Personal Médico, Uso De Quirófano, Equipos, Monitor De Signos Vitales, Medicamentos, Insumos, Diligenciamiento De Documentación Física Y/O Digital Relacionada.</t>
  </si>
  <si>
    <t>Anestesia — Anestesia General Inhalada Paciente Talla Grande (&gt;25 Kg). Incluye Personal Médico, Uso De Quirófano, Equipos, Monitor De Signos Vitales, Medicamentos, Insumos, Diligenciamiento De Documentación Física Y/O Digital Relacionada.</t>
  </si>
  <si>
    <t>Eutanasia — Eutanasia Paciente Talla Pequeña (0 Kg – 10 Kg). Incluye Infraestructura Física, Personal Médico, Medicamentos, Insumos, Diligenciamiento De Documentación Física Y/O Digital Relacionada.</t>
  </si>
  <si>
    <t>Eutanasia — Eutanasia Paciente Talla Mediana (&gt;10 Kg - 25 Kg). Incluye Infraestructura Física, Personal Médico, Medicamentos, Insumos, Diligenciamiento De Documentación Física Y/O Digital Relacionada.</t>
  </si>
  <si>
    <t>Eutanasia — Eutanasia Paciente Talla Grande (&gt;25 Kg). Incluye Infraestructura Física, Personal Médico, Medicamentos, Insumos, Diligenciamiento De Documentación Física Y/O Digital Relacionada.</t>
  </si>
  <si>
    <t>Disposición De Cadáver — Disposición Del Cadáver De Acuerdo Con El Peso. Valor Por Kilogramo.. Incluye Infraestructura Física, Personal Necesario, Entrega Mensual De Registro De Disposición De Cavadores, Diligenciamiento De Documentación Física Y/O Digital Relacionada.</t>
  </si>
  <si>
    <t>Vacunación — Vacuna Parvovirus. Incluye Infraestructura Física, Personal Médico, Biológico, Materiales Y/O Insumos, Diligenciamiento De Documentación Física Y/O Digital Relacionada.</t>
  </si>
  <si>
    <t>Vacunación — Vacuna Dp Puppy. Incluye Infraestructura Física, Personal Médico, Biológico, Materiales Y/O Insumos, Diligenciamiento De Documentación Física Y/O Digital Relacionada.</t>
  </si>
  <si>
    <t>Vacunación — Vacuna Triple Canina. Incluye Infraestructura Física, Personal Médico, Biológico, Materiales Y/O Insumos, Diligenciamiento De Documentación Física Y/O Digital Relacionada.</t>
  </si>
  <si>
    <t>Vacunación — Vacuna Pentavalente. Incluye Infraestructura Física, Personal Médico, Biológico, Materiales Y/O Insumos, Diligenciamiento De Documentación Física Y/O Digital Relacionada.</t>
  </si>
  <si>
    <t>Vacunación — Vacuna Hexavalente. Incluye Infraestructura Física, Personal Médico, Biológico, Materiales Y/O Insumos, Diligenciamiento De Documentación Física Y/O Digital Relacionada.</t>
  </si>
  <si>
    <t>Vacunación — Vacuna Tos De Las Perreras (Kennel Cough). Incluye Infraestructura Física, Personal Médico, Biológico, Materiales Y/O Insumos, Diligenciamiento De Documentación Física Y/O Digital Relacionada.</t>
  </si>
  <si>
    <t>Vacunación — Vacuna Leucemia Felina. Incluye Infraestructura Física, Personal Médico, Biológico, Materiales Y/O Insumos, Diligenciamiento De Documentación Física Y/O Digital Relacionada.</t>
  </si>
  <si>
    <t>Vacunación — Vacuna Triple Felina. Incluye Infraestructura Física, Personal Médico, Biológico, Materiales Y/O Insumos, Diligenciamiento De Documentación Física Y/O Digital Relacionada.</t>
  </si>
  <si>
    <t>Desparasitación — Desparasitación Interna Paciente Talla Pequeña (0 Kg – 10 Kg). Incluye Infraestructura Física Y Tecnológica, Personal Médico, Medicamento, Materiales Y/O Insumos, Diligenciamiento De Documentación Física Y/O Digital Relacionada.</t>
  </si>
  <si>
    <t>Desparasitación — Desparasitación Interna Paciente Talla Mediana (&gt;10 Kg - 25 Kg). Incluye Infraestructura Física Y Tecnológica, Personal Médico, Medicamento, Materiales Y/O Insumos, Diligenciamiento De Documentación Física Y/O Digital Relacionada.</t>
  </si>
  <si>
    <t>Desparasitación — Desparasitación Interna Paciente Talla Grande (&gt;25 Kg). Incluye Infraestructura Física Y Tecnológica, Personal Médico, Medicamento, Materiales Y/O Insumos, Diligenciamiento De Documentación Física Y/O Digital Relacionada.</t>
  </si>
  <si>
    <t>Desparasitación — Desparasitación Externa Paciente Talla Pequeña (0 Kg – 10 Kg). Incluye Infraestructura Física Y Tecnológica, Personal Médico, Medicamento, Materiales Y/O Insumos, Diligenciamiento De Documentación Física Y/O Digital Relacionada.</t>
  </si>
  <si>
    <t>Desparasitación — Desparasitación Externa Paciente Talla Mediana (&gt;10 Kg - 25 Kg). Incluye Infraestructura Física Y Tecnológica, Personal Médico, Medicamento, Materiales Y/O Insumos, Diligenciamiento De Documentación Física Y/O Digital Relacionada.</t>
  </si>
  <si>
    <t>Desparasitación — Desparasitación Externa Paciente Talla Grande (&gt;25 Kg). Incluye Infraestructura Física Y Tecnológica, Personal Médico, Medicamento, Materiales Y/O Insumos, Diligenciamiento De Documentación Física Y/O Digital Relacionada.</t>
  </si>
  <si>
    <t>Laboratorio Clínico — Hemograma. Incluye Infraestructura Física Y Tecnológica, Personal Médico. Evalúa Recuento De Glóbulos Rojos, Hematocrito, Hemoglobina, V.C.H, H.C.M, Plaquetas, Recuento Diferencial Leucocitario, Proteínas Plasmáticas, Plasmáticas Totales Y Diferenciadas, Relación Albúminaglobulinas. Los Recuentos Deben Ser Automatizados. Incluye Personal Médico, Insumos Y/O Materiales Para La Toma, Procesamiento, Interpretación Y Correlación Con La Clínica Del Paciente, Diligenciamiento De Documentación Física Y/O Digital Relacionada.</t>
  </si>
  <si>
    <t>Examen</t>
  </si>
  <si>
    <t>Laboratorio Clínico — Frotis Para Hemoparásitos. Incluye Infraestructura Física Y Tecnológica, Personal Médico. Coloración De Giemsa. Evalúa Presencia O Ausencia De Hemoparásitos, Recuento Manual De Plaquetas, Línea Roja Y Línea Blanca.                             </t>
  </si>
  <si>
    <t>Laboratorio Clínico — Hematocrito Y Hemoglobina. Incluye Infraestructura Física Y Tecnológica, Personal Médico, Insumos Y/O Materiales Para La Toma, Procesamiento, Interpretación Y Correlación Con La Clínica Del Paciente. Diligenciamiento De Documentación Física Y/O Digital Relacionada. Diligenciamiento De Documentación Física Y/O Digital Relacionada</t>
  </si>
  <si>
    <t>Laboratorio Clínico — Recuento De Plaquetas. Incluye Infraestructura Física Y Tecnológica, Personal Médico, Insumos Y/O Materiales Para La Toma, Procesamiento, Interpretación Y Correlación Con La Clínica Del Paciente. Diligenciamiento De Documentación Física Y/O Digital Relacionada. Diligenciamiento De Documentación Física Y/O Digital Relacionada</t>
  </si>
  <si>
    <t>Laboratorio Clínico — Recuento De Reticulocitos. Incluye Infraestructura Física Y Tecnológica, Personal Médico, Insumos Y/O Materiales Para La Toma, Procesamiento, Interpretación Y Correlación Con La Clínica Del Paciente. Diligenciamiento De Documentación Física Y/O Digital Relacionada. Diligenciamiento De Documentación Física Y/O Digital Relacionada</t>
  </si>
  <si>
    <t>Laboratorio Clínico — Amiloide Sérico A Felino. Incluye Infraestructura Física Y Tecnológica, Personal Médico, Insumos Y/O Materiales Para La Toma, Procesamiento, Interpretación Y Correlación Con La Clínica Del Paciente. Diligenciamiento De Documentación Física Y/O Digital Relacionada.</t>
  </si>
  <si>
    <t>Laboratorio Clínico — Bun. Incluye Infraestructura Física Y Tecnológica, Personal Médico, Insumos Y/O Materiales Para La Toma, Procesamiento, Interpretación Y Correlación Con La Clínica Del Paciente. Diligenciamiento De Documentación Física Y/O Digital Relacionada.</t>
  </si>
  <si>
    <t>Laboratorio Clínico — Creatinina.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</si>
  <si>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Bun-Creatinina. Incluye Infraestructura Física Y Tecnológica, Personal Médico, Insumos Y/O Materiales Para La Toma, Procesamiento, Interpretación Y Correlación Con La Clínica Del Paciente. Diligenciamiento De Documentación Física Y/O Digital Relacionada.</t>
  </si>
  <si>
    <t>Laboratorio Clínico — Sdma (Dimetil Arginina Simétrica). Incluye Infraestructura Física Y Tecnológica, Personal Médico, Insumos Y/O Materiales Para La Toma, Procesamiento, Interpretación Y Correlación Con La Clínica Del Paciente. Diligenciamiento De Documentación Física Y/O Digital Relacionada.</t>
  </si>
  <si>
    <t>Laboratorio Clínico — Urea Sanguínea. Incluye Infraestructura Física Y Tecnológica, Personal Médico, Insumos Y/O Materiales Para La Toma, Procesamiento, Interpretación Y Correlación Con La Clínica Del Paciente. Diligenciamiento De Documentación Física Y/O Digital Relacionada.</t>
  </si>
  <si>
    <t>Laboratorio Clínico — Ácidos Biliares. Incluye Infraestructura Física Y Tecnológica, Personal Médico, Insumos Y/O Materiales Para La Toma, Procesamiento, Interpretación Y Correlación Con La Clínica Del Paciente. Diligenciamiento De Documentación Física Y/O Digital Relacionada.</t>
  </si>
  <si>
    <t>Laboratorio Clínico — Ácidos Biliares Pre Y Post Prandial. Incluye Infraestructura Física Y Tecnológica, Personal Médico, Insumos Y/O Materiales Para La Toma, Procesamiento, Interpretación Y Correlación Con La Clínica Del Paciente. Diligenciamiento De Documentación Física Y/O Digital Relacionada.</t>
  </si>
  <si>
    <t>Laboratorio Clínico — Alt-Sgpt. Incluye Infraestructura Física Y Tecnológica, Personal Médico, Insumos Y/O Materiales Para La Toma, Procesamiento, Interpretación Y Correlación Con La Clínica Del Paciente. Diligenciamiento De Documentación Física Y/O Digital Relacionada.</t>
  </si>
  <si>
    <t>Laboratorio Clínico — Amonio Plasmático. Incluye Infraestructura Física Y Tecnológica, Personal Médico, Insumos Y/O Materiales Para La Toma, Procesamiento, Interpretación Y Correlación Con La Clínica Del Paciente. Diligenciamiento De Documentación Física Y/O Digital Relacionada.</t>
  </si>
  <si>
    <t>Laboratorio Clínico — Ast-Sgot. Incluye Infraestructura Física Y Tecnológica, Personal Médico, Insumos Y/O Materiales Para La Toma, Procesamiento, Interpretación Y Correlación Con La Clínica Del Paciente. Diligenciamiento De Documentación Física Y/O Digital Relacionada.</t>
  </si>
  <si>
    <t>Laboratorio Clínico — Bilirrubina Total. Incluye Infraestructura Física Y Tecnológica, Personal Médico, Insumos Y/O Materiales Para La Toma, Procesamiento, Interpretación Y Correlación Con La Clínica Del Paciente. Diligenciamiento De Documentación Física Y/O Digital Relacionada.</t>
  </si>
  <si>
    <t>Laboratorio Clínico — Bilirrubina Directa. Incluye Infraestructura Física Y Tecnológica, Personal Médico, Insumos Y/O Materiales Para La Toma, Procesamiento, Interpretación Y Correlación Con La Clínica Del Paciente. Diligenciamiento De Documentación Física Y/O Digital Relacionada.</t>
  </si>
  <si>
    <t>Laboratorio Clínico — Bilirrubina Total Y Diferenciadas. Incluye Infraestructura Física Y Tecnológica, Personal Médico, Insumos Y/O Materiales Para La Toma, Procesamiento, Interpretación Y Correlación Con La Clínica Del Paciente. Diligenciamiento De Documentación Física Y/O Digital Relacionada.</t>
  </si>
  <si>
    <t>Laboratorio Clínico — Fosfatasa Alcalina. Incluye Infraestructura Física Y Tecnológica, Personal Médico, Insumos Y/O Materiales Para La Toma, Procesamiento, Interpretación Y Correlación Con La Clínica Del Paciente. Diligenciamiento De Documentación Física Y/O Digital Relacionada.</t>
  </si>
  <si>
    <t>Laboratorio Clínico — Gama Glutamil Transferasa (GGT). Incluye Infraestructura Física Y Tecnológica, Personal Médico, Insumos Y/O Materiales Para La Toma, Procesamiento, Interpretación Y Correlación Con La Clínica Del Paciente. Diligenciamiento De Documentación Física Y/O Digital Relacionada.</t>
  </si>
  <si>
    <t>Laboratorio Clínico — Amilasa Cuantitativa. Incluye Infraestructura Física Y Tecnológica, Personal Médico, Insumos Y/O Materiales Para La Toma, Procesamiento, Interpretación Y Correlación Con La Clínica Del Paciente. Diligenciamiento De Documentación Física Y/O Digital Relacionada.</t>
  </si>
  <si>
    <t>Laboratorio Clínico — Lipasa Cuantitativa. Incluye Infraestructura Física Y Tecnológica, Personal Médico, Insumos Y/O Materiales Para La Toma, Procesamiento, Interpretación Y Correlación Con La Clínica Del Paciente. Diligenciamiento De Documentación Física Y/O Digital Relacionada.</t>
  </si>
  <si>
    <t>Laboratorio Clínico — Lipasa Inmunorreactiva Canina. Incluye Infraestructura Física Y Tecnológica, Personal Médico, Insumos Y/O Materiales Para La Toma, Procesamiento, Interpretación Y Correlación Con La Clínica Del Paciente. Diligenciamiento De Documentación Física Y/O Digital Relacionada.</t>
  </si>
  <si>
    <t>Laboratorio Clínico — Lipasa Inmunorreactiva Felina. Incluye Infraestructura Física Y Tecnológica, Personal Médico, Insumos Y/O Materiales Para La Toma, Procesamiento, Interpretación Y Correlación Con La Clínica Del Paciente. Diligenciamiento De Documentación Física Y/O Digital Relacionada.</t>
  </si>
  <si>
    <t>Laboratorio Clínico — Tripsina Inmunorreactiva Canina. Incluye Infraestructura Física Y Tecnológica, Personal Médico, Insumos Y/O Materiales Para La Toma, Procesamiento, Interpretación Y Correlación Con La Clínica Del Paciente. Diligenciamiento De Documentación Física Y/O Digital Relacionada.</t>
  </si>
  <si>
    <t>Laboratorio Clínico — Tripsina Inmunorreactiva Felina. Incluye Infraestructura Física Y Tecnológica, Personal Médico, Insumos Y/O Materiales Para La Toma, Procesamiento, Interpretación Y Correlación Con La Clínica Del Paciente. Diligenciamiento De Documentación Física Y/O Digital Relacionada.</t>
  </si>
  <si>
    <t>Laboratorio Clínico — Fructosamina. Incluye Infraestructura Física Y Tecnológica, Personal Médico, Insumos Y/O Materiales Para La Toma, Procesamiento, Interpretación Y Correlación Con La Clínica Del Paciente. Diligenciamiento De Documentación Física Y/O Digital Relacionada.</t>
  </si>
  <si>
    <t>Laboratorio Clínico — Glicemia. Incluye Infraestructura Física Y Tecnológica, Personal Médico, Insumos Y/O Materiales Para La Toma, Procesamiento, Interpretación Y Correlación Con La Clínica Del Paciente. Diligenciamiento De Documentación Física Y/O Digital Relacionada.</t>
  </si>
  <si>
    <t>Laboratorio Clínico — Glicemia (Curva 3 Muestras). Incluye Infraestructura Física Y Tecnológica, Personal Médico, Insumos Y/O Materiales Para La Toma, Procesamiento, Interpretación Y Correlación Con La Clínica Del Paciente. Diligenciamiento De Documentación Física Y/O Digital Relacionada.</t>
  </si>
  <si>
    <t>Laboratorio Clínico — Glicemia Y Glucosuria. Incluye Infraestructura Física Y Tecnológica, Personal Médico, Insumos Y/O Materiales Para La Toma, Procesamiento, Interpretación Y Correlación Con La Clínica Del Paciente. Diligenciamiento De Documentación Física Y/O Digital Relacionada.</t>
  </si>
  <si>
    <t>Laboratorio Clínico — Glicemia Pre Y Post Pandrial. Incluye Infraestructura Física Y Tecnológica, Personal Médico, Insumos Y/O Materiales Para La Toma, Procesamiento, Interpretación Y Correlación Con La Clínica Del Paciente. Diligenciamiento De Documentación Física Y/O Digital Relacionada.</t>
  </si>
  <si>
    <t>Laboratorio Clínico — Hemoglobina Glicosilada A1c. Incluye Infraestructura Física Y Tecnológica, Personal Médico, Insumos Y/O Materiales Para La Toma, Procesamiento, Interpretación Y Correlación Con La Clínica Del Paciente. Diligenciamiento De Documentación Física Y/O Digital Relacionada.</t>
  </si>
  <si>
    <t>Laboratorio Clínico — Creatinin Kinasa – Fracción Mb (Ck). Incluye Infraestructura Física Y Tecnológica, Personal Médico, Insumos Y/O Materiales Para La Toma, Procesamiento, Interpretación Y Correlación Con La Clínica Del Paciente. Diligenciamiento De Documentación Física Y/O Digital Relacionada.</t>
  </si>
  <si>
    <t>Laboratorio Clínico — Dímero D. Incluye Infraestructura Física Y Tecnológica, Personal Médico, Insumos Y/O Materiales Para La Toma, Procesamiento, Interpretación Y Correlación Con La Clínica Del Paciente. Diligenciamiento De Documentación Física Y/O Digital Relacionada.</t>
  </si>
  <si>
    <t>Laboratorio Clínico — Lactato Deshidrogenasa (Ldh). Incluye Infraestructura Física Y Tecnológica, Personal Médico, Insumos Y/O Materiales Para La Toma, Procesamiento, Interpretación Y Correlación Con La Clínica Del Paciente. Diligenciamiento De Documentación Física Y/O Digital Relacionada.</t>
  </si>
  <si>
    <t>Laboratorio Clínico — Fibrinógeno Plasmático. Incluye Infraestructura Física Y Tecnológica, Personal Médico, Insumos Y/O Materiales Para La Toma, Procesamiento, Interpretación Y Correlación Con La Clínica Del Paciente. Diligenciamiento De Documentación Física Y/O Digital Relacionada.</t>
  </si>
  <si>
    <t>Laboratorio Clínico — Proteína C Reactiva Ultrasensible. Incluye Infraestructura Física Y Tecnológica, Personal Médico, Insumos Y/O Materiales Para La Toma, Procesamiento, Interpretación Y Correlación Con La Clínica Del Paciente. Diligenciamiento De Documentación Física Y/O Digital Relacionada.</t>
  </si>
  <si>
    <t>Laboratorio Clínico — Prueba Cruzada Para Transfusión. Incluye Infraestructura Física Y Tecnológica, Personal Médico, Insumos Y/O Materiales Para La Toma, Procesamiento, Interpretación Y Correlación Con La Clínica Del Paciente. Diligenciamiento De Documentación Física Y/O Digital Relacionada.</t>
  </si>
  <si>
    <t>Laboratorio Clínico — Tiempo De Protrombina (Pt). Incluye Infraestructura Física Y Tecnológica, Personal Médico, Insumos Y/O Materiales Para La Toma, Procesamiento, Interpretación Y Correlación Con La Clínica Del Paciente. Diligenciamiento De Documentación Física Y/O Digital Relacionada.</t>
  </si>
  <si>
    <t>Laboratorio Clínico — Tiempo De Tromboplastina Tisular (PTT). Incluye Infraestructura Física Y Tecnológica, Personal Médico, Insumos Y/O Materiales Para La Toma, Procesamiento, Interpretación Y Correlación Con La Clínica Del Paciente. Diligenciamiento De Documentación Física Y/O Digital Relacionada.</t>
  </si>
  <si>
    <t>Laboratorio Clínico — Ácido Úrico. Incluye Infraestructura Física Y Tecnológica, Personal Médico, Insumos Y/O Materiales Para La Toma, Procesamiento, Interpretación Y Correlación Con La Clínica Del Paciente. Diligenciamiento De Documentación Física Y/O Digital Relacionada.</t>
  </si>
  <si>
    <t>Laboratorio Clínico — Albúmina Sérica. Incluye Infraestructura Física Y Tecnológica, Personal Médico, Insumos Y/O Materiales Para La Toma, Procesamiento, Interpretación Y Correlación Con La Clínica Del Paciente. Diligenciamiento De Documentación Física Y/O Digital Relacionada.</t>
  </si>
  <si>
    <t>Laboratorio Clínico — Ck Total. Incluye Infraestructura Física Y Tecnológica, Personal Médico, Insumos Y/O Materiales Para La Toma, Procesamiento, Interpretación Y Correlación Con La Clínica Del Paciente. Diligenciamiento De Documentación Física Y/O Digital Relacionada.</t>
  </si>
  <si>
    <t>Laboratorio Clínico — Colesterol Total. Incluye Infraestructura Física Y Tecnológica, Personal Médico, Insumos Y/O Materiales Para La Toma, Procesamiento, Interpretación Y Correlación Con La Clínica Del Paciente. Diligenciamiento De Documentación Física Y/O Digital Relacionada.</t>
  </si>
  <si>
    <t>Laboratorio Clínico — Proteína C Reactiva Cuantitativa Canina (Alta Sensibilidad). Incluye Infraestructura Física Y Tecnológica, Personal Médico, Insumos Y/O Materiales Para La Toma, Procesamiento, Interpretación Y Correlación Con La Clínica Del Paciente. Diligenciamiento De Documentación Física Y/O Digital Relacionada.</t>
  </si>
  <si>
    <t>Laboratorio Clínico — Proteínas Totales Y Diferenciadas. Incluye Infraestructura Física Y Tecnológica, Personal Médico, Insumos Y/O Materiales Para La Toma, Procesamiento, Interpretación Y Correlación Con La Clínica Del Paciente. Diligenciamiento De Documentación Física Y/O Digital Relacionada.</t>
  </si>
  <si>
    <t>Laboratorio Clínico — Triglicéridos. Incluye Infraestructura Física Y Tecnológica, Personal Médico, Insumos Y/O Materiales Para La Toma, Procesamiento, Interpretación Y Correlación Con La Clínica Del Paciente. Diligenciamiento De Documentación Física Y/O Digital Relacionada.</t>
  </si>
  <si>
    <t>Laboratorio Clínico — Cortisol Plasmático Seriado (Am-Pm 2. Incluye Infraestructura Física Y Tecnológica, Personal Médico, Insumos Y/O Materiales Para La Toma, Procesamiento, Interpretación Y Correlación Con La Clínica Del Paciente. Diligenciamiento De Documentación Física Y/O Digital Relacionada.</t>
  </si>
  <si>
    <t>Laboratorio Clínico — Estradiol. Incluye Infraestructura Física Y Tecnológica, Personal Médico, Insumos Y/O Materiales Para La Toma, Procesamiento, Interpretación Y Correlación Con La Clínica Del Paciente. Diligenciamiento De Documentación Física Y/O Digital Relacionada.</t>
  </si>
  <si>
    <t>Laboratorio Clínico — Hormona Adrenocorticotropa (ACTH). Incluye Infraestructura Física Y Tecnológica, Personal Médico, Insumos Y/O Materiales Para La Toma, Procesamiento, Interpretación Y Correlación Con La Clínica Del Paciente. Diligenciamiento De Documentación Física Y/O Digital Relacionada.</t>
  </si>
  <si>
    <t>Laboratorio Clínico — Hormona Estimulante De Tiroides (TSH Canina O Felina). Incluye Infraestructura Física Y Tecnológica, Personal Médico, Insumos Y/O Materiales Para La Toma, Procesamiento, Interpretación Y Correlación Con La Clínica Del Paciente. Diligenciamiento De Documentación Física Y/O Digital Relacionada.</t>
  </si>
  <si>
    <t>Laboratorio Clínico — Insulina. Incluye Infraestructura Física Y Tecnológica, Personal Médico, Insumos Y/O Materiales Para La Toma, Procesamiento, Interpretación Y Correlación Con La Clínica Del Paciente. Diligenciamiento De Documentación Física Y/O Digital Relacionada.</t>
  </si>
  <si>
    <t>Laboratorio Clínico — Progesterona. Incluye Infraestructura Física Y Tecnológica, Personal Médico, Insumos Y/O Materiales Para La Toma, Procesamiento, Interpretación Y Correlación Con La Clínica Del Paciente. Diligenciamiento De Documentación Física Y/O Digital Relacionada.</t>
  </si>
  <si>
    <t>Laboratorio Clínico — Tiroxina Libre (T4 Libre). Incluye Infraestructura Física Y Tecnológica, Personal Médico, Insumos Y/O Materiales Para La Toma, Procesamiento, Interpretación Y Correlación Con La Clínica Del Paciente. Diligenciamiento De Documentación Física Y/O Digital Relacionada.</t>
  </si>
  <si>
    <t>Laboratorio Clínico — Tiroxina Total (T4 Total). Incluye Infraestructura Física Y Tecnológica, Personal Médico, Insumos Y/O Materiales Para La Toma, Procesamiento, Interpretación Y Correlación Con La Clínica Del Paciente. Diligenciamiento De Documentación Física Y/O Digital Relacionada.</t>
  </si>
  <si>
    <t>Laboratorio Clínico — Triyodotironina Total (T3 Total).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</si>
  <si>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</si>
  <si>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(Técnica De Concentración).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</si>
  <si>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Y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</si>
  <si>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Seriado (3 Muestras). Incluye Infraestructura Física Y Tecnológica, Personal Médico, Insumos Y/O Materiales Para La Toma, Procesamiento, Interpretación Y Correlación Con La Clínica Del Paciente. Diligenciamiento De Documentación Física Y/O Digital Relacionada.</t>
  </si>
  <si>
    <t>Laboratorio Clínico — Coproscópico. Incluye Infraestructura Física Y Tecnológica, Personal Médico, Insumos Y/O Materiales Para La Toma, Procesamiento, Interpretación Y Correlación Con La Clínica Del Paciente. Diligenciamiento De Documentación Física Y/O Digital Relacionada.</t>
  </si>
  <si>
    <t>Laboratorio Clínico — Coproscópico Seriado (3 Muestras). Incluye Infraestructura Física Y Tecnológica, Personal Médico, Insumos Y/O Materiales Para La Toma, Procesamiento, Interpretación Y Correlación Con La Clínica Del Paciente. Diligenciamiento De Documentación Física Y/O Digital Relacionada.</t>
  </si>
  <si>
    <t>Laboratorio Clínico — Frotis De Oído E Identificación De Malassezia Sp. Incluye Infraestructura Física Y Tecnológica, Personal Médico, Insumos Y/O Materiales Para La Toma, Procesamiento, Interpretación Y Correlación Con La Clínica Del Paciente. Diligenciamiento De Documentación Física Y/O Digital Relacionada.</t>
  </si>
  <si>
    <t>Laboratorio Clínico — Raspado De Piel. Incluye Infraestructura Física Y Tecnológica, Personal Médico, Insumos Y/O Materiales Para La Toma, Procesamiento, Interpretación Y Correlación Con La Clínica Del Paciente. Diligenciamiento De Documentación Física Y/O Digital Relacionada.</t>
  </si>
  <si>
    <t>Laboratorio Clínico — Recuento De Baermann. Incluye Infraestructura Física Y Tecnológica, Personal Médico, Insumos Y/O Materiales Para La Toma, Procesamiento, Interpretación Y Correlación Con La Clínica Del Paciente. Diligenciamiento De Documentación Física Y/O Digital Relacionada.</t>
  </si>
  <si>
    <t>Laboratorio Clínico — Recuento Leucocitario En Heces. Incluye Infraestructura Física Y Tecnológica, Personal Médico, Insumos Y/O Materiales Para La Toma, Procesamiento, Interpretación Y Correlación Con La Clínica Del Paciente. Diligenciamiento De Documentación Física Y/O Digital Relacionada.</t>
  </si>
  <si>
    <t>Laboratorio Clínico — Recuento De Mac Máster. Incluye Infraestructura Física Y Tecnológica, Personal Médico, Insumos Y/O Materiales Para La Toma, Procesamiento, Interpretación Y Correlación Con La Clínica Del Paciente. Diligenciamiento De Documentación Física Y/O Digital Relacionada.</t>
  </si>
  <si>
    <t>Laboratorio Clínico — Glucosuria. Incluye Infraestructura Física Y Tecnológica, Personal Médico, Insumos Y/O Materiales Para La Toma, Procesamiento, Interpretación Y Correlación Con La Clínica Del Paciente. Diligenciamiento De Documentación Física Y/O Digital Relacionada.</t>
  </si>
  <si>
    <t>Laboratorio Clínico — Proteinuria.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</si>
  <si>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Proteínas – Creatinina –Albúmina En Orina.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</si>
  <si>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Calcio – Creatinina En Orina.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</si>
  <si>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GGT – Creatinina En Orina. Incluye Infraestructura Física Y Tecnológica, Personal Médico, Insumos Y/O Materiales Para La Toma, Procesamiento, Interpretación Y Correlación Con La Clínica Del Paciente. Diligenciamiento De Documentación Física Y/O Digital Relacionada.</t>
  </si>
  <si>
    <t>Laboratorio Clínico — Uroanálisis. Incluye Infraestructura Física Y Tecnológica, Personal Médico, Insumos Y/O Materiales Para La Toma, Procesamiento, Interpretación Y Correlación Con La Clínica Del Paciente. Diligenciamiento De Documentación Física Y/O Digital Relacionada.</t>
  </si>
  <si>
    <t>Laboratorio Clínico — Uroanálisis Y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</si>
  <si>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Análisis Citoquímico De Líquidos Y Fluidos. Incluye Infraestructura Física Y Tecnológica, Personal Médico, Insumos Y/O Materiales Para La Toma, Procesamiento, Interpretación Y Correlación Con La Clínica Del Paciente. Diligenciamiento De Documentación Física Y/O Digital Relacionada.</t>
  </si>
  <si>
    <t>Laboratorio Clínico — Análisis Citoquímico De Líquidos Y Fluidos, Químicas Sanguíneas De Correlación (Bilirrubinas, Glucosa, Ldh, Amilasa, Colesterol, Fosfatasa Alcalina). Incluye Infraestructura Física Y Tecnológica, Personal Médico, Insumos Y/O Materiales Para La Toma, Procesamiento, Interpretación Y Correlación Con La Clínica Del Paciente. Diligenciamiento De Documentación Física Y/O Digital Relacionada.</t>
  </si>
  <si>
    <t>Laboratorio Clínico — Citología Exfoliativa. Incluye Infraestructura Física Y Tecnológica, Personal Médico, Insumos Y/O Materiales Para La Toma, Procesamiento, Interpretación Y Correlación Con La Clínica Del Paciente. Diligenciamiento De Documentación Física Y/O Digital Relacionada.</t>
  </si>
  <si>
    <t>Laboratorio Clínico — Citología Por Aspiración Con Aguja Fina. Incluye Infraestructura Física Y Tecnológica, Personal Médico, Insumos Y/O Materiales Para La Toma, Procesamiento, Interpretación Y Correlación Con La Clínica Del Paciente. Diligenciamiento De Documentación Física Y/O Digital Relacionada.</t>
  </si>
  <si>
    <t>Laboratorio Clínico — Directo Y Gram De Secreciones. Incluye Infraestructura Física Y Tecnológica, Personal Médico, Insumos Y/O Materiales Para La Toma, Procesamiento, Interpretación Y Correlación Con La Clínica Del Paciente. Diligenciamiento De Documentación Física Y/O Digital Relacionada.</t>
  </si>
  <si>
    <t>Laboratorio Clínico — Impronta De Córnea, Secreción Ocular. Incluye Infraestructura Física Y Tecnológica, Personal Médico, Insumos Y/O Materiales Para La Toma, Procesamiento, Interpretación Y Correlación Con La Clínica Del Paciente. Diligenciamiento De Documentación Física Y/O Digital Relacionada.</t>
  </si>
  <si>
    <t>Laboratorio Clínico — Impronta Nasal, Secreción Nasal. Incluye Infraestructura Física Y Tecnológica, Personal Médico, Insumos Y/O Materiales Para La Toma, Procesamiento, Interpretación Y Correlación Con La Clínica Del Paciente. Diligenciamiento De Documentación Física Y/O Digital Relacionada.</t>
  </si>
  <si>
    <t>Laboratorio Clínico — Antibiograma Para Microorganismos De Extrema Resistencia. Incluye Infraestructura Física Y Tecnológica, Personal Médico, Insumos Y/O Materiales Para La Toma, Procesamiento, Interpretación Y Correlación Con La Clínica Del Paciente. Diligenciamiento De Documentación Física Y/O Digital Relacionada.</t>
  </si>
  <si>
    <t>Laboratorio Clínico — Coprocultivo – Con Recuento De Colonias, Antibiograma, Y Recuento. Incluye Infraestructura Física Y Tecnológica, Personal Médico, Insumos Y/O Materiales Para La Toma, Procesamiento, Interpretación Y Correlación Con La Clínica Del Paciente. Diligenciamiento De Documentación Física Y/O Digital Relacionada.</t>
  </si>
  <si>
    <t>Laboratorio Clínico — Cultivo Para Hongos. Incluye Infraestructura Física Y Tecnológica, Personal Médico, Insumos Y/O Materiales Para La Toma, Procesamiento, Interpretación Y Correlación Con La Clínica Del Paciente. Diligenciamiento De Documentación Física Y/O Digital Relacionada.</t>
  </si>
  <si>
    <t>Laboratorio Clínico — Cultivo Para Secreciones - Con Recuento De Colonias, Coloración De Gram Y Antibiograma. Incluye Infraestructura Física Y Tecnológica, Personal Médico, Insumos Y/O Materiales Para La Toma, Procesamiento, Interpretación Y Correlación Con La Clínica Del Paciente. Diligenciamiento De Documentación Física Y/O Digital Relacionada.</t>
  </si>
  <si>
    <t>Laboratorio Clínico — Hemocultivo – Con Recuento De Colonias, Coloración De Gram Y Antibiograma. Incluye Infraestructura Física Y Tecnológica, Personal Médico, Insumos Y/O Materiales Para La Toma, Procesamiento, Interpretación Y Correlación Con La Clínica Del Paciente. Diligenciamiento De Documentación Física Y/O Digital Relacionada.</t>
  </si>
  <si>
    <t>Laboratorio Clínico — Urocultivo – Con Uroanálisis, Recuento De Colonias, Antibiograma Y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</si>
  <si>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Anaplasma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</si>
  <si>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Brucella Canis (Cromatografía Detección De Anticuerpo). Incluye Infraestructura Física Y Tecnológica, Personal Médico, Insumos Y/O Materiales Para La Toma, Procesamiento, Interpretación Y Correlación Con La Clínica Del Paciente. Diligenciamiento De Documentación Física Y/O Digital Relacionada.</t>
  </si>
  <si>
    <t>Laboratorio Clínico — Brucella Canis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</si>
  <si>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</si>
  <si>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</si>
  <si>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Ehrlichia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</si>
  <si>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Ehrlichia Sp. – Anaplasma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</si>
  <si>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Inmunodeficiencia Viral Felina (Cromatografía Detección De Anticuerpo). Incluye Infraestructura Física Y Tecnológica, Personal Médico, Insumos Y/O Materiales Para La Toma, Procesamiento, Interpretación Y Correlación Con La Clínica Del Paciente. Diligenciamiento De Documentación Física Y/O Digital Relacionada.</t>
  </si>
  <si>
    <t>Laboratorio Clínico — Leishmania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</si>
  <si>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Leptospira Sp. (Mat – 13 Serovares). Incluye Infraestructura Física Y Tecnológica, Personal Médico, Insumos Y/O Materiales Para La Toma, Procesamiento, Interpretación Y Correlación Con La Clínica Del Paciente. Diligenciamiento De Documentación Física Y/O Digital Relacionada.</t>
  </si>
  <si>
    <t>Laboratorio Clínico — Leucemia Viral Felina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</si>
  <si>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Laboratorio Clínico — Neospora Caninum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</si>
  <si>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Panleucopenia Viral Felina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</si>
  <si>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Parvovirus Canino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</si>
  <si>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Laboratorio Clínico — Peritonitis Infecciosa Felina (Anticuerpos IGG Inmunofluorescencia Indirecta, Incluye Relación Albúminaglobulinas). Incluye Infraestructura Física Y Tecnológica, Personal Médico, Insumos Y/O Materiales Para La Toma, Procesamiento, Interpretación Y Correlación Con La Clínica Del Paciente. Diligenciamiento De Documentación Física Y/O Digital Relacionada.</t>
  </si>
  <si>
    <t>Laboratorio Clínico — Snap 4dx IDEXX. Incluye Infraestructura Física Y Tecnológica, Personal Médico, Insumos Y/O Materiales Para La Toma, Procesamiento, Interpretación Y Correlación Con La Clínica Del Paciente. Diligenciamiento De Documentación Física Y/O Digital Relacionada.</t>
  </si>
  <si>
    <t>Laboratorio Clínico — Toxoplasma Gondii (Anticuerpos IGM Elisa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</si>
  <si>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Toxoplasma Gondii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</si>
  <si>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Calicivirus Felino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</si>
  <si>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</si>
  <si>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(PCR Isotérmica Ag + Inmunofluorescencia Ac). Incluye Infraestructura Física Y Tecnológica, Personal Médico, Insumos Y/O Materiales Para La Toma, Procesamiento, Interpretación Y Correlación Con La Clínica Del Paciente. Diligenciamiento De Documentación Física Y/O Digital Relacionada.</t>
  </si>
  <si>
    <t>Laboratorio Clínico — Ehrlichia Sp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</si>
  <si>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Inmunodeficiencia Viral Felina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</si>
  <si>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Leishmaniasis Canina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</si>
  <si>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Leucemia Viral Felina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</si>
  <si>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Mycoplasma Haemofelis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</si>
  <si>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Peritonitis Infecciosa Felina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</si>
  <si>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</si>
  <si>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Coloración De Giemsa. Incluye Infraestructura Física Y Tecnológica, Personal Médico, Insumos Y/O Materiales Para La Toma, Procesamiento, Interpretación Y Correlación Con La Clínica Del Paciente. Diligenciamiento De Documentación Física Y/O Digital Relacionada.</t>
  </si>
  <si>
    <t>Laboratorio Clínico — Organofosforados En Sangre. Incluye Infraestructura Física Y Tecnológica, Personal Médico, Insumos Y/O Materiales Para La Toma, Procesamiento, Interpretación Y Correlación Con La Clínica Del Paciente. Diligenciamiento De Documentación Física Y/O Digital Relacionada.</t>
  </si>
  <si>
    <t>Laboratorio Clínico — Prequirúrgico (Cuadro Hemático, Creatinina, Alat).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</si>
  <si>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Cardiaco (Creatinina, Lactato Y Ck Fracción Mb).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</si>
  <si>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Convulsivo (Perros) Cuadro Hemático, Glicemia, Alt, Bun, GGT.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</si>
  <si>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Dermatológico (Raspado Dérmico, T4 Libre, Colesterol, Fosfatasa Alcalina, Células L.E).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</si>
  <si>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Diabético (Glicemia, Bun, Creatinina).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</si>
  <si>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Geriátrico Cuadro Hemático, Colesterol Total, Uroanálisis, Glicemia, Fosfatasa Alcalina Y GGT.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</si>
  <si>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Hepático Alt, Ast, GGT, Proteínas Totales Y Diferenciadas..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</si>
  <si>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Hormonal Cuadro Hemático, Colesterol Total Y Diferenciados, T4 Libre..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</si>
  <si>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Neoplásico Cuadro Hemático, Alt, Fosfatasa Alcalina, Creatinina Y Calcio Ionizado Y Total..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</si>
  <si>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Pancreático Amilasa Y Lipasa Cuantitativas.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</si>
  <si>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Parvovirosis Cuadro Hemático, Coprológico, Detección De Antígeno En Heces..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</si>
  <si>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Renal Bun, Cretinina Y Urea.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</si>
  <si>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Tiroideo T4 Libre O T4 Total, TSH..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</si>
  <si>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Histopatología De Órganos Y Tejidos.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</si>
  <si>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Necropsia. Incluye Infraestructura Física Y Tecnológica, Personal Médico, Insumos Y/O Materiales, Toma De Muestras, Informe E Interpretación De Alteraciones Macroscópicas Evidenciadas Por Órgano, Correlación Con La Clínica Del Diligenciamiento Documentación Física Y/O Digital Relacionada.</t>
  </si>
  <si>
    <t>Suturas — Sutura Simple (Sutura De Piel Que No Involucra Tejido Muscular). Incluye Infraestructura Física Y Tecnológica, Personal Médico, Insumos Y/O Materiales, Informe E Interpretación, Entregada Imágenes Radiográficas En Formato De Alta Calidad En Medio Magnético, Diligenciamiento De Documentación Física Y/O Digital Relacionada.</t>
  </si>
  <si>
    <t>Suturas — Sutura Compleja (Sutura Que Involucra Tejido Muscular O Realización De Colgajo Cutáneo). Incluye Infraestructura Física Y Tecnológica, Personal Médico, Insumos Y/O Materiales, Informe E Interpretación, Entregada Imágenes Radiográficas En Formato De Alta Calidad En Medio Magnético, Diligenciamiento De Documentación Física Y/O Digital Relacionada.</t>
  </si>
  <si>
    <t>Ecografía — Ecografía Abdominal. Incluye Infraestructura Física Y Tecnológica, Personal Médico, Insumos Y/O Materiales, Informe E Interpretación, Diligenciamiento</t>
  </si>
  <si>
    <t>Ecografía — Ecocardiograma Doppler. De Documentación Física Y/O Digital Relacionada.</t>
  </si>
  <si>
    <t>Radiografía — Radiografía Pequeña (Paciente Talla Pequeña (0 Kg – 10 Kg)). Incluye Infraestructura Física Y Tecnológica, Personal Médico, Materiales, Medicamentos, Insumos, Diligenciamiento De Documentación Física Y/O Digital Relacionada.</t>
  </si>
  <si>
    <t>Placa</t>
  </si>
  <si>
    <t>Radiografía — Radiografía Mediana (Paciente Talla Mediana (&gt;10 Kg – 25 Kg)). Incluye Infraestructura Física Y Tecnológica, Personal Médico, Materiales, Medicamentos, Insumos, Diligenciamiento De Documentación Física Y/O Digital Relacionada.</t>
  </si>
  <si>
    <t>Radiografía — Radiografía Grande (Paciente Talla Grande (&gt;25 Kg)). Incluye Infraestructura Física Y Tecnológica, Personal Médico, Materiales, Medicamentos, Insumos, Diligenciamiento De Documentación Física Y/O Digital Relacionada.</t>
  </si>
  <si>
    <t>Radiografía — Radiografía De Control Pequeña (Paciente Talla Pequeña (0 Kg – 10 Kg)). Incluye Infraestructura Física Y Tecnológica, Personal Médico, Materiales, Medicamentos, Insumos, Diligenciamiento De Documentación Física Y/O Digital Relacionada.</t>
  </si>
  <si>
    <t>Radiografía — Radiografía De Control Mediana (Paciente Talla Mediana (&gt;10 Kg – 25 Kg)). Incluye Infraestructura Física Y Tecnológica, Personal Médico, Materiales, Medicamentos, Insumos, Diligenciamiento De Documentación Física Y/O Digital Relacionada.</t>
  </si>
  <si>
    <t>Radiografía — Radiografía De Control Grande (Paciente Talla Grande (&gt;25 Kg)). Incluye Infraestructura Física Y Tecnológica, Personal Médico, Materiales, Medicamentos, Insumos, Diligenciamiento De Documentación Física Y/O Digital Relacionada.</t>
  </si>
  <si>
    <t>Procedimientos específicos — Abdominocentesis (Incluye Análisis De Líquido Extraído (Recuento Celular, Proteínas Y Bioquímica)). Incluye Infraestructura Física Y Tecnológica, Personal Médico, Materiales, Anestesia, Insumos, Medicamentos, Diligenciamiento De Documentación Física Y/O Digital Relacionada.</t>
  </si>
  <si>
    <t>Procedimientos específicos — Toracocentesis (Incluye Análisis De Líquido Extraído (Recuento Celular, Proteínas Y Bioquímica)). Incluye Infraestructura Física Y Tecnológica, Personal Médico, Materiales, Anestesia, Insumos, Medicamentos, Diligenciamiento De Documentación Física Y/O Digital Relacionada.</t>
  </si>
  <si>
    <t>Procedimientos específicos — Colocación De Tubo De Tórax. Incluye Infraestructura Física Y Tecnológica, Personal Médico, Materiales, Anestesia, Insumos, Medicamentos, Diligenciamiento De Documentación Física Y/O Digital Relacionada.</t>
  </si>
  <si>
    <t>Procedimientos específicos — Cateterismo Nasolagrimal. Incluye Infraestructura Física Y Tecnológica, Personal Médico, Materiales, Anestesia, Insumos, Medicamentos, Diligenciamiento De Documentación Física Y/O Digital Relacionada.</t>
  </si>
  <si>
    <t>Procedimientos específicos — Enema. Incluye Infraestructura Física Y Tecnológica, Personal Médico, Materiales, Anestesia, Insumos, Medicamentos, Diligenciamiento De Documentación Física Y/O Digital Relacionada.</t>
  </si>
  <si>
    <t>Procedimientos específicos — Colocación De Tubo Esofágico. Incluye Infraestructura Física Y Tecnológica, Personal Médico, Materiales, Anestesia, Insumos, Medicamentos, Diligenciamiento De Documentación Física Y/O Digital Relacionada.</t>
  </si>
  <si>
    <t>Procedimientos específicos — Lavado Gástrico. Incluye Infraestructura Física Y Tecnológica, Personal Médico, Materiales, Anestesia, Insumos, Medicamentos, Diligenciamiento De Documentación Física Y/O Digital Relacionada.</t>
  </si>
  <si>
    <t>Procedimientos específicos — Curetaje Cutáneo. Incluye Infraestructura Física Y Tecnológica, Personal Médico, Materiales, Anestesia, Insumos, Medicamentos, Diligenciamiento De Documentación Física Y/O Digital Relacionada.</t>
  </si>
  <si>
    <t>Procedimientos específicos — Nebulizaciones. Incluye Infraestructura Física Y Tecnológica, Personal Médico, Materiales, Anestesia, Insumos, Medicamentos, Diligenciamiento De Documentación Física Y/O Digital Relacionada.</t>
  </si>
  <si>
    <t>Procedimientos específicos — Colonoscopia. Incluye Infraestructura Física Y Tecnológica, Personal Médico, Materiales, Anestesia, Insumos, Medicamentos, Diligenciamiento De Documentación Física Y/O Digital Relacionada.</t>
  </si>
  <si>
    <t>Procedimientos específicos — Transfusión Sanguinea (Por Bolsa). Incluye Infraestructura Física Y Tecnológica, Personal Médico, Materiales, Anestesia, Insumos, Medicamentos, Diligenciamiento De Documentación Física Y/O Digital Relacionada.</t>
  </si>
  <si>
    <t>Procedimientos específicos — Baño Cosmético. Incluye Infraestructura Física Y Tecnológica, Personal Médico, Materiales, Anestesia, Insumos, Medicamentos, Diligenciamiento De Documentación Física Y/O Digital Relacionada.</t>
  </si>
  <si>
    <t>Procedimientos específicos — Baño Terapéutico. Incluye Infraestructura Física Y Tecnológica, Personal Médico, Materiales, Anestesia, Insumos, Medicamentos, Diligenciamiento De Documentación Física Y/O Digital Relacionada.</t>
  </si>
  <si>
    <t>Cavidad oral — Exodoncia Radical. Incluye Infraestructura Física Y Tecnológica, Personal Médico, Materiales, Anestesia, Insumos, Medicamentos, Diligenciamiento De Documentación Física Y/O Digital Relacionada.</t>
  </si>
  <si>
    <t>Cavidad oral — Profilaxis Oral. Incluye Infraestructura Física Y Tecnológica, Personal Médico, Materiales, Anestesia, Insumos, Medicamentos, Diligenciamiento De Documentación Física Y/O Digital Relacionada.</t>
  </si>
  <si>
    <t>Vendajes — Vendaje De Robert Jones.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</si>
  <si>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Vendajes — Vendaje De Emmer.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</si>
  <si>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Vendajes — Vendaje De Inmovilización.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</si>
  <si>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Quimioterapia — Quimioterapia Paciente Grande (&gt;25 Kg). Incluye Infraestructura Física Y Tecnológica, Personal Médico Especializado, Insumos, Materiales Medicamentos Específicos, Diligenciamiento De Documentación Física Y/O Digital Relacionada.</t>
  </si>
  <si>
    <t>Quimioterapia — Quimioterapia Paciente Pequeño (0 Kg – 10 Kg). Incluye Infraestructura Física Y Tecnológica, Personal Médico Especializado, Insumos, Materiales Medicamentos Específicos, Diligenciamiento De Documentación Física Y/O Digital Relacionada.</t>
  </si>
  <si>
    <t>Ortopedia — Reducción Cerrada De Luxaciones Articulares..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</si>
  <si>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Reducción Abierta De Luxaciones Articulares..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</si>
  <si>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Corrección Ruptura Ligamento Cruzado.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</si>
  <si>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Ablación Cabeza De Cabeza Femoral.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</si>
  <si>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Artrodesis.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</si>
  <si>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Neurocirugía (Hemilaminectomía).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</si>
  <si>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Clavos Y/O Tornillo Paciente Grande (&gt;25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</si>
  <si>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Clavos Y/O Tornillo Paciente Mediano (&gt;10 Kg - 25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</si>
  <si>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Clavos Y/O Tornillo Paciente Pequeño (0 Kg – 10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</si>
  <si>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Placa Y Tornillos Paciente Grande (&gt;25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</si>
  <si>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Placa Y Tornillos Paciente Mediano (&gt;10 Kg - 25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</si>
  <si>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Placa Y Tornillos Paciente Pequeño (0 Kg – 10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</si>
  <si>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Cerclaje.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</si>
  <si>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Amputación De Miembro Anterior O Posterior Paciente Pequeño (0 Kg – 10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</si>
  <si>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Amputación De Miembro Anterior O Posterior Paciente Mediano (&gt;10 Kg – 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</si>
  <si>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Amputación De Miembro Anterior O Posterior Paciente Grande (&gt;25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</si>
  <si>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Retiro De Material Ortopédico (Incluye Anestesia).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</si>
  <si>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Amputación De Pene.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</si>
  <si>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Amputación De Una O Mas Falanges.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</si>
  <si>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Pectinectomía Unilateral.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</si>
  <si>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Pectinectomía Bilateral.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</si>
  <si>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Flap Gingival.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</si>
  <si>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Gastropexia.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</si>
  <si>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Quirúrgica Prolapso Rectal.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</si>
  <si>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Clínica Prolapso Rectal.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</si>
  <si>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Ovario histerectomía.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</si>
  <si>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Orquiectomía.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</si>
  <si>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Ectropión Bilateral.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</si>
  <si>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Ectropión Unilateral.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</si>
  <si>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Tenorrafia.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</si>
  <si>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Traqueotomía.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</si>
  <si>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Uretrostomía.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</si>
  <si>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Nefrectomía.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</si>
  <si>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Cistotomía.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</si>
  <si>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Protrusión De Glándula De Harder Preservandola Por Ojo.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</si>
  <si>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Mastectomía Parcial.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</si>
  <si>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Mastectomía Radical.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</si>
  <si>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Laparotomía Exploratoria.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</si>
  <si>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Enucleación.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</si>
  <si>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Flap Conjuntival Por Ojo.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</si>
  <si>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Gastrostomía.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</si>
  <si>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Diafragmática.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</si>
  <si>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Escrotal.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</si>
  <si>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Inguinal.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</si>
  <si>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Perineal.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</si>
  <si>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Umbilical.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</si>
  <si>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Extirpación De Masa Cutánea Pequeña (Hasta 5 Centímetros De Longitud).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</si>
  <si>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Extirpación Masa Cutánea Mediana (Hasta 20 Centímetros De Longitud).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</si>
  <si>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Extirpación Masa Cutánea Grande (Mas De 25 Centímetros De Longitud).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</si>
  <si>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Esplenectomía.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</si>
  <si>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Caudectomía.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</si>
  <si>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Enterotomía.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</si>
  <si>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Enteroanastomosis.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</si>
  <si>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Entropión Bilateral.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</si>
  <si>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Entropión Unilateral.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</si>
  <si>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Cirugía Corrección Prolapso De La Glándula Deltercer Parpado.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</si>
  <si>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Cesárea.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</si>
  <si>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Interconsulta con especialista — Interconsulta con especialista medico veterinario. Incluye interconsulta con especialista: cardiologia, dermatologia, medicina interna o cualquier especialización que se requiera</t>
  </si>
  <si>
    <t>Consulta</t>
  </si>
  <si>
    <t xml:space="preserve">Consulta control posoperatorio — Seguimiento posoperatorio. Seguimiento a casos atendidos en urgencias </t>
  </si>
  <si>
    <t>Esta bolsa opera bajo la modalidad de MONTO AGOTABLE hasta por $50.000.000 (numeral 5.1 del Anexo Técnico). El oferente cotiza el valor unitario fijo de cada procedimiento; la entidad ordenará su ejecución según la demanda real durante la ejecución del contrato, hasta agotar dicho monto.</t>
  </si>
  <si>
    <t>AMOXICILINA + ACIDO CLAVULANICO . Concentración: 250 MG Y 50 MG.</t>
  </si>
  <si>
    <t>SOBRE POR 10 TABLETAS</t>
  </si>
  <si>
    <t>AMPICILINA. Concentración: 500MG.</t>
  </si>
  <si>
    <t>BLISTER POR 10 CAPSULAS</t>
  </si>
  <si>
    <t>CLORHEXIDINA ACETATO. Concentración: 100 MG.</t>
  </si>
  <si>
    <t>FRASCO SPRAY POR 120 ML</t>
  </si>
  <si>
    <t>DOXICICLINA. Concentración: 100MG.</t>
  </si>
  <si>
    <t>FRASCO POR 100 ML.</t>
  </si>
  <si>
    <t>BLISTER POR 10 TABLETAS</t>
  </si>
  <si>
    <t>ENROFLOXACINA. Concentración: 25 MG.</t>
  </si>
  <si>
    <t>CAJA POR 200 TABLETAS</t>
  </si>
  <si>
    <t>ENROFLOXACINA. Concentración: 50 MG,.</t>
  </si>
  <si>
    <t>FRASCO POR 50 ML.</t>
  </si>
  <si>
    <t>FLUCONAZOL. Concentración: 200MG.</t>
  </si>
  <si>
    <t>CAJA POR 4 CAPSULAS</t>
  </si>
  <si>
    <t>GENTAMICINA SULFATO  + DEXAMETASONA FOSFATO SÓDICO. Concentración: 3MG Y 1MG.</t>
  </si>
  <si>
    <t>FRASCO</t>
  </si>
  <si>
    <t>KETOCONAZOL. Concentración: 200MG.</t>
  </si>
  <si>
    <t>10 TABLETAS ORAL</t>
  </si>
  <si>
    <t>METRONIDAZOL. Concentración: 500 MG.</t>
  </si>
  <si>
    <t>40 TABLETAS</t>
  </si>
  <si>
    <t>PENICILINA G PROCAINICA + PENICILINA G POTASICA + ESTREPTOMICINA SULFATO. Concentración: 166.667 U.I + 166.667U.I, +334 MG.</t>
  </si>
  <si>
    <t>FRASCO VIA POR  8'000,000</t>
  </si>
  <si>
    <t>TRIMETOPRIM  SULFAMETOXAZOL. Concentración: 160 MG + 800 MG.</t>
  </si>
  <si>
    <t>TABLETA</t>
  </si>
  <si>
    <t>ENILCONAZOL. Concentración: 100 MG.</t>
  </si>
  <si>
    <t>100 ML</t>
  </si>
  <si>
    <t>NISTATINA + SULFATO DE NEOMICINA + TIOSTREPTON +. ACETONIDA TRIAMCINOLONA. Concentración: 100.000 UI + 2.5mg + 2.500 UI  + 1 Mg.</t>
  </si>
  <si>
    <t>TUBO POR 15 ML</t>
  </si>
  <si>
    <t>AZITROMINICINA. Concentración: 500 MG.</t>
  </si>
  <si>
    <t>CAJA POR 3 TABLETAS</t>
  </si>
  <si>
    <t>PREDNISOLONA. Concentración: 20 MG.</t>
  </si>
  <si>
    <t>10 TABLETAS</t>
  </si>
  <si>
    <t>CARPROFENO. Concentración: 100 MGR.</t>
  </si>
  <si>
    <t>TABLETAS MASTICABLES FRASCO POR 60 TABLETAS</t>
  </si>
  <si>
    <t>OMEPRAZOL. Concentración: 10 MG.</t>
  </si>
  <si>
    <t>CAJA POR 10 COMPRIMIDOS</t>
  </si>
  <si>
    <t>RANITIDINA. Concentración: 150 MG.</t>
  </si>
  <si>
    <t>BLISTER POR 20 TABLETA</t>
  </si>
  <si>
    <t>SUCRALFATO. Concentración: 1GR/10ML.</t>
  </si>
  <si>
    <t>STREPTOMICINA SULFATO + CAOLÍN+ PECTINA + GEL DE HIDRÓXIDO DE ALUMINIO. Concentración: 380 MG + 7500 MG + 674 MG + 1050 GR..</t>
  </si>
  <si>
    <t>CAJA POR 10 SOBRES, SOBRES POR 20 GR</t>
  </si>
  <si>
    <t>EXTRACTO FLUIDO DE CYNARA +CLORURO DE COLINA  +EXTRACTO HEPÀTICO. Concentración: 45 G + 45 G + 6 G,.</t>
  </si>
  <si>
    <t>FRASCO POR 60 ML</t>
  </si>
  <si>
    <t>SILIMARINA. Concentración: 150 MG.</t>
  </si>
  <si>
    <t>CAJA POR 20 TABLETAS</t>
  </si>
  <si>
    <t>CLANOBUTINO SÓDICO. Concentración: 106,4 MG/1ML.</t>
  </si>
  <si>
    <t>FRASCO POR 50 ML</t>
  </si>
  <si>
    <t>CARBÓN ACTIVADO+ ZEOLITA + CAULIN +  PECTINA. Concentración: 400 g + 400 g + 100 g + 100 g.</t>
  </si>
  <si>
    <t>SOBRE  POR 8 GR</t>
  </si>
  <si>
    <t>ÁCIDO BÓRICO +  ÁCIDO ACÉTICO+ ÁCIDO SALICÍLICO. Concentración: 2,0 g + 2,0 g Á+ 0.1 g.</t>
  </si>
  <si>
    <t>FRASCO APLICADOR POR 100 ML</t>
  </si>
  <si>
    <t>ACIDO FENICO + OXIDO DE ZINC + ACEITE DE PINO 2. Concentración: 1,5g+ 7g + 2 g.</t>
  </si>
  <si>
    <t>FRASCO POR 250 ML.</t>
  </si>
  <si>
    <t>ALANTOINA +SULFANILAMINA. Concentración: 2GR + 6 GR.</t>
  </si>
  <si>
    <t>FRASCO POR 100 GRS</t>
  </si>
  <si>
    <t>CLOTRIMAZOL + NEOMICINA + BETAMETAZONA. Concentración: 1.00 GR + 0.50 GR + 0.04 GR.</t>
  </si>
  <si>
    <t>FRASCO POR100 GR.</t>
  </si>
  <si>
    <t>GENTAMICINA, DEXAMETASONA KETOCONZAZOL,. Concentración: 3MG, 0.5MG + 10MG.</t>
  </si>
  <si>
    <t>10O ML SPRAY</t>
  </si>
  <si>
    <t>MENTOL + ALCANFOR + GUAYACOL + SALICILATO DE METILO +, TREMENTINA. Concentración: 1MG, +  5MG, + 3MG, +  10MG, + 3MG.</t>
  </si>
  <si>
    <t>FRASCO POR 350G</t>
  </si>
  <si>
    <t>CHAMPÚ CON KETOCONAZOL. Concentración: 0.02.</t>
  </si>
  <si>
    <t>FRASCO POR 500</t>
  </si>
  <si>
    <t>ALANTOÌNA + OXIDO DE ZINC + BENZOCAÌNA+ NEOMICINA. Concentración: 2GR +10GR + 2.75GR  1GR.</t>
  </si>
  <si>
    <t>FRASCO POR 220 GR.</t>
  </si>
  <si>
    <t>GABAPECTINA ORAL. Concentración: 300MG.</t>
  </si>
  <si>
    <t>CAJA POR 30 CASPULAS</t>
  </si>
  <si>
    <t>GLUCOSAMINA SULFATO + CONDROITIN SULFATO +  COLÁGENO HIDROLIZADO +  MSM (METILSULFONILMETANO). Concentración: 600 MG + 500 MG + 50 MG+ 100 MG.</t>
  </si>
  <si>
    <t>FRASCO POR 60 TABLETAS</t>
  </si>
  <si>
    <t>VITAMINA C. Concentración: 500MG.</t>
  </si>
  <si>
    <t>BLISTER POR 4 COMPRIMIDOS</t>
  </si>
  <si>
    <t>TOBRAMICINA OFTALMICA + CONDROITIN SULFATO. Concentración: 0,3 G +10 G.</t>
  </si>
  <si>
    <t>Gotero 5 ml</t>
  </si>
  <si>
    <t>El valor unitario cotizado corresponde al costo de la presentación comercial completa indicada en la columna 'Unidad de medida' (p. ej. un frasco, un blíster, una caja), no al costo por miligramo o tableta individual.</t>
  </si>
  <si>
    <t>COMPONENTE 2. BOLSA DE FORTALECIMIENTO PARA HOGARES DE PASO — Cotización por VALOR UNITARIO (Cantidad = 1) por unidad de presentación/empaque.</t>
  </si>
  <si>
    <t xml:space="preserve">[ALIMENTO CANINOS] Alimento concentrado para perros adultos con registro ICA. Con fecha de vencimiento superior a 12 meses. </t>
  </si>
  <si>
    <t>Bulto X 25KG</t>
  </si>
  <si>
    <t>[ALIMENTO CANINOS] Alimento concentrado para perros adultos con registro ICA. Con fecha de vencimiento superior a 12 meses</t>
  </si>
  <si>
    <t>BultoX 9KG</t>
  </si>
  <si>
    <t>[ALIMENTO CANINOS] Alimento concentrado para perros cachorros con registro ICA. Con fecha de vencimiento superior a 12 meses</t>
  </si>
  <si>
    <t>Bulto X 18KG</t>
  </si>
  <si>
    <t>Bulto X 9KG</t>
  </si>
  <si>
    <t>[ALIMENTO CANINOS] Alimento humedo para perros adultos con registro ICA. Con fecha de vencimiento superior a 12 meses</t>
  </si>
  <si>
    <t>Sobre 10 GR</t>
  </si>
  <si>
    <t>[ALIMENTO CANINOS] Alimento humedo para perros cachorros con registro ICA. Con fecha de vencimiento superior a 12 meses</t>
  </si>
  <si>
    <t>[ALIMENTO FELINOS] Alimento concentrado para gatos adultos con registro ICA. Con fecha de vencimiento superior a 12 meses</t>
  </si>
  <si>
    <t>Bulto X 10KG</t>
  </si>
  <si>
    <t>Bulto X 8KG</t>
  </si>
  <si>
    <t>[ALIMENTO FELINOS] Alimento concentrado para gatos cachorros con registro ICA. Con fecha de vencimiento superior a 12 meses</t>
  </si>
  <si>
    <t>[ALIMENTO FELINOS] Alimento humedo para gatos adultos con registro ICA. Con fecha de vencimiento superior a 12 meses</t>
  </si>
  <si>
    <t>Sobre 85 GR</t>
  </si>
  <si>
    <t>[ALIMENTO FELINOS] Alimento humedo para gatos cachorros con registro ICA. Con fecha de vencimiento superior a 12 meses</t>
  </si>
  <si>
    <t>[ALIMENTO FELINOS] Snacks - Galletas - Premio Cachorro</t>
  </si>
  <si>
    <t>Paquete 300 GR</t>
  </si>
  <si>
    <t>[ALIMENTO FELINOS] Snacks - Galletas - Premio Adulto</t>
  </si>
  <si>
    <t>[BOZALES] Bozal raza grande sistema ajustable</t>
  </si>
  <si>
    <t>Unidad</t>
  </si>
  <si>
    <t>[BOZALES] Bozal raza mediana sistema ajustable</t>
  </si>
  <si>
    <t>[BOZALES] Bozal raza pequeña sistema ajustable</t>
  </si>
  <si>
    <t>[TRAILLAS - COLLARES] Collar ajustable Talla S</t>
  </si>
  <si>
    <t>[TRAILLAS - COLLARES] Collar ajustable Talla M</t>
  </si>
  <si>
    <t>[TRAILLAS - COLLARES] Collar ajustable Talla L</t>
  </si>
  <si>
    <t>[TRAILLAS - COLLARES] Collar ajustable Talla XL</t>
  </si>
  <si>
    <t>[TRAILLAS - COLLARES] Collar para gatos Talla XS</t>
  </si>
  <si>
    <t>[TRAILLAS - COLLARES] Collar para gatos Talla S</t>
  </si>
  <si>
    <t>[TRAILLAS - COLLARES] Correa extensible Talla S</t>
  </si>
  <si>
    <t>[TRAILLAS - COLLARES] Correa extensible Talla M</t>
  </si>
  <si>
    <t>[TRAILLAS - COLLARES] Correa extensible Talla L - XL</t>
  </si>
  <si>
    <t>[TRAILLAS - COLLARES] Correa fija Talla XS - S</t>
  </si>
  <si>
    <t>[TRAILLAS - COLLARES] Correa fija Talla M - L</t>
  </si>
  <si>
    <t>[TRAILLAS - COLLARES] Trailla perchera para perro Talla S</t>
  </si>
  <si>
    <t>[TRAILLAS - COLLARES] Trailla perchera para perro Talla M</t>
  </si>
  <si>
    <t>[TRAILLAS - COLLARES] Trailla perchera para perro Talla L - XL</t>
  </si>
  <si>
    <t>[TRAILLAS - COLLARES] Trailla cordon delgado Talla Unica</t>
  </si>
  <si>
    <t>[GUACALES ] Guacal puerta metal pequeño</t>
  </si>
  <si>
    <t>[GUACALES ] Guacal puerta metal mediano</t>
  </si>
  <si>
    <t>[GUACALES ] Guacal puerta metal grande</t>
  </si>
  <si>
    <t>[BEBEDEROS Y COMEDEROS] Plato Comededero/bebedero básico en plástico Pequeño</t>
  </si>
  <si>
    <t>[BEBEDEROS Y COMEDEROS] Plato Comededero/bebedero básico en plastico grande</t>
  </si>
  <si>
    <t xml:space="preserve">[ARENAS] Arena para gatos </t>
  </si>
  <si>
    <t>Bulto X10KG</t>
  </si>
  <si>
    <t>Bulto X 5KG</t>
  </si>
  <si>
    <t>[IMPLEMENTOS DE ASEO] Cortauñas para perros y gatos tamaño unico</t>
  </si>
  <si>
    <t>[IMPLEMENTOS DE ASEO] Cepillo slicker grande 12x9 cms. Tamaño único de mango plástico</t>
  </si>
  <si>
    <t>[IMPLEMENTOS DE ASEO] Baño seco en espuma para caninos y felinos</t>
  </si>
  <si>
    <t>100 GR</t>
  </si>
  <si>
    <t>[IMPLEMENTOS DE ASEO] Shampoo para perros y gatos</t>
  </si>
  <si>
    <t>[IMPLEMENTOS DE ASEO] Pañitos humedos para perros y gatos</t>
  </si>
  <si>
    <t>100 Unidades</t>
  </si>
  <si>
    <t>[COLCHONETAS] Colchoneta plana Talla S</t>
  </si>
  <si>
    <t>[COLCHONETAS] Colchoneta plana Talla M</t>
  </si>
  <si>
    <t>[COLCHONETAS] Colchoneta plana Talla L</t>
  </si>
  <si>
    <t>[COLCHONETAS] Colchoneta plana Talla XL</t>
  </si>
  <si>
    <t>[CAMAS] Cama para animales de compañía Talla S</t>
  </si>
  <si>
    <t>[CAMAS] Cama para animales de compañía Talla M</t>
  </si>
  <si>
    <t>[CAMAS] Cama para animales de compañía Talla L</t>
  </si>
  <si>
    <t>[CAMAS] Cama para animales de compañía Talla XL</t>
  </si>
  <si>
    <t>[MANTAS - COBIJAS] Cobija manta de lana para animales de compañía Talla S</t>
  </si>
  <si>
    <t>[MANTAS - COBIJAS] Cobija manta de lana para animales de compañía Talla M</t>
  </si>
  <si>
    <t>[MANTAS - COBIJAS] Cobija manta de lana para animales de compañía Talla L</t>
  </si>
  <si>
    <t>[MANTAS - COBIJAS] Cobija manta de lana para animales de compañía Talla XL</t>
  </si>
  <si>
    <t>Generación de contenidos gráficos, pauta digital y gestión para la adopción de animales locales. Incluye: creación de contenido (fichas digitales con registro fotográfico profesional, datos técnicos e historias de vida); diseño y ejecución mensual de mínimo 5 piezas gráficas/audiovisuales y pauta publicitaria pagada en Meta Ads (Instagram y Facebook) y TikTok, geolocalizada prioritariamente en la Zona Norte de Bogotá D.C.; inversión directa mínima de $500.000 COP mensuales en pauta digital pagada (acreditable mediante extracto/factura); gestión de adopción (evaluación, filtro de solicitudes y selección de posibles adoptantes); entrega mensual de base de datos de adoptantes. VER ANEXO TÉCNICO, numeral 5.4.</t>
  </si>
  <si>
    <t>Servicio mensual</t>
  </si>
  <si>
    <t>COMPONENTE 3. EDUCACIÓN — Bolsa a MONTO AGOTABLE hasta por $47.498.000. Cotización por VALOR UNITARIO (Cantidad = 1) de cada actividad.</t>
  </si>
  <si>
    <t>Suministro y entrega de UN (1) kit de tenencia responsable. Cada kit consta de: porta bolsas, rollos de bolsas ecológicas biodegradables para recolección de excretas y un (1) bebedero portátil plegable para caninos/felinos, contenidos en una bolsa ecológica institucional. VER ANEXO TÉCNICO, Actividad 1 del numeral 6.</t>
  </si>
  <si>
    <t>Kit</t>
  </si>
  <si>
    <t>Encuentros lúdico-pedagógicos "Vive Animal": realización de UNA (1) puesta en escena (sketch teatral, muestra artística o dinámica interactiva) orientada a la sensibilización comunitaria frente a la tenencia responsable, convivencia en espacio público y prevención del maltrato. Incluye montaje, logística, escenografía y sonido. VER ANEXO TÉCNICO, Actividad 2 del numeral 6.</t>
  </si>
  <si>
    <t>Jornada</t>
  </si>
  <si>
    <t>Capacitación técnica en bioseguridad y atención inicial de emergencias para proteccionistas: UN (1) taller teórico-práctico de 10 horas (Módulo Biosanitario 5h + Módulo Primeros Auxilios Veterinarios 5h), dictado por Médico Veterinario o Médico Veterinario Zootecnista con matrícula profesional vigente, aforo máximo de 35 proteccionistas. Incluye certificados/constancias de asistencia. VER ANEXO TÉCNICO, Actividad 3 del numeral 6.</t>
  </si>
  <si>
    <t>Taller</t>
  </si>
  <si>
    <t>Difusión y convocatoria territorial "Esterilizar para un Mejor Futuro": UNA (1) jornada de acción comunitaria de campo (visitas puerta a puerta y perifoneo territorial) y talleres de sensibilización en salones comunales y/o espacios públicos sobre tenencia responsable, prevención del abandono y corresponsabilidad. VER ANEXO TÉCNICO, Actividad 4 del numeral 6.</t>
  </si>
  <si>
    <t>Esta bolsa opera bajo la modalidad de MONTO AGOTABLE hasta por $47.498.000 o la finalización del plazo contractual, lo que ocurra primero (numeral 6 del Anexo Técnico). Metas de referencia: 50 kits, 250 personas en 'Vive Animal', 35 proteccionistas certificados, 250 personas en difusión territorial. El valor unitario cotizado corresponde al costo de UNA sola unidad/jornada/taller/kit.</t>
  </si>
  <si>
    <t>Monto agotable</t>
  </si>
  <si>
    <t>El valor unitario cotizado corresponde al costo de UN (1) mes de ejecución del servicio integral de adopción, incluyendo la inversión mínima obligatoria en pauta digital pagada ($500.000/mes). El valor total del componente se obtiene multiplicando por 8 (meses de ejecución)</t>
  </si>
  <si>
    <t>SUBTOTAL</t>
  </si>
  <si>
    <t xml:space="preserve">COMPONENTE 1. ESTERILIZACIÓN E IMPLANTACIÓN DE MICROCHIP </t>
  </si>
  <si>
    <t>Item</t>
  </si>
  <si>
    <t>Bien o servicio</t>
  </si>
  <si>
    <t>Descripción</t>
  </si>
  <si>
    <t>1.1</t>
  </si>
  <si>
    <t>Esterilizaciones</t>
  </si>
  <si>
    <t xml:space="preserve">Esterilización en unidad móvil y/o punto fijo en clinica. Procedimiento completo de esterilización y/o castración para caninos y felinos. Cirugía de Ovario histerectomia latero lateral para hembras caninas y felinas y/o orquiectomia para machos. Incluye: </t>
  </si>
  <si>
    <t>• Unidad Movil Quirurgica</t>
  </si>
  <si>
    <t>• Recepción y preparación del paciente</t>
  </si>
  <si>
    <t>• Cirugía</t>
  </si>
  <si>
    <t>• Protocolo de recuperación posanestésica y entrega de pacientes en estado de conciencia postoperatorio adecuado</t>
  </si>
  <si>
    <t>• Entrega de recomendaciones posoperatorias a responsables      de los animales</t>
  </si>
  <si>
    <t>• Retiro de puntos</t>
  </si>
  <si>
    <t>• Atención de complicaciones médicas que se presenten y se deriven de la cirugía</t>
  </si>
  <si>
    <t>1.2</t>
  </si>
  <si>
    <t>Sistema de identificación electrónica (Microchip)</t>
  </si>
  <si>
    <t>Sistema de Identificacion electronica, Tecnologia de Implante, ISO 11784/11785 FDX-B, Tipo de recubrimiento del implante,Parylene o corrugado con laser-Periodo de validez de esterilizacion del empaque 5 AÑOS-Duracion, Toda la vida VER ANEXO TECNICO</t>
  </si>
  <si>
    <t>COMPONENTE 2. BRIGADAS MÉDICAS, URGENCIAS VETERINARIAS Y ADOPCIONES</t>
  </si>
  <si>
    <t>2.1. URGENCIAS</t>
  </si>
  <si>
    <t>2</t>
  </si>
  <si>
    <t>Atención Urgencia Veterinaria</t>
  </si>
  <si>
    <t>Este servicio debe ser atendido en el lugar establecido por el contratista bajo las siguientes condiciones  que cumpla todos los requisitos de ley la cual debe contar con los Conceptos Sanitarios Favorables vigentes , los cuales son expedidos por la secretaría Distrital de Salud , para aprobación de la supervisión en comité técnico, en la cual se remitirán los casos de los animales abandonados o de calle identificados, capturados y atendidos en el proceso de atención veterinaria, que requiera una atención más especializada de acuerdo con su estado de salud, el contratista deberá garantizar las condiciones de seguridad y sanitarias para el adecuado traslado del animal de  acuerdo a la normatividad vigente.
Actividad de revisión médica veterinaria y registro de historia clínica.
Actividades de recepción, atención veterinaria y alojamiento en centro veterinario.
Eutanasia humanitaria. VER ANEXO TECNICO</t>
  </si>
  <si>
    <t>BRIGADAS MEDICO VETERINARIAS</t>
  </si>
  <si>
    <t>Brigadas</t>
  </si>
  <si>
    <t>Para el desarrollo de esta actividad el contratista generará una metodología y estrategia dirigida hacia la atención y valoración de  836  animales en condiciones de calle y en las UPL que conforma la Localidad de estratos 0,1,2 y 3 para los caninos y felinos así como para  aquellos que se encuentren en condiciones de vulnerabilidad (refugios, fundaciones, hogares de paso, perro de cuadra, cuyos responsables son ciudadanos habitantes de calle y/o población recicladora, población migrante y/o bajo el cuidado de comunidad proteccionista de la localidad de Usaquen ubicados en estratos 1, 2 y 3, estos estratos previo registro en la plataforma del Instituto de Protección y Bienestar Animal en el Registro de Aliados y se determinará la prioridad según concepto técnico de los veterinarios, para los medicamentos que se requieren según lo evidenciado. VER ANEXO TECNICO.Estos servicios se podra prestar en brigada movil o en punto fijo clinica.</t>
  </si>
  <si>
    <t>MEDICAMENTOS E INSUMOS</t>
  </si>
  <si>
    <t xml:space="preserve">Medicamentos </t>
  </si>
  <si>
    <t>Bolsa de medicamentos VER ANEXO TECNICO</t>
  </si>
  <si>
    <t>ADOPCIONES</t>
  </si>
  <si>
    <t>Adopciones</t>
  </si>
  <si>
    <t>Promoción, selección de animales, estudio, selección de adoptantes, Elaboración de bases de datos con elementos gráficos digitales que permitan identificar a los animales que están en adopción en la localidad.
Promoción y divulgación en redes sociales y página de la  alcaldía.
Recurso humano (auxiliar veterinario, logística).
Experto en manejo de páginas, redes, fotografía
Promoción y selección de de los animales, estudio y selección de adoptantes</t>
  </si>
  <si>
    <t xml:space="preserve">COMPONENTE 3. SENSIBILIZACIÓN </t>
  </si>
  <si>
    <t xml:space="preserve">Educación </t>
  </si>
  <si>
    <t>Desarrollar jornadas de educación comunitaria sobre tenencia responsable y gestión de fauna sinantrópica, mediante encuentros lúdico-pedagógicas en espacio público y la entrega de material e insumos educacionales para el cumplimiento del Código Nacional de Seguridad y Convivencia Ciudadana</t>
  </si>
  <si>
    <t xml:space="preserve"> RECURSO HUMANO</t>
  </si>
  <si>
    <t>Coordinador del proyecto</t>
  </si>
  <si>
    <t>Experiencia específica relacionada de mínimo dos (2) años en actividades de protección y bienestar animal y/o salud pública</t>
  </si>
  <si>
    <t>Médico Veterinario clínico de pequeños animales.</t>
  </si>
  <si>
    <t>Mínimo dos (2) años de experiencia certificada en . medicina interna de caninos y/o felinos, y/o consulta externa, y/o Atención de Urgencias veterinarias, conocimiento en imagenología, ecografía, laboratorio clínico
y anestesiología.</t>
  </si>
  <si>
    <t>Médico Veterinario Cirujano</t>
  </si>
  <si>
    <t>Experiencia profesional en Cirugía de ortopedia y/o tejidos blandos en pequeñas especies, mínimo dos (2) años de experiencia certificada.</t>
  </si>
  <si>
    <t xml:space="preserve">Médico veterinario anestesiólogo </t>
  </si>
  <si>
    <t>Experiencia profesional de mínimo dos (2) años como anestesiólogo de pequeños animales.</t>
  </si>
  <si>
    <t xml:space="preserve">Médico Veterinario </t>
  </si>
  <si>
    <t>Experiencia en atención de animales de granja, mínimo de dos (2)años preferiblemente en equinos y bovinos.</t>
  </si>
  <si>
    <t>Auxiliar veterinario</t>
  </si>
  <si>
    <t>Experiencia Específica relacionada de mínimo un (1) año como auxiliar veterinario en clínica de pequeñas
especies.</t>
  </si>
  <si>
    <t>Asistente Administrativo</t>
  </si>
  <si>
    <t>Experiencia específica relacionada de mínimo un (1) año como asistente administrativo.</t>
  </si>
  <si>
    <t>Facilitadores- Auxiliares Animalistas</t>
  </si>
  <si>
    <t>Experiencia especifica relacionada de mínimo seis (6) meses en actividades de rescate, y/o protección y /o bienestar animal.</t>
  </si>
  <si>
    <t>Artistas locales</t>
  </si>
  <si>
    <t>Experiencia laboral de mínimo de seis (6) meses</t>
  </si>
  <si>
    <t>Nota:Los pagos  por prestacion de servicos o contratos laborales del personal se encontrataran incluidos dentro de los costos de los productos y servicios prestados.</t>
  </si>
  <si>
    <t>3.1</t>
  </si>
  <si>
    <t>2. Bienes y servicios (todas las demás bolsas): la Cantidad ya está preestablecida en 1. El oferente debe cotizar el VALOR POR UNIDAD (por procedimiento, por dosis, por bulto, por kit, por jornada, según se indique en la columna 'Unidad de medida'), NO el valor total estimado del componente ni el valor multiplicado por el número de animales, personas o eventos previstos en el Anexo Técnico.</t>
  </si>
  <si>
    <t>3. Las celdas resaltadas en amarillo son las únicas que el oferente debe diligenciar (Valor unitario sin IVA e IVA %). Las demás celdas están protegidas por fórmula y se calculan automáticamente.</t>
  </si>
  <si>
    <t>4. Todos los precios deben mantenerse FIJOS durante la totalidad del plazo de ejecución del contrato (8 meses), sin reajustes, salvo lo que llegare a autorizar expresamente la entidad.</t>
  </si>
  <si>
    <t>5. Las descripciones técnicas de cada ítem son las mínimas exigidas en el Anexo Técnico del proceso; cualquier duda sobre alcance, características o especificaciones debe resolverse remitiéndose a dicho documento antes de cotizar.</t>
  </si>
  <si>
    <t>6. Diligenciar la totalidad de los ítems. Los ítems no cotizados se entenderán como no ofertados y podrán ser causal de rechazo de la cotización para efectos del estudio de mercado.</t>
  </si>
  <si>
    <t>COMPONENTE 1. ESTERILIZACIÓN E IMPLANTACIÓN DE MICROCHIP —  VALOR UNITARIO (Cantidad = 1)- ESTUDIO DE MERCADO</t>
  </si>
  <si>
    <t>OFERTA ECONOMICA PROPONENTE</t>
  </si>
  <si>
    <t>PRODUCTOS/BIENES/SERVICIOS</t>
  </si>
  <si>
    <t xml:space="preserve"> VALOR RESULTADO DEL ESTUDIO DE MERCADO</t>
  </si>
  <si>
    <t xml:space="preserve"> VALOR TECHO DE REFERENCIA IVA INCLUIDO - REDONDEADO</t>
  </si>
  <si>
    <t>VALOR UNITARIO</t>
  </si>
  <si>
    <t>IVA (Si aplica)</t>
  </si>
  <si>
    <t>VALOR UNITARIO CON IVA</t>
  </si>
  <si>
    <t>VALOR DETERMINADO DE ACUERDO CON REGULACION DEL (IDPYBA) ESTERILIZACION CON IMPLANTACION DE MICROCHIP</t>
  </si>
  <si>
    <t>COMPONENTE 2. BRIGADAS MÉDICO VETERINARIAS — VALOR UNITARIO (Cantidad = 1)- ESTUDIO DE MERCADO</t>
  </si>
  <si>
    <t>COMPONENTE 2. ATENCIÓN DE URGENCIAS VETERINARIAS — Bolsa a MONTO AGOTABLE hasta por $50.000.000. VALOR UNITARIO (Cantidad = 1) de cada procedimiento -ESTUDIO DE MERCADOdel tarifario.</t>
  </si>
  <si>
    <t>COMPONENTE 2. BOLSA DE MEDICAMENTOS E INSUMOS (brigadas y salida de urgencias) — VALOR UNITARIO (Cantidad = 1) por presentación comercial.- ESTUDIO DE MERCADO</t>
  </si>
  <si>
    <t>Las fichas técnicas de composición nutricional de los alimentos concentrados (caninos y felinos adultos) se encuentran en el Anexo Técnico, numeral 5.2.1. El resto de bienes (bozales, correas, guacales, arenas, implementos de aseo, camas, colchonetas, cobijas) están dentro de la clasificación UNSPSC del proceso.</t>
  </si>
  <si>
    <t>COMPONENTE 2. ADOPCIÓN —  VALOR UNITARIO (Cantidad = 1) del servicio integral mensual.- ESTUDIO DE MERCADO</t>
  </si>
  <si>
    <t>VALOR TECHO DE REFERENCIA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</si>
</sst>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Calibri"/>
      <family val="2"/>
      <charset val="1"/>
    </font>
    <font>
      <b/>
      <sz val="13"/>
      <name val="Arial"/>
      <family val="2"/>
    </font>
    <font>
      <sz val="10"/>
      <name val="Arial"/>
      <family val="2"/>
    </font>
    <font>
      <b/>
      <sz val="11"/>
      <color rgb="FF1F4E78"/>
      <name val="Arial"/>
      <family val="2"/>
    </font>
    <font>
      <b/>
      <sz val="10"/>
      <name val="Arial"/>
      <family val="2"/>
    </font>
    <font>
      <i/>
      <sz val="9"/>
      <name val="Arial"/>
      <family val="2"/>
    </font>
    <font>
      <b/>
      <sz val="10"/>
      <color rgb="FFFFFFFF"/>
      <name val="Arial"/>
      <family val="2"/>
    </font>
    <font>
      <sz val="9"/>
      <name val="Arial"/>
      <family val="2"/>
    </font>
    <font>
      <b/>
      <sz val="11"/>
      <color theme="1"/>
      <name val="Calibri"/>
      <family val="2"/>
    </font>
    <font>
      <sz val="11"/>
      <color theme="1"/>
      <name val="Calibri"/>
      <family val="2"/>
    </font>
    <font>
      <b/>
      <sz val="11"/>
      <color theme="1"/>
      <name val="Arial"/>
      <family val="2"/>
    </font>
    <font>
      <sz val="9"/>
      <color theme="1"/>
      <name val="Garamond"/>
      <family val="1"/>
    </font>
    <font>
      <sz val="12"/>
      <color theme="1"/>
      <name val="Garamond"/>
      <family val="1"/>
    </font>
    <font>
      <sz val="11"/>
      <color theme="1"/>
      <name val="Calibri"/>
      <family val="2"/>
      <charset val="1"/>
    </font>
    <font>
      <b/>
      <sz val="11"/>
      <color theme="0"/>
      <name val="Calibri"/>
      <family val="2"/>
      <scheme val="minor"/>
    </font>
    <font>
      <sz val="9"/>
      <color indexed="8"/>
      <name val="Arial"/>
      <family val="2"/>
    </font>
    <font>
      <b/>
      <sz val="9"/>
      <name val="Arial"/>
      <family val="2"/>
    </font>
    <font>
      <b/>
      <sz val="14"/>
      <color theme="1"/>
      <name val="Calibri"/>
      <family val="2"/>
      <scheme val="minor"/>
    </font>
    <font>
      <sz val="14"/>
      <color theme="1"/>
      <name val="Calibri"/>
      <family val="2"/>
      <scheme val="minor"/>
    </font>
  </fonts>
  <fills count="12">
    <fill>
      <patternFill patternType="none"/>
    </fill>
    <fill>
      <patternFill patternType="gray125"/>
    </fill>
    <fill>
      <patternFill patternType="solid">
        <fgColor rgb="FF1F4E78"/>
        <bgColor rgb="FF003366"/>
      </patternFill>
    </fill>
    <fill>
      <patternFill patternType="solid">
        <fgColor rgb="FFD9E1F2"/>
        <bgColor rgb="FFF2F2F2"/>
      </patternFill>
    </fill>
    <fill>
      <patternFill patternType="solid">
        <fgColor rgb="FFF2F2F2"/>
        <bgColor rgb="FFFFFFFF"/>
      </patternFill>
    </fill>
    <fill>
      <patternFill patternType="solid">
        <fgColor theme="3" tint="0.79998168889431442"/>
        <bgColor indexed="64"/>
      </patternFill>
    </fill>
    <fill>
      <patternFill patternType="solid">
        <fgColor theme="0"/>
        <bgColor indexed="64"/>
      </patternFill>
    </fill>
    <fill>
      <patternFill patternType="solid">
        <fgColor theme="6" tint="0.59999389629810485"/>
        <bgColor indexed="64"/>
      </patternFill>
    </fill>
    <fill>
      <patternFill patternType="solid">
        <fgColor rgb="FFC00000"/>
        <bgColor indexed="64"/>
      </patternFill>
    </fill>
    <fill>
      <patternFill patternType="solid">
        <fgColor rgb="FFFFC000"/>
        <bgColor indexed="64"/>
      </patternFill>
    </fill>
    <fill>
      <patternFill patternType="solid">
        <fgColor theme="1" tint="0.34998626667073579"/>
        <bgColor indexed="64"/>
      </patternFill>
    </fill>
    <fill>
      <patternFill patternType="solid">
        <fgColor theme="4" tint="-0.49998474074526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medium">
        <color indexed="8"/>
      </left>
      <right style="thin">
        <color indexed="8"/>
      </right>
      <top style="thin">
        <color indexed="8"/>
      </top>
      <bottom/>
      <diagonal/>
    </border>
    <border>
      <left style="thin">
        <color indexed="9"/>
      </left>
      <right/>
      <top style="thin">
        <color indexed="64"/>
      </top>
      <bottom style="thin">
        <color indexed="9"/>
      </bottom>
      <diagonal/>
    </border>
    <border>
      <left/>
      <right/>
      <top style="thin">
        <color indexed="64"/>
      </top>
      <bottom style="thin">
        <color indexed="9"/>
      </bottom>
      <diagonal/>
    </border>
    <border>
      <left/>
      <right style="thin">
        <color indexed="9"/>
      </right>
      <top style="thin">
        <color indexed="64"/>
      </top>
      <bottom style="thin">
        <color indexed="9"/>
      </bottom>
      <diagonal/>
    </border>
    <border>
      <left style="medium">
        <color indexed="8"/>
      </left>
      <right/>
      <top style="medium">
        <color indexed="8"/>
      </top>
      <bottom style="thin">
        <color indexed="8"/>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style="medium">
        <color indexed="8"/>
      </left>
      <right style="thin">
        <color indexed="8"/>
      </right>
      <top/>
      <bottom/>
      <diagonal/>
    </border>
    <border>
      <left style="thin">
        <color indexed="8"/>
      </left>
      <right style="thin">
        <color indexed="8"/>
      </right>
      <top/>
      <bottom/>
      <diagonal/>
    </border>
    <border>
      <left style="medium">
        <color indexed="8"/>
      </left>
      <right style="thin">
        <color indexed="8"/>
      </right>
      <top/>
      <bottom style="thin">
        <color indexed="8"/>
      </bottom>
      <diagonal/>
    </border>
    <border>
      <left style="medium">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4" fontId="13" fillId="0" borderId="0" applyFont="0" applyFill="0" applyBorder="0" applyAlignment="0" applyProtection="0"/>
  </cellStyleXfs>
  <cellXfs count="86">
    <xf numFmtId="0" fontId="0" fillId="0" borderId="0" xfId="0"/>
    <xf numFmtId="0" fontId="1" fillId="0" borderId="0" xfId="0" applyFont="1"/>
    <xf numFmtId="0" fontId="2" fillId="0" borderId="0" xfId="0" applyFont="1" applyAlignment="1">
      <alignment vertical="top" wrapText="1"/>
    </xf>
    <xf numFmtId="0" fontId="3" fillId="0" borderId="0" xfId="0" applyFont="1"/>
    <xf numFmtId="0" fontId="4" fillId="0" borderId="0" xfId="0" applyFont="1"/>
    <xf numFmtId="0" fontId="2" fillId="0" borderId="0" xfId="0" applyFont="1"/>
    <xf numFmtId="0" fontId="8" fillId="5" borderId="0" xfId="0" applyFont="1" applyFill="1" applyAlignment="1">
      <alignment wrapText="1"/>
    </xf>
    <xf numFmtId="49" fontId="8" fillId="6" borderId="2" xfId="0" applyNumberFormat="1" applyFont="1" applyFill="1" applyBorder="1" applyAlignment="1">
      <alignment horizontal="center" vertical="center" wrapText="1"/>
    </xf>
    <xf numFmtId="49" fontId="8" fillId="6" borderId="3" xfId="0" applyNumberFormat="1" applyFont="1" applyFill="1" applyBorder="1" applyAlignment="1">
      <alignment horizontal="center" vertical="center" wrapText="1"/>
    </xf>
    <xf numFmtId="49" fontId="0" fillId="6" borderId="3" xfId="0" applyNumberFormat="1" applyFill="1" applyBorder="1" applyAlignment="1">
      <alignment horizontal="left" vertical="center" wrapText="1"/>
    </xf>
    <xf numFmtId="49" fontId="0" fillId="6" borderId="3" xfId="0" applyNumberFormat="1" applyFill="1" applyBorder="1" applyAlignment="1">
      <alignment vertical="center" wrapText="1"/>
    </xf>
    <xf numFmtId="49" fontId="0" fillId="6" borderId="2" xfId="0" applyNumberFormat="1" applyFill="1" applyBorder="1" applyAlignment="1">
      <alignment horizontal="center" vertical="center" wrapText="1"/>
    </xf>
    <xf numFmtId="49" fontId="9" fillId="6" borderId="3" xfId="0" applyNumberFormat="1" applyFont="1" applyFill="1" applyBorder="1" applyAlignment="1">
      <alignment vertical="center" wrapText="1"/>
    </xf>
    <xf numFmtId="0" fontId="8" fillId="6" borderId="2" xfId="0" applyFont="1" applyFill="1" applyBorder="1" applyAlignment="1">
      <alignment horizontal="center" vertical="center" wrapText="1"/>
    </xf>
    <xf numFmtId="49" fontId="10" fillId="6" borderId="3" xfId="0" applyNumberFormat="1" applyFont="1" applyFill="1" applyBorder="1" applyAlignment="1">
      <alignment horizontal="center" vertical="center" wrapText="1"/>
    </xf>
    <xf numFmtId="49" fontId="0" fillId="6" borderId="3" xfId="0" applyNumberFormat="1" applyFill="1" applyBorder="1" applyAlignment="1">
      <alignment vertical="center"/>
    </xf>
    <xf numFmtId="0" fontId="0" fillId="6" borderId="2" xfId="0" applyFill="1" applyBorder="1" applyAlignment="1">
      <alignment vertical="center"/>
    </xf>
    <xf numFmtId="49" fontId="11" fillId="6" borderId="5" xfId="0" applyNumberFormat="1" applyFont="1" applyFill="1" applyBorder="1" applyAlignment="1">
      <alignment horizontal="center" vertical="center" wrapText="1"/>
    </xf>
    <xf numFmtId="49" fontId="0" fillId="6" borderId="1" xfId="0" applyNumberFormat="1" applyFill="1" applyBorder="1" applyAlignment="1">
      <alignment wrapText="1"/>
    </xf>
    <xf numFmtId="49" fontId="11" fillId="6" borderId="3" xfId="0" applyNumberFormat="1" applyFont="1" applyFill="1" applyBorder="1" applyAlignment="1">
      <alignment horizontal="center" vertical="center" wrapText="1"/>
    </xf>
    <xf numFmtId="49" fontId="0" fillId="6" borderId="6" xfId="0" applyNumberFormat="1" applyFill="1" applyBorder="1" applyAlignment="1">
      <alignment wrapText="1"/>
    </xf>
    <xf numFmtId="49" fontId="0" fillId="6" borderId="3" xfId="0" applyNumberFormat="1" applyFill="1" applyBorder="1" applyAlignment="1">
      <alignment wrapText="1"/>
    </xf>
    <xf numFmtId="49" fontId="0" fillId="6" borderId="3" xfId="0" applyNumberFormat="1" applyFill="1" applyBorder="1"/>
    <xf numFmtId="0" fontId="0" fillId="6" borderId="7" xfId="0" applyFill="1" applyBorder="1" applyAlignment="1">
      <alignment vertical="center"/>
    </xf>
    <xf numFmtId="49" fontId="11" fillId="6" borderId="4" xfId="0" applyNumberFormat="1" applyFont="1" applyFill="1" applyBorder="1" applyAlignment="1">
      <alignment horizontal="center" vertical="center" wrapText="1"/>
    </xf>
    <xf numFmtId="49" fontId="0" fillId="6" borderId="4" xfId="0" applyNumberFormat="1" applyFill="1" applyBorder="1" applyAlignment="1">
      <alignment wrapText="1"/>
    </xf>
    <xf numFmtId="0" fontId="0" fillId="6" borderId="1" xfId="0" applyFill="1" applyBorder="1" applyAlignment="1">
      <alignment vertical="center"/>
    </xf>
    <xf numFmtId="0" fontId="12" fillId="6" borderId="1" xfId="0" applyFont="1" applyFill="1" applyBorder="1" applyAlignment="1">
      <alignment horizontal="center" vertical="center" wrapText="1"/>
    </xf>
    <xf numFmtId="49" fontId="9" fillId="6" borderId="1" xfId="0" applyNumberFormat="1" applyFont="1" applyFill="1" applyBorder="1" applyAlignment="1">
      <alignment vertical="center" wrapText="1"/>
    </xf>
    <xf numFmtId="0" fontId="0" fillId="6" borderId="0" xfId="0" applyFill="1"/>
    <xf numFmtId="49" fontId="0" fillId="6" borderId="7" xfId="0" applyNumberFormat="1" applyFill="1" applyBorder="1" applyAlignment="1">
      <alignment horizontal="center" vertical="center" wrapText="1"/>
    </xf>
    <xf numFmtId="49" fontId="8" fillId="6" borderId="4" xfId="0" applyNumberFormat="1" applyFont="1" applyFill="1" applyBorder="1" applyAlignment="1">
      <alignment horizontal="center" vertical="center" wrapText="1"/>
    </xf>
    <xf numFmtId="49" fontId="0" fillId="6" borderId="14" xfId="0" applyNumberFormat="1" applyFill="1" applyBorder="1" applyAlignment="1">
      <alignment horizontal="center" vertical="center" wrapText="1"/>
    </xf>
    <xf numFmtId="49" fontId="8" fillId="6" borderId="15" xfId="0" applyNumberFormat="1" applyFont="1" applyFill="1" applyBorder="1" applyAlignment="1">
      <alignment horizontal="center" vertical="center" wrapText="1"/>
    </xf>
    <xf numFmtId="49" fontId="0" fillId="6" borderId="16" xfId="0" applyNumberFormat="1" applyFill="1" applyBorder="1" applyAlignment="1">
      <alignment horizontal="center" vertical="center" wrapText="1"/>
    </xf>
    <xf numFmtId="49" fontId="8" fillId="6" borderId="6" xfId="0" applyNumberFormat="1" applyFont="1" applyFill="1" applyBorder="1" applyAlignment="1">
      <alignment horizontal="center" vertical="center" wrapText="1"/>
    </xf>
    <xf numFmtId="49" fontId="8" fillId="6" borderId="17" xfId="0" applyNumberFormat="1" applyFont="1" applyFill="1" applyBorder="1" applyAlignment="1">
      <alignment horizontal="center" vertical="center" wrapText="1"/>
    </xf>
    <xf numFmtId="49" fontId="8" fillId="6" borderId="18" xfId="0" applyNumberFormat="1" applyFont="1" applyFill="1" applyBorder="1" applyAlignment="1">
      <alignment horizontal="center" vertical="center" wrapText="1"/>
    </xf>
    <xf numFmtId="49" fontId="8" fillId="6" borderId="19" xfId="0" applyNumberFormat="1" applyFont="1" applyFill="1" applyBorder="1" applyAlignment="1">
      <alignment horizontal="center" vertical="center" wrapText="1"/>
    </xf>
    <xf numFmtId="0" fontId="12" fillId="6" borderId="0" xfId="0" applyFont="1" applyFill="1" applyAlignment="1">
      <alignment horizontal="center" vertical="center" wrapText="1"/>
    </xf>
    <xf numFmtId="44" fontId="0" fillId="0" borderId="1" xfId="1" applyFont="1" applyBorder="1" applyAlignment="1">
      <alignment vertical="center"/>
    </xf>
    <xf numFmtId="0" fontId="0" fillId="0" borderId="1" xfId="0" applyBorder="1"/>
    <xf numFmtId="0" fontId="6" fillId="2" borderId="1" xfId="0" applyFont="1" applyFill="1" applyBorder="1" applyAlignment="1">
      <alignment horizontal="center" vertical="center" wrapText="1"/>
    </xf>
    <xf numFmtId="0" fontId="14" fillId="8" borderId="0" xfId="0" applyFont="1" applyFill="1" applyAlignment="1">
      <alignment horizontal="center" vertical="center"/>
    </xf>
    <xf numFmtId="0" fontId="14" fillId="8" borderId="0" xfId="0" applyFont="1" applyFill="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1" fontId="7" fillId="0" borderId="1" xfId="0" applyNumberFormat="1" applyFont="1" applyBorder="1" applyAlignment="1">
      <alignment horizontal="center" vertical="center" wrapText="1"/>
    </xf>
    <xf numFmtId="44" fontId="0" fillId="9" borderId="1" xfId="1" applyFont="1" applyFill="1" applyBorder="1" applyAlignment="1">
      <alignment vertical="center"/>
    </xf>
    <xf numFmtId="44" fontId="0" fillId="0" borderId="0" xfId="1" applyFont="1" applyAlignment="1">
      <alignment vertical="center"/>
    </xf>
    <xf numFmtId="0" fontId="4" fillId="3" borderId="1" xfId="0" applyFont="1" applyFill="1" applyBorder="1" applyAlignment="1">
      <alignment vertical="center"/>
    </xf>
    <xf numFmtId="44" fontId="17" fillId="9" borderId="0" xfId="1" applyFont="1" applyFill="1" applyAlignment="1">
      <alignment vertical="center"/>
    </xf>
    <xf numFmtId="0" fontId="18" fillId="0" borderId="0" xfId="0" applyFont="1"/>
    <xf numFmtId="44" fontId="18" fillId="0" borderId="0" xfId="1" applyFont="1" applyAlignment="1">
      <alignment vertical="center"/>
    </xf>
    <xf numFmtId="44" fontId="18" fillId="0" borderId="1" xfId="1" applyFont="1" applyBorder="1" applyAlignment="1">
      <alignment vertical="center"/>
    </xf>
    <xf numFmtId="0" fontId="0" fillId="10" borderId="0" xfId="0" applyFill="1"/>
    <xf numFmtId="0" fontId="4" fillId="3" borderId="1" xfId="0" applyFont="1" applyFill="1" applyBorder="1" applyAlignment="1">
      <alignment horizontal="center" vertical="center"/>
    </xf>
    <xf numFmtId="0" fontId="14" fillId="10" borderId="0" xfId="0" applyFont="1" applyFill="1" applyAlignment="1">
      <alignment horizontal="center" vertical="center"/>
    </xf>
    <xf numFmtId="0" fontId="4" fillId="3" borderId="1" xfId="0" applyFont="1" applyFill="1" applyBorder="1" applyAlignment="1">
      <alignment horizontal="center" vertical="center" wrapText="1"/>
    </xf>
    <xf numFmtId="44" fontId="6" fillId="2" borderId="1" xfId="1" applyFont="1" applyFill="1" applyBorder="1" applyAlignment="1">
      <alignment horizontal="center" vertical="center" wrapText="1"/>
    </xf>
    <xf numFmtId="44" fontId="15" fillId="0" borderId="1" xfId="1" applyFont="1" applyFill="1" applyBorder="1" applyAlignment="1">
      <alignment horizontal="center" vertical="center"/>
    </xf>
    <xf numFmtId="44" fontId="2" fillId="0" borderId="1" xfId="1" applyFont="1" applyFill="1" applyBorder="1" applyAlignment="1">
      <alignment horizontal="center" vertical="center" wrapText="1"/>
    </xf>
    <xf numFmtId="0" fontId="14" fillId="11" borderId="1" xfId="0" applyFont="1" applyFill="1" applyBorder="1" applyAlignment="1">
      <alignment horizontal="center" vertical="center" wrapText="1"/>
    </xf>
    <xf numFmtId="44" fontId="0" fillId="0" borderId="1" xfId="1" applyFont="1" applyBorder="1" applyAlignment="1">
      <alignment horizontal="center" vertical="center"/>
    </xf>
    <xf numFmtId="0" fontId="16" fillId="9" borderId="1" xfId="0" applyFont="1" applyFill="1" applyBorder="1" applyAlignment="1">
      <alignment horizontal="right" vertical="center" wrapText="1"/>
    </xf>
    <xf numFmtId="0" fontId="5" fillId="4" borderId="1" xfId="0" applyFont="1" applyFill="1" applyBorder="1" applyAlignment="1">
      <alignment horizontal="left" vertical="center" wrapText="1"/>
    </xf>
    <xf numFmtId="0" fontId="0" fillId="0" borderId="24" xfId="0" applyBorder="1" applyAlignment="1">
      <alignment horizontal="center"/>
    </xf>
    <xf numFmtId="0" fontId="0" fillId="0" borderId="25" xfId="0" applyBorder="1" applyAlignment="1">
      <alignment horizontal="center"/>
    </xf>
    <xf numFmtId="0" fontId="0" fillId="0" borderId="28" xfId="0" applyBorder="1" applyAlignment="1">
      <alignment horizontal="center"/>
    </xf>
    <xf numFmtId="0" fontId="16" fillId="9" borderId="23" xfId="0" applyFont="1" applyFill="1" applyBorder="1" applyAlignment="1">
      <alignment horizontal="right" vertical="center" wrapText="1"/>
    </xf>
    <xf numFmtId="0" fontId="16" fillId="9" borderId="26" xfId="0" applyFont="1" applyFill="1" applyBorder="1" applyAlignment="1">
      <alignment horizontal="right" vertical="center" wrapText="1"/>
    </xf>
    <xf numFmtId="0" fontId="16" fillId="9" borderId="27" xfId="0" applyFont="1" applyFill="1" applyBorder="1" applyAlignment="1">
      <alignment horizontal="right" vertical="center" wrapText="1"/>
    </xf>
    <xf numFmtId="0" fontId="4" fillId="3" borderId="1" xfId="0" applyFont="1" applyFill="1" applyBorder="1" applyAlignment="1">
      <alignment horizontal="left" vertical="center"/>
    </xf>
    <xf numFmtId="0" fontId="17" fillId="9" borderId="0" xfId="0" applyFont="1" applyFill="1" applyAlignment="1">
      <alignment horizontal="right" vertical="center"/>
    </xf>
    <xf numFmtId="49" fontId="8" fillId="6" borderId="17" xfId="0" applyNumberFormat="1" applyFont="1" applyFill="1" applyBorder="1" applyAlignment="1">
      <alignment horizontal="center" vertical="center" wrapText="1"/>
    </xf>
    <xf numFmtId="49" fontId="8" fillId="6" borderId="18" xfId="0" applyNumberFormat="1" applyFont="1" applyFill="1" applyBorder="1" applyAlignment="1">
      <alignment horizontal="center" vertical="center" wrapText="1"/>
    </xf>
    <xf numFmtId="49" fontId="8" fillId="6" borderId="19" xfId="0" applyNumberFormat="1" applyFont="1" applyFill="1" applyBorder="1" applyAlignment="1">
      <alignment horizontal="center" vertical="center" wrapText="1"/>
    </xf>
    <xf numFmtId="49" fontId="8" fillId="6" borderId="20" xfId="0" applyNumberFormat="1" applyFont="1" applyFill="1" applyBorder="1" applyAlignment="1">
      <alignment horizontal="center" vertical="center" wrapText="1"/>
    </xf>
    <xf numFmtId="49" fontId="8" fillId="6" borderId="21" xfId="0" applyNumberFormat="1" applyFont="1" applyFill="1" applyBorder="1" applyAlignment="1">
      <alignment horizontal="center" vertical="center" wrapText="1"/>
    </xf>
    <xf numFmtId="49" fontId="8" fillId="6" borderId="22" xfId="0" applyNumberFormat="1" applyFont="1" applyFill="1" applyBorder="1" applyAlignment="1">
      <alignment horizontal="center" vertical="center" wrapText="1"/>
    </xf>
    <xf numFmtId="0" fontId="9" fillId="7" borderId="8" xfId="0" applyFont="1" applyFill="1" applyBorder="1" applyAlignment="1">
      <alignment horizontal="center" wrapText="1"/>
    </xf>
    <xf numFmtId="0" fontId="9" fillId="7" borderId="9" xfId="0" applyFont="1" applyFill="1" applyBorder="1" applyAlignment="1">
      <alignment horizontal="center" wrapText="1"/>
    </xf>
    <xf numFmtId="0" fontId="9" fillId="7" borderId="10" xfId="0" applyFont="1" applyFill="1" applyBorder="1" applyAlignment="1">
      <alignment horizontal="center" wrapText="1"/>
    </xf>
    <xf numFmtId="49" fontId="8" fillId="6" borderId="11" xfId="0" applyNumberFormat="1" applyFont="1" applyFill="1" applyBorder="1" applyAlignment="1">
      <alignment horizontal="center" vertical="center" wrapText="1"/>
    </xf>
    <xf numFmtId="49" fontId="8" fillId="6" borderId="12" xfId="0" applyNumberFormat="1" applyFont="1" applyFill="1" applyBorder="1" applyAlignment="1">
      <alignment horizontal="center" vertical="center" wrapText="1"/>
    </xf>
    <xf numFmtId="49" fontId="8" fillId="6" borderId="13" xfId="0" applyNumberFormat="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2CC"/>
      <rgbColor rgb="FFF2F2F2"/>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7"/>
  <sheetViews>
    <sheetView zoomScaleNormal="100" workbookViewId="0">
      <selection activeCell="C8" sqref="C8"/>
    </sheetView>
  </sheetViews>
  <sheetFormatPr baseColWidth="10" defaultColWidth="8.6640625" defaultRowHeight="14.4" x14ac:dyDescent="0.3"/>
  <cols>
    <col min="1" max="1" width="110" customWidth="1"/>
  </cols>
  <sheetData>
    <row r="1" spans="1:6" ht="15.75" customHeight="1" x14ac:dyDescent="0.3">
      <c r="A1" s="1" t="s">
        <v>0</v>
      </c>
    </row>
    <row r="3" spans="1:6" ht="94.5" customHeight="1" x14ac:dyDescent="0.3">
      <c r="A3" s="2" t="s">
        <v>1</v>
      </c>
    </row>
    <row r="5" spans="1:6" ht="15" customHeight="1" x14ac:dyDescent="0.3">
      <c r="A5" s="3" t="s">
        <v>2</v>
      </c>
    </row>
    <row r="6" spans="1:6" ht="39.75" customHeight="1" x14ac:dyDescent="0.3">
      <c r="A6" s="2" t="s">
        <v>3</v>
      </c>
    </row>
    <row r="7" spans="1:6" ht="39.75" customHeight="1" x14ac:dyDescent="0.3">
      <c r="A7" s="2" t="s">
        <v>508</v>
      </c>
    </row>
    <row r="8" spans="1:6" ht="39.75" customHeight="1" x14ac:dyDescent="0.3">
      <c r="A8" s="2" t="s">
        <v>509</v>
      </c>
      <c r="F8" t="s">
        <v>450</v>
      </c>
    </row>
    <row r="9" spans="1:6" ht="39.75" customHeight="1" x14ac:dyDescent="0.3">
      <c r="A9" s="2" t="s">
        <v>510</v>
      </c>
      <c r="F9" t="s">
        <v>450</v>
      </c>
    </row>
    <row r="10" spans="1:6" ht="39.75" customHeight="1" x14ac:dyDescent="0.3">
      <c r="A10" s="2" t="s">
        <v>511</v>
      </c>
    </row>
    <row r="11" spans="1:6" ht="39.75" customHeight="1" x14ac:dyDescent="0.3">
      <c r="A11" s="2" t="s">
        <v>512</v>
      </c>
      <c r="F11" t="s">
        <v>450</v>
      </c>
    </row>
    <row r="12" spans="1:6" x14ac:dyDescent="0.3">
      <c r="A12" s="6"/>
    </row>
    <row r="13" spans="1:6" ht="15" customHeight="1" x14ac:dyDescent="0.3">
      <c r="A13" s="3" t="s">
        <v>4</v>
      </c>
    </row>
    <row r="14" spans="1:6" ht="15" customHeight="1" x14ac:dyDescent="0.3">
      <c r="A14" s="4" t="s">
        <v>5</v>
      </c>
    </row>
    <row r="15" spans="1:6" ht="15" customHeight="1" x14ac:dyDescent="0.3">
      <c r="A15" s="4" t="s">
        <v>6</v>
      </c>
    </row>
    <row r="16" spans="1:6" ht="15" customHeight="1" x14ac:dyDescent="0.3">
      <c r="A16" s="4" t="s">
        <v>7</v>
      </c>
    </row>
    <row r="17" spans="1:1" ht="15" customHeight="1" x14ac:dyDescent="0.3">
      <c r="A17" s="4" t="s">
        <v>8</v>
      </c>
    </row>
    <row r="19" spans="1:1" ht="15" customHeight="1" x14ac:dyDescent="0.3">
      <c r="A19" s="3"/>
    </row>
    <row r="20" spans="1:1" ht="15" customHeight="1" x14ac:dyDescent="0.3">
      <c r="A20" s="5"/>
    </row>
    <row r="21" spans="1:1" ht="15" customHeight="1" x14ac:dyDescent="0.3">
      <c r="A21" s="5"/>
    </row>
    <row r="22" spans="1:1" ht="15" customHeight="1" x14ac:dyDescent="0.3">
      <c r="A22" s="5"/>
    </row>
    <row r="23" spans="1:1" ht="15" customHeight="1" x14ac:dyDescent="0.3">
      <c r="A23" s="5"/>
    </row>
    <row r="24" spans="1:1" ht="15" customHeight="1" x14ac:dyDescent="0.3">
      <c r="A24" s="5"/>
    </row>
    <row r="25" spans="1:1" ht="15" customHeight="1" x14ac:dyDescent="0.3">
      <c r="A25" s="5"/>
    </row>
    <row r="26" spans="1:1" ht="15" customHeight="1" x14ac:dyDescent="0.3">
      <c r="A26" s="5"/>
    </row>
    <row r="27" spans="1:1" ht="15" customHeight="1" x14ac:dyDescent="0.3">
      <c r="A27" s="5"/>
    </row>
  </sheetData>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35A26-4A59-4E9B-9BAC-C4649266884B}">
  <dimension ref="A1:C39"/>
  <sheetViews>
    <sheetView workbookViewId="0">
      <selection activeCell="A33" sqref="A33:C33"/>
    </sheetView>
  </sheetViews>
  <sheetFormatPr baseColWidth="10" defaultColWidth="10.88671875" defaultRowHeight="14.4" x14ac:dyDescent="0.3"/>
  <cols>
    <col min="1" max="1" width="4.5546875" style="29" customWidth="1"/>
    <col min="2" max="2" width="22.6640625" style="29" customWidth="1"/>
    <col min="3" max="3" width="93.33203125" style="29" customWidth="1"/>
    <col min="4" max="16384" width="10.88671875" style="29"/>
  </cols>
  <sheetData>
    <row r="1" spans="1:3" ht="14.1" customHeight="1" x14ac:dyDescent="0.3">
      <c r="A1" s="83" t="s">
        <v>453</v>
      </c>
      <c r="B1" s="84"/>
      <c r="C1" s="85"/>
    </row>
    <row r="2" spans="1:3" ht="40.049999999999997" customHeight="1" x14ac:dyDescent="0.3">
      <c r="A2" s="7" t="s">
        <v>454</v>
      </c>
      <c r="B2" s="8" t="s">
        <v>455</v>
      </c>
      <c r="C2" s="8" t="s">
        <v>456</v>
      </c>
    </row>
    <row r="3" spans="1:3" ht="43.5" customHeight="1" x14ac:dyDescent="0.3">
      <c r="A3" s="30" t="s">
        <v>457</v>
      </c>
      <c r="B3" s="31" t="s">
        <v>458</v>
      </c>
      <c r="C3" s="9" t="s">
        <v>459</v>
      </c>
    </row>
    <row r="4" spans="1:3" ht="13.5" customHeight="1" x14ac:dyDescent="0.3">
      <c r="A4" s="32"/>
      <c r="B4" s="33"/>
      <c r="C4" s="9" t="s">
        <v>460</v>
      </c>
    </row>
    <row r="5" spans="1:3" ht="13.5" customHeight="1" x14ac:dyDescent="0.3">
      <c r="A5" s="32"/>
      <c r="B5" s="33"/>
      <c r="C5" s="10" t="s">
        <v>461</v>
      </c>
    </row>
    <row r="6" spans="1:3" ht="13.5" customHeight="1" x14ac:dyDescent="0.3">
      <c r="A6" s="32"/>
      <c r="B6" s="33"/>
      <c r="C6" s="10" t="s">
        <v>462</v>
      </c>
    </row>
    <row r="7" spans="1:3" ht="13.5" customHeight="1" x14ac:dyDescent="0.3">
      <c r="A7" s="32"/>
      <c r="B7" s="33"/>
      <c r="C7" s="10" t="s">
        <v>463</v>
      </c>
    </row>
    <row r="8" spans="1:3" ht="13.5" customHeight="1" x14ac:dyDescent="0.3">
      <c r="A8" s="32"/>
      <c r="B8" s="33"/>
      <c r="C8" s="10" t="s">
        <v>464</v>
      </c>
    </row>
    <row r="9" spans="1:3" ht="13.5" customHeight="1" x14ac:dyDescent="0.3">
      <c r="A9" s="32"/>
      <c r="B9" s="33"/>
      <c r="C9" s="10" t="s">
        <v>465</v>
      </c>
    </row>
    <row r="10" spans="1:3" ht="13.5" customHeight="1" x14ac:dyDescent="0.3">
      <c r="A10" s="34"/>
      <c r="B10" s="35"/>
      <c r="C10" s="9" t="s">
        <v>466</v>
      </c>
    </row>
    <row r="11" spans="1:3" ht="43.5" customHeight="1" x14ac:dyDescent="0.3">
      <c r="A11" s="11" t="s">
        <v>467</v>
      </c>
      <c r="B11" s="8" t="s">
        <v>468</v>
      </c>
      <c r="C11" s="10" t="s">
        <v>469</v>
      </c>
    </row>
    <row r="12" spans="1:3" ht="14.1" customHeight="1" x14ac:dyDescent="0.3">
      <c r="A12" s="74" t="s">
        <v>470</v>
      </c>
      <c r="B12" s="75"/>
      <c r="C12" s="76"/>
    </row>
    <row r="13" spans="1:3" ht="13.5" customHeight="1" x14ac:dyDescent="0.3">
      <c r="A13" s="36" t="s">
        <v>471</v>
      </c>
      <c r="B13" s="37"/>
      <c r="C13" s="38"/>
    </row>
    <row r="14" spans="1:3" ht="172.5" customHeight="1" x14ac:dyDescent="0.3">
      <c r="A14" s="11" t="s">
        <v>472</v>
      </c>
      <c r="B14" s="8" t="s">
        <v>473</v>
      </c>
      <c r="C14" s="12" t="s">
        <v>474</v>
      </c>
    </row>
    <row r="15" spans="1:3" ht="23.55" customHeight="1" x14ac:dyDescent="0.3">
      <c r="A15" s="74" t="s">
        <v>475</v>
      </c>
      <c r="B15" s="75"/>
      <c r="C15" s="76"/>
    </row>
    <row r="16" spans="1:3" ht="154.5" customHeight="1" x14ac:dyDescent="0.3">
      <c r="A16" s="13">
        <v>3</v>
      </c>
      <c r="B16" s="8" t="s">
        <v>476</v>
      </c>
      <c r="C16" s="12" t="s">
        <v>477</v>
      </c>
    </row>
    <row r="17" spans="1:3" ht="14.55" customHeight="1" x14ac:dyDescent="0.3">
      <c r="A17" s="74" t="s">
        <v>478</v>
      </c>
      <c r="B17" s="75"/>
      <c r="C17" s="76"/>
    </row>
    <row r="18" spans="1:3" ht="77.099999999999994" customHeight="1" x14ac:dyDescent="0.3">
      <c r="A18" s="13" t="s">
        <v>507</v>
      </c>
      <c r="B18" s="14" t="s">
        <v>479</v>
      </c>
      <c r="C18" s="15" t="s">
        <v>480</v>
      </c>
    </row>
    <row r="19" spans="1:3" ht="14.55" customHeight="1" x14ac:dyDescent="0.3">
      <c r="A19" s="74" t="s">
        <v>481</v>
      </c>
      <c r="B19" s="75"/>
      <c r="C19" s="76"/>
    </row>
    <row r="20" spans="1:3" ht="120" customHeight="1" x14ac:dyDescent="0.3">
      <c r="A20" s="13">
        <v>4</v>
      </c>
      <c r="B20" s="8" t="s">
        <v>482</v>
      </c>
      <c r="C20" s="12" t="s">
        <v>483</v>
      </c>
    </row>
    <row r="21" spans="1:3" ht="13.5" customHeight="1" x14ac:dyDescent="0.3">
      <c r="A21" s="74" t="s">
        <v>484</v>
      </c>
      <c r="B21" s="75"/>
      <c r="C21" s="76"/>
    </row>
    <row r="22" spans="1:3" ht="77.099999999999994" customHeight="1" x14ac:dyDescent="0.3">
      <c r="A22" s="13">
        <v>5</v>
      </c>
      <c r="B22" s="14" t="s">
        <v>485</v>
      </c>
      <c r="C22" s="12" t="s">
        <v>486</v>
      </c>
    </row>
    <row r="23" spans="1:3" ht="13.5" customHeight="1" x14ac:dyDescent="0.3">
      <c r="A23" s="77" t="s">
        <v>487</v>
      </c>
      <c r="B23" s="78"/>
      <c r="C23" s="79"/>
    </row>
    <row r="24" spans="1:3" ht="34.5" customHeight="1" x14ac:dyDescent="0.3">
      <c r="A24" s="16"/>
      <c r="B24" s="17" t="s">
        <v>488</v>
      </c>
      <c r="C24" s="18" t="s">
        <v>489</v>
      </c>
    </row>
    <row r="25" spans="1:3" ht="43.5" customHeight="1" x14ac:dyDescent="0.3">
      <c r="A25" s="16"/>
      <c r="B25" s="19" t="s">
        <v>490</v>
      </c>
      <c r="C25" s="20" t="s">
        <v>491</v>
      </c>
    </row>
    <row r="26" spans="1:3" ht="29.1" customHeight="1" x14ac:dyDescent="0.3">
      <c r="A26" s="16"/>
      <c r="B26" s="19" t="s">
        <v>492</v>
      </c>
      <c r="C26" s="21" t="s">
        <v>493</v>
      </c>
    </row>
    <row r="27" spans="1:3" ht="13.5" customHeight="1" x14ac:dyDescent="0.3">
      <c r="A27" s="16"/>
      <c r="B27" s="19" t="s">
        <v>494</v>
      </c>
      <c r="C27" s="22" t="s">
        <v>495</v>
      </c>
    </row>
    <row r="28" spans="1:3" ht="13.5" customHeight="1" x14ac:dyDescent="0.3">
      <c r="A28" s="16"/>
      <c r="B28" s="19" t="s">
        <v>496</v>
      </c>
      <c r="C28" s="22" t="s">
        <v>497</v>
      </c>
    </row>
    <row r="29" spans="1:3" ht="29.1" customHeight="1" x14ac:dyDescent="0.3">
      <c r="A29" s="16"/>
      <c r="B29" s="19" t="s">
        <v>498</v>
      </c>
      <c r="C29" s="21" t="s">
        <v>499</v>
      </c>
    </row>
    <row r="30" spans="1:3" ht="13.5" customHeight="1" x14ac:dyDescent="0.3">
      <c r="A30" s="16"/>
      <c r="B30" s="19" t="s">
        <v>500</v>
      </c>
      <c r="C30" s="21" t="s">
        <v>501</v>
      </c>
    </row>
    <row r="31" spans="1:3" ht="29.55" customHeight="1" x14ac:dyDescent="0.3">
      <c r="A31" s="23"/>
      <c r="B31" s="24" t="s">
        <v>502</v>
      </c>
      <c r="C31" s="25" t="s">
        <v>503</v>
      </c>
    </row>
    <row r="32" spans="1:3" ht="29.55" customHeight="1" x14ac:dyDescent="0.3">
      <c r="A32" s="26"/>
      <c r="B32" s="27" t="s">
        <v>504</v>
      </c>
      <c r="C32" s="28" t="s">
        <v>505</v>
      </c>
    </row>
    <row r="33" spans="1:3" ht="28.5" customHeight="1" x14ac:dyDescent="0.3">
      <c r="A33" s="80" t="s">
        <v>506</v>
      </c>
      <c r="B33" s="81"/>
      <c r="C33" s="82"/>
    </row>
    <row r="39" spans="1:3" ht="14.55" customHeight="1" x14ac:dyDescent="0.3">
      <c r="C39" s="39"/>
    </row>
  </sheetData>
  <mergeCells count="8">
    <mergeCell ref="A21:C21"/>
    <mergeCell ref="A23:C23"/>
    <mergeCell ref="A33:C33"/>
    <mergeCell ref="A1:C1"/>
    <mergeCell ref="A12:C12"/>
    <mergeCell ref="A15:C15"/>
    <mergeCell ref="A17:C17"/>
    <mergeCell ref="A19:C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6C2E4-1919-4BD5-96FA-BC64D9C6AFAC}">
  <dimension ref="A1:K413"/>
  <sheetViews>
    <sheetView tabSelected="1" topLeftCell="A402" zoomScale="70" zoomScaleNormal="70" workbookViewId="0">
      <selection activeCell="F415" sqref="F415"/>
    </sheetView>
  </sheetViews>
  <sheetFormatPr baseColWidth="10" defaultColWidth="8.6640625" defaultRowHeight="14.4" x14ac:dyDescent="0.3"/>
  <cols>
    <col min="1" max="1" width="8" customWidth="1"/>
    <col min="2" max="2" width="55" customWidth="1"/>
    <col min="3" max="3" width="22" customWidth="1"/>
    <col min="4" max="4" width="10" customWidth="1"/>
    <col min="5" max="5" width="15.5546875" style="49" hidden="1" customWidth="1"/>
    <col min="6" max="6" width="21.21875" style="49" bestFit="1" customWidth="1"/>
    <col min="7" max="7" width="17.77734375" customWidth="1"/>
    <col min="9" max="9" width="17.44140625" customWidth="1"/>
    <col min="10" max="10" width="18" customWidth="1"/>
    <col min="11" max="11" width="21.88671875" customWidth="1"/>
  </cols>
  <sheetData>
    <row r="1" spans="1:11" ht="15" customHeight="1" x14ac:dyDescent="0.3">
      <c r="A1" s="56" t="s">
        <v>513</v>
      </c>
      <c r="B1" s="56"/>
      <c r="C1" s="56"/>
      <c r="D1" s="56"/>
      <c r="E1" s="56"/>
      <c r="F1" s="56"/>
      <c r="G1" s="56"/>
      <c r="H1" s="55"/>
      <c r="I1" s="57" t="s">
        <v>514</v>
      </c>
      <c r="J1" s="57"/>
      <c r="K1" s="57"/>
    </row>
    <row r="2" spans="1:11" ht="15" customHeight="1" x14ac:dyDescent="0.3">
      <c r="A2" s="58" t="s">
        <v>515</v>
      </c>
      <c r="B2" s="58"/>
      <c r="C2" s="58"/>
      <c r="D2" s="58"/>
      <c r="E2" s="59" t="s">
        <v>516</v>
      </c>
      <c r="F2" s="40"/>
      <c r="G2" s="41"/>
      <c r="H2" s="55"/>
      <c r="I2" s="57"/>
      <c r="J2" s="57"/>
      <c r="K2" s="57"/>
    </row>
    <row r="3" spans="1:11" ht="63.6" customHeight="1" x14ac:dyDescent="0.3">
      <c r="A3" s="42" t="s">
        <v>9</v>
      </c>
      <c r="B3" s="42" t="s">
        <v>10</v>
      </c>
      <c r="C3" s="42" t="s">
        <v>11</v>
      </c>
      <c r="D3" s="42" t="s">
        <v>12</v>
      </c>
      <c r="E3" s="59"/>
      <c r="F3" s="42" t="s">
        <v>517</v>
      </c>
      <c r="G3" s="41"/>
      <c r="H3" s="55"/>
      <c r="I3" s="43" t="s">
        <v>518</v>
      </c>
      <c r="J3" s="43" t="s">
        <v>519</v>
      </c>
      <c r="K3" s="44" t="s">
        <v>520</v>
      </c>
    </row>
    <row r="4" spans="1:11" ht="109.2" customHeight="1" x14ac:dyDescent="0.3">
      <c r="A4" s="45">
        <v>1</v>
      </c>
      <c r="B4" s="46" t="s">
        <v>13</v>
      </c>
      <c r="C4" s="45" t="s">
        <v>14</v>
      </c>
      <c r="D4" s="47">
        <v>1</v>
      </c>
      <c r="E4" s="60">
        <v>209032</v>
      </c>
      <c r="F4" s="61">
        <f>ROUND(E4,0)</f>
        <v>209032</v>
      </c>
      <c r="G4" s="62" t="s">
        <v>521</v>
      </c>
      <c r="H4" s="55"/>
      <c r="I4" s="63"/>
      <c r="J4" s="63">
        <f>I4*19%</f>
        <v>0</v>
      </c>
      <c r="K4" s="63">
        <f>I4+J4</f>
        <v>0</v>
      </c>
    </row>
    <row r="5" spans="1:11" ht="53.25" customHeight="1" x14ac:dyDescent="0.3">
      <c r="A5" s="45">
        <v>2</v>
      </c>
      <c r="B5" s="46" t="s">
        <v>15</v>
      </c>
      <c r="C5" s="45" t="s">
        <v>16</v>
      </c>
      <c r="D5" s="47">
        <v>1</v>
      </c>
      <c r="E5" s="60"/>
      <c r="F5" s="61"/>
      <c r="G5" s="62"/>
      <c r="H5" s="55"/>
      <c r="I5" s="63"/>
      <c r="J5" s="63"/>
      <c r="K5" s="63"/>
    </row>
    <row r="6" spans="1:11" x14ac:dyDescent="0.3">
      <c r="A6" s="64" t="s">
        <v>452</v>
      </c>
      <c r="B6" s="64"/>
      <c r="C6" s="64"/>
      <c r="D6" s="64"/>
      <c r="E6" s="48">
        <f>SUM(E4:E5)</f>
        <v>209032</v>
      </c>
      <c r="F6" s="48">
        <f>ROUND(E6,0)</f>
        <v>209032</v>
      </c>
      <c r="G6" s="62"/>
      <c r="H6" s="55"/>
      <c r="I6" s="49"/>
      <c r="J6" s="49"/>
      <c r="K6" s="40">
        <f>SUM(K4)</f>
        <v>0</v>
      </c>
    </row>
    <row r="7" spans="1:11" ht="21.75" customHeight="1" x14ac:dyDescent="0.3">
      <c r="A7" s="65" t="s">
        <v>17</v>
      </c>
      <c r="B7" s="65"/>
      <c r="C7" s="65"/>
      <c r="D7" s="65"/>
      <c r="E7" s="40"/>
      <c r="F7" s="40"/>
      <c r="G7" s="66"/>
      <c r="H7" s="55"/>
      <c r="I7" s="49"/>
      <c r="J7" s="49"/>
      <c r="K7" s="49"/>
    </row>
    <row r="8" spans="1:11" x14ac:dyDescent="0.3">
      <c r="A8" s="41"/>
      <c r="B8" s="41"/>
      <c r="C8" s="41"/>
      <c r="D8" s="41"/>
      <c r="E8" s="40"/>
      <c r="F8" s="40"/>
      <c r="G8" s="67"/>
      <c r="H8" s="55"/>
      <c r="I8" s="49"/>
      <c r="J8" s="49"/>
      <c r="K8" s="49"/>
    </row>
    <row r="9" spans="1:11" x14ac:dyDescent="0.3">
      <c r="A9" s="50" t="s">
        <v>522</v>
      </c>
      <c r="B9" s="50"/>
      <c r="C9" s="50"/>
      <c r="D9" s="50"/>
      <c r="E9" s="40"/>
      <c r="F9" s="40"/>
      <c r="G9" s="67"/>
      <c r="H9" s="55"/>
      <c r="I9" s="49"/>
      <c r="J9" s="49"/>
      <c r="K9" s="49"/>
    </row>
    <row r="10" spans="1:11" x14ac:dyDescent="0.3">
      <c r="A10" s="58" t="s">
        <v>515</v>
      </c>
      <c r="B10" s="58"/>
      <c r="C10" s="58"/>
      <c r="D10" s="58"/>
      <c r="E10" s="40"/>
      <c r="F10" s="40"/>
      <c r="G10" s="67"/>
      <c r="H10" s="55"/>
      <c r="I10" s="49"/>
      <c r="J10" s="49"/>
      <c r="K10" s="49"/>
    </row>
    <row r="11" spans="1:11" x14ac:dyDescent="0.3">
      <c r="A11" s="42" t="s">
        <v>9</v>
      </c>
      <c r="B11" s="42" t="s">
        <v>10</v>
      </c>
      <c r="C11" s="42" t="s">
        <v>11</v>
      </c>
      <c r="D11" s="42" t="s">
        <v>12</v>
      </c>
      <c r="E11" s="40"/>
      <c r="F11" s="40"/>
      <c r="G11" s="67"/>
      <c r="H11" s="55"/>
      <c r="I11" s="49"/>
      <c r="J11" s="49"/>
      <c r="K11" s="49"/>
    </row>
    <row r="12" spans="1:11" ht="57" x14ac:dyDescent="0.3">
      <c r="A12" s="45">
        <v>1</v>
      </c>
      <c r="B12" s="46" t="s">
        <v>18</v>
      </c>
      <c r="C12" s="45" t="s">
        <v>19</v>
      </c>
      <c r="D12" s="47">
        <v>1</v>
      </c>
      <c r="E12" s="40">
        <v>105456.66666666667</v>
      </c>
      <c r="F12" s="40">
        <f t="shared" ref="F12:F25" si="0">ROUND(E12,0)</f>
        <v>105457</v>
      </c>
      <c r="G12" s="67"/>
      <c r="H12" s="55"/>
      <c r="I12" s="40"/>
      <c r="J12" s="40">
        <f>I12*19%</f>
        <v>0</v>
      </c>
      <c r="K12" s="40">
        <f>I12+J12</f>
        <v>0</v>
      </c>
    </row>
    <row r="13" spans="1:11" x14ac:dyDescent="0.3">
      <c r="A13" s="45">
        <v>2</v>
      </c>
      <c r="B13" s="46" t="s">
        <v>20</v>
      </c>
      <c r="C13" s="45" t="s">
        <v>21</v>
      </c>
      <c r="D13" s="47">
        <v>1</v>
      </c>
      <c r="E13" s="40">
        <v>60460.5</v>
      </c>
      <c r="F13" s="40">
        <f t="shared" si="0"/>
        <v>60461</v>
      </c>
      <c r="G13" s="67"/>
      <c r="H13" s="55"/>
      <c r="I13" s="40"/>
      <c r="J13" s="40">
        <f t="shared" ref="J13:J24" si="1">I13*19%</f>
        <v>0</v>
      </c>
      <c r="K13" s="40">
        <f t="shared" ref="K13:K24" si="2">I13+J13</f>
        <v>0</v>
      </c>
    </row>
    <row r="14" spans="1:11" ht="22.8" x14ac:dyDescent="0.3">
      <c r="A14" s="45">
        <v>3</v>
      </c>
      <c r="B14" s="46" t="s">
        <v>22</v>
      </c>
      <c r="C14" s="45" t="s">
        <v>21</v>
      </c>
      <c r="D14" s="47">
        <v>1</v>
      </c>
      <c r="E14" s="40">
        <v>56777.166666666664</v>
      </c>
      <c r="F14" s="40">
        <f t="shared" si="0"/>
        <v>56777</v>
      </c>
      <c r="G14" s="67"/>
      <c r="H14" s="55"/>
      <c r="I14" s="40"/>
      <c r="J14" s="40">
        <f t="shared" si="1"/>
        <v>0</v>
      </c>
      <c r="K14" s="40">
        <f t="shared" si="2"/>
        <v>0</v>
      </c>
    </row>
    <row r="15" spans="1:11" ht="22.8" x14ac:dyDescent="0.3">
      <c r="A15" s="45">
        <v>4</v>
      </c>
      <c r="B15" s="46" t="s">
        <v>23</v>
      </c>
      <c r="C15" s="45" t="s">
        <v>21</v>
      </c>
      <c r="D15" s="47">
        <v>1</v>
      </c>
      <c r="E15" s="40">
        <v>68226.666666666672</v>
      </c>
      <c r="F15" s="40">
        <f t="shared" si="0"/>
        <v>68227</v>
      </c>
      <c r="G15" s="67"/>
      <c r="H15" s="55"/>
      <c r="I15" s="40"/>
      <c r="J15" s="40">
        <f t="shared" si="1"/>
        <v>0</v>
      </c>
      <c r="K15" s="40">
        <f t="shared" si="2"/>
        <v>0</v>
      </c>
    </row>
    <row r="16" spans="1:11" ht="22.8" x14ac:dyDescent="0.3">
      <c r="A16" s="45">
        <v>5</v>
      </c>
      <c r="B16" s="46" t="s">
        <v>24</v>
      </c>
      <c r="C16" s="45" t="s">
        <v>21</v>
      </c>
      <c r="D16" s="47">
        <v>1</v>
      </c>
      <c r="E16" s="40">
        <v>75423.333333333328</v>
      </c>
      <c r="F16" s="40">
        <f t="shared" si="0"/>
        <v>75423</v>
      </c>
      <c r="G16" s="67"/>
      <c r="H16" s="55"/>
      <c r="I16" s="40"/>
      <c r="J16" s="40">
        <f t="shared" si="1"/>
        <v>0</v>
      </c>
      <c r="K16" s="40">
        <f t="shared" si="2"/>
        <v>0</v>
      </c>
    </row>
    <row r="17" spans="1:11" ht="22.8" x14ac:dyDescent="0.3">
      <c r="A17" s="45">
        <v>6</v>
      </c>
      <c r="B17" s="46" t="s">
        <v>25</v>
      </c>
      <c r="C17" s="45" t="s">
        <v>21</v>
      </c>
      <c r="D17" s="47">
        <v>1</v>
      </c>
      <c r="E17" s="40">
        <v>63750</v>
      </c>
      <c r="F17" s="40">
        <f t="shared" si="0"/>
        <v>63750</v>
      </c>
      <c r="G17" s="67"/>
      <c r="H17" s="55"/>
      <c r="I17" s="40"/>
      <c r="J17" s="40">
        <f t="shared" si="1"/>
        <v>0</v>
      </c>
      <c r="K17" s="40">
        <f t="shared" si="2"/>
        <v>0</v>
      </c>
    </row>
    <row r="18" spans="1:11" ht="22.8" x14ac:dyDescent="0.3">
      <c r="A18" s="45">
        <v>7</v>
      </c>
      <c r="B18" s="46" t="s">
        <v>26</v>
      </c>
      <c r="C18" s="45" t="s">
        <v>21</v>
      </c>
      <c r="D18" s="47">
        <v>1</v>
      </c>
      <c r="E18" s="40">
        <v>63039.210375377523</v>
      </c>
      <c r="F18" s="40">
        <f t="shared" si="0"/>
        <v>63039</v>
      </c>
      <c r="G18" s="67"/>
      <c r="H18" s="55"/>
      <c r="I18" s="40"/>
      <c r="J18" s="40">
        <f t="shared" si="1"/>
        <v>0</v>
      </c>
      <c r="K18" s="40">
        <f t="shared" si="2"/>
        <v>0</v>
      </c>
    </row>
    <row r="19" spans="1:11" x14ac:dyDescent="0.3">
      <c r="A19" s="45">
        <v>8</v>
      </c>
      <c r="B19" s="46" t="s">
        <v>27</v>
      </c>
      <c r="C19" s="45" t="s">
        <v>21</v>
      </c>
      <c r="D19" s="47">
        <v>1</v>
      </c>
      <c r="E19" s="40">
        <v>64907.347025533083</v>
      </c>
      <c r="F19" s="40">
        <f t="shared" si="0"/>
        <v>64907</v>
      </c>
      <c r="G19" s="67"/>
      <c r="H19" s="55"/>
      <c r="I19" s="40"/>
      <c r="J19" s="40">
        <f t="shared" si="1"/>
        <v>0</v>
      </c>
      <c r="K19" s="40">
        <f t="shared" si="2"/>
        <v>0</v>
      </c>
    </row>
    <row r="20" spans="1:11" ht="34.200000000000003" x14ac:dyDescent="0.3">
      <c r="A20" s="45">
        <v>9</v>
      </c>
      <c r="B20" s="46" t="s">
        <v>28</v>
      </c>
      <c r="C20" s="45" t="s">
        <v>21</v>
      </c>
      <c r="D20" s="47">
        <v>1</v>
      </c>
      <c r="E20" s="40">
        <v>52096.136292626477</v>
      </c>
      <c r="F20" s="40">
        <f t="shared" si="0"/>
        <v>52096</v>
      </c>
      <c r="G20" s="67"/>
      <c r="H20" s="55"/>
      <c r="I20" s="40"/>
      <c r="J20" s="40">
        <f t="shared" si="1"/>
        <v>0</v>
      </c>
      <c r="K20" s="40">
        <f t="shared" si="2"/>
        <v>0</v>
      </c>
    </row>
    <row r="21" spans="1:11" ht="22.8" x14ac:dyDescent="0.3">
      <c r="A21" s="45">
        <v>10</v>
      </c>
      <c r="B21" s="46" t="s">
        <v>29</v>
      </c>
      <c r="C21" s="45" t="s">
        <v>21</v>
      </c>
      <c r="D21" s="47">
        <v>1</v>
      </c>
      <c r="E21" s="40">
        <v>57290</v>
      </c>
      <c r="F21" s="40">
        <f t="shared" si="0"/>
        <v>57290</v>
      </c>
      <c r="G21" s="67"/>
      <c r="H21" s="55"/>
      <c r="I21" s="40"/>
      <c r="J21" s="40">
        <f t="shared" si="1"/>
        <v>0</v>
      </c>
      <c r="K21" s="40">
        <f t="shared" si="2"/>
        <v>0</v>
      </c>
    </row>
    <row r="22" spans="1:11" ht="34.200000000000003" x14ac:dyDescent="0.3">
      <c r="A22" s="45">
        <v>11</v>
      </c>
      <c r="B22" s="46" t="s">
        <v>30</v>
      </c>
      <c r="C22" s="45" t="s">
        <v>21</v>
      </c>
      <c r="D22" s="47">
        <v>1</v>
      </c>
      <c r="E22" s="40">
        <v>48790</v>
      </c>
      <c r="F22" s="40">
        <f t="shared" si="0"/>
        <v>48790</v>
      </c>
      <c r="G22" s="67"/>
      <c r="H22" s="55"/>
      <c r="I22" s="40"/>
      <c r="J22" s="40">
        <f t="shared" si="1"/>
        <v>0</v>
      </c>
      <c r="K22" s="40">
        <f t="shared" si="2"/>
        <v>0</v>
      </c>
    </row>
    <row r="23" spans="1:11" ht="22.8" x14ac:dyDescent="0.3">
      <c r="A23" s="45">
        <v>12</v>
      </c>
      <c r="B23" s="46" t="s">
        <v>31</v>
      </c>
      <c r="C23" s="45" t="s">
        <v>21</v>
      </c>
      <c r="D23" s="47">
        <v>1</v>
      </c>
      <c r="E23" s="40">
        <v>51793.333333333336</v>
      </c>
      <c r="F23" s="40">
        <f t="shared" si="0"/>
        <v>51793</v>
      </c>
      <c r="G23" s="67"/>
      <c r="H23" s="55"/>
      <c r="I23" s="40"/>
      <c r="J23" s="40">
        <f t="shared" si="1"/>
        <v>0</v>
      </c>
      <c r="K23" s="40">
        <f t="shared" si="2"/>
        <v>0</v>
      </c>
    </row>
    <row r="24" spans="1:11" ht="22.8" x14ac:dyDescent="0.3">
      <c r="A24" s="45">
        <v>13</v>
      </c>
      <c r="B24" s="46" t="s">
        <v>32</v>
      </c>
      <c r="C24" s="45" t="s">
        <v>33</v>
      </c>
      <c r="D24" s="47">
        <v>1</v>
      </c>
      <c r="E24" s="40">
        <v>55958.333333333336</v>
      </c>
      <c r="F24" s="40">
        <f t="shared" si="0"/>
        <v>55958</v>
      </c>
      <c r="G24" s="67"/>
      <c r="H24" s="55"/>
      <c r="I24" s="40"/>
      <c r="J24" s="40">
        <f t="shared" si="1"/>
        <v>0</v>
      </c>
      <c r="K24" s="40">
        <f t="shared" si="2"/>
        <v>0</v>
      </c>
    </row>
    <row r="25" spans="1:11" x14ac:dyDescent="0.3">
      <c r="A25" s="64" t="s">
        <v>452</v>
      </c>
      <c r="B25" s="64"/>
      <c r="C25" s="64"/>
      <c r="D25" s="64"/>
      <c r="E25" s="48">
        <v>823968.69369353715</v>
      </c>
      <c r="F25" s="48">
        <f t="shared" si="0"/>
        <v>823969</v>
      </c>
      <c r="G25" s="67"/>
      <c r="H25" s="55"/>
      <c r="I25" s="49"/>
      <c r="J25" s="49"/>
      <c r="K25" s="40">
        <f>SUM(K12:K24)</f>
        <v>0</v>
      </c>
    </row>
    <row r="26" spans="1:11" ht="28.5" customHeight="1" x14ac:dyDescent="0.3">
      <c r="A26" s="65" t="s">
        <v>34</v>
      </c>
      <c r="B26" s="65"/>
      <c r="C26" s="65"/>
      <c r="D26" s="65"/>
      <c r="E26" s="40"/>
      <c r="F26" s="40"/>
      <c r="G26" s="67"/>
      <c r="H26" s="55"/>
      <c r="I26" s="49"/>
      <c r="J26" s="49"/>
      <c r="K26" s="49"/>
    </row>
    <row r="27" spans="1:11" x14ac:dyDescent="0.3">
      <c r="A27" s="41"/>
      <c r="B27" s="41"/>
      <c r="C27" s="41"/>
      <c r="D27" s="41"/>
      <c r="E27" s="40"/>
      <c r="F27" s="40"/>
      <c r="G27" s="67"/>
      <c r="H27" s="55"/>
      <c r="I27" s="49"/>
      <c r="J27" s="49"/>
      <c r="K27" s="49"/>
    </row>
    <row r="28" spans="1:11" x14ac:dyDescent="0.3">
      <c r="A28" s="56" t="s">
        <v>523</v>
      </c>
      <c r="B28" s="56"/>
      <c r="C28" s="56"/>
      <c r="D28" s="56"/>
      <c r="E28" s="40"/>
      <c r="F28" s="40"/>
      <c r="G28" s="67"/>
      <c r="H28" s="55"/>
      <c r="I28" s="49"/>
      <c r="J28" s="49"/>
      <c r="K28" s="49"/>
    </row>
    <row r="29" spans="1:11" x14ac:dyDescent="0.3">
      <c r="A29" s="58" t="s">
        <v>515</v>
      </c>
      <c r="B29" s="58"/>
      <c r="C29" s="58"/>
      <c r="D29" s="58"/>
      <c r="E29" s="40"/>
      <c r="F29" s="40"/>
      <c r="G29" s="67"/>
      <c r="H29" s="55"/>
      <c r="I29" s="49"/>
      <c r="J29" s="49"/>
      <c r="K29" s="49"/>
    </row>
    <row r="30" spans="1:11" x14ac:dyDescent="0.3">
      <c r="A30" s="42" t="s">
        <v>9</v>
      </c>
      <c r="B30" s="42" t="s">
        <v>10</v>
      </c>
      <c r="C30" s="42" t="s">
        <v>11</v>
      </c>
      <c r="D30" s="42" t="s">
        <v>12</v>
      </c>
      <c r="E30" s="40"/>
      <c r="F30" s="40"/>
      <c r="G30" s="67"/>
      <c r="H30" s="55"/>
      <c r="I30" s="49"/>
      <c r="J30" s="49"/>
      <c r="K30" s="49"/>
    </row>
    <row r="31" spans="1:11" ht="34.200000000000003" x14ac:dyDescent="0.3">
      <c r="A31" s="45">
        <v>1</v>
      </c>
      <c r="B31" s="46" t="s">
        <v>35</v>
      </c>
      <c r="C31" s="45" t="s">
        <v>36</v>
      </c>
      <c r="D31" s="47">
        <v>1</v>
      </c>
      <c r="E31" s="40">
        <v>104514.26666666668</v>
      </c>
      <c r="F31" s="40">
        <f t="shared" ref="F31:F70" si="3">ROUND(E31,0)</f>
        <v>104514</v>
      </c>
      <c r="G31" s="67"/>
      <c r="H31" s="55"/>
      <c r="I31" s="40"/>
      <c r="J31" s="40">
        <f>I31*19%</f>
        <v>0</v>
      </c>
      <c r="K31" s="40">
        <f>I31+J31</f>
        <v>0</v>
      </c>
    </row>
    <row r="32" spans="1:11" ht="57" x14ac:dyDescent="0.3">
      <c r="A32" s="45">
        <v>2</v>
      </c>
      <c r="B32" s="46" t="s">
        <v>37</v>
      </c>
      <c r="C32" s="45" t="s">
        <v>38</v>
      </c>
      <c r="D32" s="47">
        <v>1</v>
      </c>
      <c r="E32" s="40">
        <v>198114.34304100813</v>
      </c>
      <c r="F32" s="40">
        <f t="shared" si="3"/>
        <v>198114</v>
      </c>
      <c r="G32" s="67"/>
      <c r="H32" s="55"/>
      <c r="I32" s="40"/>
      <c r="J32" s="40">
        <f t="shared" ref="J32:J95" si="4">I32*19%</f>
        <v>0</v>
      </c>
      <c r="K32" s="40">
        <f t="shared" ref="K32:K95" si="5">I32+J32</f>
        <v>0</v>
      </c>
    </row>
    <row r="33" spans="1:11" ht="57" x14ac:dyDescent="0.3">
      <c r="A33" s="45">
        <v>3</v>
      </c>
      <c r="B33" s="46" t="s">
        <v>39</v>
      </c>
      <c r="C33" s="45" t="s">
        <v>38</v>
      </c>
      <c r="D33" s="47">
        <v>1</v>
      </c>
      <c r="E33" s="40">
        <v>229639.39812962522</v>
      </c>
      <c r="F33" s="40">
        <f t="shared" si="3"/>
        <v>229639</v>
      </c>
      <c r="G33" s="67"/>
      <c r="H33" s="55"/>
      <c r="I33" s="40"/>
      <c r="J33" s="40">
        <f t="shared" si="4"/>
        <v>0</v>
      </c>
      <c r="K33" s="40">
        <f t="shared" si="5"/>
        <v>0</v>
      </c>
    </row>
    <row r="34" spans="1:11" ht="57" x14ac:dyDescent="0.3">
      <c r="A34" s="45">
        <v>4</v>
      </c>
      <c r="B34" s="46" t="s">
        <v>40</v>
      </c>
      <c r="C34" s="45" t="s">
        <v>38</v>
      </c>
      <c r="D34" s="47">
        <v>1</v>
      </c>
      <c r="E34" s="40">
        <v>246674.68759881999</v>
      </c>
      <c r="F34" s="40">
        <f t="shared" si="3"/>
        <v>246675</v>
      </c>
      <c r="G34" s="67"/>
      <c r="H34" s="55"/>
      <c r="I34" s="40"/>
      <c r="J34" s="40">
        <f t="shared" si="4"/>
        <v>0</v>
      </c>
      <c r="K34" s="40">
        <f t="shared" si="5"/>
        <v>0</v>
      </c>
    </row>
    <row r="35" spans="1:11" ht="45.6" x14ac:dyDescent="0.3">
      <c r="A35" s="45">
        <v>5</v>
      </c>
      <c r="B35" s="46" t="s">
        <v>41</v>
      </c>
      <c r="C35" s="45" t="s">
        <v>38</v>
      </c>
      <c r="D35" s="47">
        <v>1</v>
      </c>
      <c r="E35" s="40">
        <v>75702.363122813884</v>
      </c>
      <c r="F35" s="40">
        <f t="shared" si="3"/>
        <v>75702</v>
      </c>
      <c r="G35" s="67"/>
      <c r="H35" s="55"/>
      <c r="I35" s="40"/>
      <c r="J35" s="40">
        <f t="shared" si="4"/>
        <v>0</v>
      </c>
      <c r="K35" s="40">
        <f t="shared" si="5"/>
        <v>0</v>
      </c>
    </row>
    <row r="36" spans="1:11" ht="45.6" x14ac:dyDescent="0.3">
      <c r="A36" s="45">
        <v>6</v>
      </c>
      <c r="B36" s="46" t="s">
        <v>42</v>
      </c>
      <c r="C36" s="45" t="s">
        <v>38</v>
      </c>
      <c r="D36" s="47">
        <v>1</v>
      </c>
      <c r="E36" s="40">
        <v>81241.339618855796</v>
      </c>
      <c r="F36" s="40">
        <f t="shared" si="3"/>
        <v>81241</v>
      </c>
      <c r="G36" s="67"/>
      <c r="H36" s="55"/>
      <c r="I36" s="40"/>
      <c r="J36" s="40">
        <f t="shared" si="4"/>
        <v>0</v>
      </c>
      <c r="K36" s="40">
        <f t="shared" si="5"/>
        <v>0</v>
      </c>
    </row>
    <row r="37" spans="1:11" ht="45.6" x14ac:dyDescent="0.3">
      <c r="A37" s="45">
        <v>7</v>
      </c>
      <c r="B37" s="46" t="s">
        <v>43</v>
      </c>
      <c r="C37" s="45" t="s">
        <v>38</v>
      </c>
      <c r="D37" s="47">
        <v>1</v>
      </c>
      <c r="E37" s="40">
        <v>91060.356565829003</v>
      </c>
      <c r="F37" s="40">
        <f t="shared" si="3"/>
        <v>91060</v>
      </c>
      <c r="G37" s="67"/>
      <c r="H37" s="55"/>
      <c r="I37" s="40"/>
      <c r="J37" s="40">
        <f t="shared" si="4"/>
        <v>0</v>
      </c>
      <c r="K37" s="40">
        <f t="shared" si="5"/>
        <v>0</v>
      </c>
    </row>
    <row r="38" spans="1:11" ht="68.400000000000006" x14ac:dyDescent="0.3">
      <c r="A38" s="45">
        <v>8</v>
      </c>
      <c r="B38" s="46" t="s">
        <v>44</v>
      </c>
      <c r="C38" s="45" t="s">
        <v>38</v>
      </c>
      <c r="D38" s="47">
        <v>1</v>
      </c>
      <c r="E38" s="40">
        <v>371471.5621622894</v>
      </c>
      <c r="F38" s="40">
        <f t="shared" si="3"/>
        <v>371472</v>
      </c>
      <c r="G38" s="67"/>
      <c r="H38" s="55"/>
      <c r="I38" s="40"/>
      <c r="J38" s="40">
        <f t="shared" si="4"/>
        <v>0</v>
      </c>
      <c r="K38" s="40">
        <f t="shared" si="5"/>
        <v>0</v>
      </c>
    </row>
    <row r="39" spans="1:11" ht="68.400000000000006" x14ac:dyDescent="0.3">
      <c r="A39" s="45">
        <v>9</v>
      </c>
      <c r="B39" s="46" t="s">
        <v>45</v>
      </c>
      <c r="C39" s="45" t="s">
        <v>38</v>
      </c>
      <c r="D39" s="47">
        <v>1</v>
      </c>
      <c r="E39" s="40">
        <v>443298.47591199464</v>
      </c>
      <c r="F39" s="40">
        <f t="shared" si="3"/>
        <v>443298</v>
      </c>
      <c r="G39" s="67"/>
      <c r="H39" s="55"/>
      <c r="I39" s="40"/>
      <c r="J39" s="40">
        <f t="shared" si="4"/>
        <v>0</v>
      </c>
      <c r="K39" s="40">
        <f t="shared" si="5"/>
        <v>0</v>
      </c>
    </row>
    <row r="40" spans="1:11" ht="68.400000000000006" x14ac:dyDescent="0.3">
      <c r="A40" s="45">
        <v>10</v>
      </c>
      <c r="B40" s="46" t="s">
        <v>46</v>
      </c>
      <c r="C40" s="45" t="s">
        <v>38</v>
      </c>
      <c r="D40" s="47">
        <v>1</v>
      </c>
      <c r="E40" s="40">
        <v>301063.88801378891</v>
      </c>
      <c r="F40" s="40">
        <f t="shared" si="3"/>
        <v>301064</v>
      </c>
      <c r="G40" s="67"/>
      <c r="H40" s="55"/>
      <c r="I40" s="40"/>
      <c r="J40" s="40">
        <f t="shared" si="4"/>
        <v>0</v>
      </c>
      <c r="K40" s="40">
        <f t="shared" si="5"/>
        <v>0</v>
      </c>
    </row>
    <row r="41" spans="1:11" ht="34.200000000000003" x14ac:dyDescent="0.3">
      <c r="A41" s="45">
        <v>11</v>
      </c>
      <c r="B41" s="46" t="s">
        <v>47</v>
      </c>
      <c r="C41" s="45" t="s">
        <v>36</v>
      </c>
      <c r="D41" s="47">
        <v>1</v>
      </c>
      <c r="E41" s="40">
        <v>115879.78565166421</v>
      </c>
      <c r="F41" s="40">
        <f t="shared" si="3"/>
        <v>115880</v>
      </c>
      <c r="G41" s="67"/>
      <c r="H41" s="55"/>
      <c r="I41" s="40"/>
      <c r="J41" s="40">
        <f t="shared" si="4"/>
        <v>0</v>
      </c>
      <c r="K41" s="40">
        <f t="shared" si="5"/>
        <v>0</v>
      </c>
    </row>
    <row r="42" spans="1:11" ht="34.200000000000003" x14ac:dyDescent="0.3">
      <c r="A42" s="45">
        <v>12</v>
      </c>
      <c r="B42" s="46" t="s">
        <v>48</v>
      </c>
      <c r="C42" s="45" t="s">
        <v>36</v>
      </c>
      <c r="D42" s="47">
        <v>1</v>
      </c>
      <c r="E42" s="40">
        <v>139102.0185283442</v>
      </c>
      <c r="F42" s="40">
        <f t="shared" si="3"/>
        <v>139102</v>
      </c>
      <c r="G42" s="67"/>
      <c r="H42" s="55"/>
      <c r="I42" s="40"/>
      <c r="J42" s="40">
        <f t="shared" si="4"/>
        <v>0</v>
      </c>
      <c r="K42" s="40">
        <f t="shared" si="5"/>
        <v>0</v>
      </c>
    </row>
    <row r="43" spans="1:11" ht="34.200000000000003" x14ac:dyDescent="0.3">
      <c r="A43" s="45">
        <v>13</v>
      </c>
      <c r="B43" s="46" t="s">
        <v>49</v>
      </c>
      <c r="C43" s="45" t="s">
        <v>36</v>
      </c>
      <c r="D43" s="47">
        <v>1</v>
      </c>
      <c r="E43" s="40">
        <v>151933.61641268185</v>
      </c>
      <c r="F43" s="40">
        <f t="shared" si="3"/>
        <v>151934</v>
      </c>
      <c r="G43" s="67"/>
      <c r="H43" s="55"/>
      <c r="I43" s="40"/>
      <c r="J43" s="40">
        <f t="shared" si="4"/>
        <v>0</v>
      </c>
      <c r="K43" s="40">
        <f t="shared" si="5"/>
        <v>0</v>
      </c>
    </row>
    <row r="44" spans="1:11" ht="45.6" x14ac:dyDescent="0.3">
      <c r="A44" s="45">
        <v>14</v>
      </c>
      <c r="B44" s="46" t="s">
        <v>50</v>
      </c>
      <c r="C44" s="45" t="s">
        <v>36</v>
      </c>
      <c r="D44" s="47">
        <v>1</v>
      </c>
      <c r="E44" s="40">
        <v>188564.43650361706</v>
      </c>
      <c r="F44" s="40">
        <f t="shared" si="3"/>
        <v>188564</v>
      </c>
      <c r="G44" s="67"/>
      <c r="H44" s="55"/>
      <c r="I44" s="40"/>
      <c r="J44" s="40">
        <f t="shared" si="4"/>
        <v>0</v>
      </c>
      <c r="K44" s="40">
        <f t="shared" si="5"/>
        <v>0</v>
      </c>
    </row>
    <row r="45" spans="1:11" ht="45.6" x14ac:dyDescent="0.3">
      <c r="A45" s="45">
        <v>15</v>
      </c>
      <c r="B45" s="46" t="s">
        <v>51</v>
      </c>
      <c r="C45" s="45" t="s">
        <v>36</v>
      </c>
      <c r="D45" s="47">
        <v>1</v>
      </c>
      <c r="E45" s="40">
        <v>210796.60621836907</v>
      </c>
      <c r="F45" s="40">
        <f t="shared" si="3"/>
        <v>210797</v>
      </c>
      <c r="G45" s="67"/>
      <c r="H45" s="55"/>
      <c r="I45" s="40"/>
      <c r="J45" s="40">
        <f t="shared" si="4"/>
        <v>0</v>
      </c>
      <c r="K45" s="40">
        <f t="shared" si="5"/>
        <v>0</v>
      </c>
    </row>
    <row r="46" spans="1:11" ht="45.6" x14ac:dyDescent="0.3">
      <c r="A46" s="45">
        <v>16</v>
      </c>
      <c r="B46" s="46" t="s">
        <v>52</v>
      </c>
      <c r="C46" s="45" t="s">
        <v>36</v>
      </c>
      <c r="D46" s="47">
        <v>1</v>
      </c>
      <c r="E46" s="40">
        <v>247118.79745979817</v>
      </c>
      <c r="F46" s="40">
        <f t="shared" si="3"/>
        <v>247119</v>
      </c>
      <c r="G46" s="67"/>
      <c r="H46" s="55"/>
      <c r="I46" s="40"/>
      <c r="J46" s="40">
        <f t="shared" si="4"/>
        <v>0</v>
      </c>
      <c r="K46" s="40">
        <f t="shared" si="5"/>
        <v>0</v>
      </c>
    </row>
    <row r="47" spans="1:11" ht="34.200000000000003" x14ac:dyDescent="0.3">
      <c r="A47" s="45">
        <v>17</v>
      </c>
      <c r="B47" s="46" t="s">
        <v>53</v>
      </c>
      <c r="C47" s="45" t="s">
        <v>36</v>
      </c>
      <c r="D47" s="47">
        <v>1</v>
      </c>
      <c r="E47" s="40">
        <v>201934.15593172517</v>
      </c>
      <c r="F47" s="40">
        <f t="shared" si="3"/>
        <v>201934</v>
      </c>
      <c r="G47" s="67"/>
      <c r="H47" s="55"/>
      <c r="I47" s="40"/>
      <c r="J47" s="40">
        <f t="shared" si="4"/>
        <v>0</v>
      </c>
      <c r="K47" s="40">
        <f t="shared" si="5"/>
        <v>0</v>
      </c>
    </row>
    <row r="48" spans="1:11" ht="34.200000000000003" x14ac:dyDescent="0.3">
      <c r="A48" s="45">
        <v>18</v>
      </c>
      <c r="B48" s="46" t="s">
        <v>54</v>
      </c>
      <c r="C48" s="45" t="s">
        <v>36</v>
      </c>
      <c r="D48" s="47">
        <v>1</v>
      </c>
      <c r="E48" s="40">
        <v>233464.87313424749</v>
      </c>
      <c r="F48" s="40">
        <f t="shared" si="3"/>
        <v>233465</v>
      </c>
      <c r="G48" s="67"/>
      <c r="H48" s="55"/>
      <c r="I48" s="40"/>
      <c r="J48" s="40">
        <f t="shared" si="4"/>
        <v>0</v>
      </c>
      <c r="K48" s="40">
        <f t="shared" si="5"/>
        <v>0</v>
      </c>
    </row>
    <row r="49" spans="1:11" ht="34.200000000000003" x14ac:dyDescent="0.3">
      <c r="A49" s="45">
        <v>19</v>
      </c>
      <c r="B49" s="46" t="s">
        <v>55</v>
      </c>
      <c r="C49" s="45" t="s">
        <v>36</v>
      </c>
      <c r="D49" s="47">
        <v>1</v>
      </c>
      <c r="E49" s="40">
        <v>277934.62084066123</v>
      </c>
      <c r="F49" s="40">
        <f t="shared" si="3"/>
        <v>277935</v>
      </c>
      <c r="G49" s="67"/>
      <c r="H49" s="55"/>
      <c r="I49" s="40"/>
      <c r="J49" s="40">
        <f t="shared" si="4"/>
        <v>0</v>
      </c>
      <c r="K49" s="40">
        <f t="shared" si="5"/>
        <v>0</v>
      </c>
    </row>
    <row r="50" spans="1:11" ht="45.6" x14ac:dyDescent="0.3">
      <c r="A50" s="45">
        <v>20</v>
      </c>
      <c r="B50" s="46" t="s">
        <v>56</v>
      </c>
      <c r="C50" s="45" t="s">
        <v>36</v>
      </c>
      <c r="D50" s="47">
        <v>1</v>
      </c>
      <c r="E50" s="40">
        <v>40969.4811667502</v>
      </c>
      <c r="F50" s="40">
        <f t="shared" si="3"/>
        <v>40969</v>
      </c>
      <c r="G50" s="67"/>
      <c r="H50" s="55"/>
      <c r="I50" s="40"/>
      <c r="J50" s="40">
        <f t="shared" si="4"/>
        <v>0</v>
      </c>
      <c r="K50" s="40">
        <f t="shared" si="5"/>
        <v>0</v>
      </c>
    </row>
    <row r="51" spans="1:11" ht="34.200000000000003" x14ac:dyDescent="0.3">
      <c r="A51" s="45">
        <v>21</v>
      </c>
      <c r="B51" s="46" t="s">
        <v>57</v>
      </c>
      <c r="C51" s="45" t="s">
        <v>21</v>
      </c>
      <c r="D51" s="47">
        <v>1</v>
      </c>
      <c r="E51" s="40">
        <v>60385.418044892373</v>
      </c>
      <c r="F51" s="40">
        <f t="shared" si="3"/>
        <v>60385</v>
      </c>
      <c r="G51" s="67"/>
      <c r="H51" s="55"/>
      <c r="I51" s="40"/>
      <c r="J51" s="40">
        <f t="shared" si="4"/>
        <v>0</v>
      </c>
      <c r="K51" s="40">
        <f t="shared" si="5"/>
        <v>0</v>
      </c>
    </row>
    <row r="52" spans="1:11" ht="34.200000000000003" x14ac:dyDescent="0.3">
      <c r="A52" s="45">
        <v>22</v>
      </c>
      <c r="B52" s="46" t="s">
        <v>58</v>
      </c>
      <c r="C52" s="45" t="s">
        <v>21</v>
      </c>
      <c r="D52" s="47">
        <v>1</v>
      </c>
      <c r="E52" s="40">
        <v>71075.207192299247</v>
      </c>
      <c r="F52" s="40">
        <f t="shared" si="3"/>
        <v>71075</v>
      </c>
      <c r="G52" s="67"/>
      <c r="H52" s="55"/>
      <c r="I52" s="40"/>
      <c r="J52" s="40">
        <f t="shared" si="4"/>
        <v>0</v>
      </c>
      <c r="K52" s="40">
        <f t="shared" si="5"/>
        <v>0</v>
      </c>
    </row>
    <row r="53" spans="1:11" ht="34.200000000000003" x14ac:dyDescent="0.3">
      <c r="A53" s="45">
        <v>23</v>
      </c>
      <c r="B53" s="46" t="s">
        <v>59</v>
      </c>
      <c r="C53" s="45" t="s">
        <v>21</v>
      </c>
      <c r="D53" s="47">
        <v>1</v>
      </c>
      <c r="E53" s="40">
        <v>56224.959905753632</v>
      </c>
      <c r="F53" s="40">
        <f t="shared" si="3"/>
        <v>56225</v>
      </c>
      <c r="G53" s="67"/>
      <c r="H53" s="55"/>
      <c r="I53" s="40"/>
      <c r="J53" s="40">
        <f t="shared" si="4"/>
        <v>0</v>
      </c>
      <c r="K53" s="40">
        <f t="shared" si="5"/>
        <v>0</v>
      </c>
    </row>
    <row r="54" spans="1:11" ht="34.200000000000003" x14ac:dyDescent="0.3">
      <c r="A54" s="45">
        <v>24</v>
      </c>
      <c r="B54" s="46" t="s">
        <v>60</v>
      </c>
      <c r="C54" s="45" t="s">
        <v>21</v>
      </c>
      <c r="D54" s="47">
        <v>1</v>
      </c>
      <c r="E54" s="40">
        <v>84283.316628989618</v>
      </c>
      <c r="F54" s="40">
        <f t="shared" si="3"/>
        <v>84283</v>
      </c>
      <c r="G54" s="67"/>
      <c r="H54" s="55"/>
      <c r="I54" s="40"/>
      <c r="J54" s="40">
        <f t="shared" si="4"/>
        <v>0</v>
      </c>
      <c r="K54" s="40">
        <f t="shared" si="5"/>
        <v>0</v>
      </c>
    </row>
    <row r="55" spans="1:11" ht="34.200000000000003" x14ac:dyDescent="0.3">
      <c r="A55" s="45">
        <v>25</v>
      </c>
      <c r="B55" s="46" t="s">
        <v>61</v>
      </c>
      <c r="C55" s="45" t="s">
        <v>21</v>
      </c>
      <c r="D55" s="47">
        <v>1</v>
      </c>
      <c r="E55" s="40">
        <v>97162.980191931245</v>
      </c>
      <c r="F55" s="40">
        <f t="shared" si="3"/>
        <v>97163</v>
      </c>
      <c r="G55" s="67"/>
      <c r="H55" s="55"/>
      <c r="I55" s="40"/>
      <c r="J55" s="40">
        <f t="shared" si="4"/>
        <v>0</v>
      </c>
      <c r="K55" s="40">
        <f t="shared" si="5"/>
        <v>0</v>
      </c>
    </row>
    <row r="56" spans="1:11" ht="45.6" x14ac:dyDescent="0.3">
      <c r="A56" s="45">
        <v>26</v>
      </c>
      <c r="B56" s="46" t="s">
        <v>62</v>
      </c>
      <c r="C56" s="45" t="s">
        <v>21</v>
      </c>
      <c r="D56" s="47">
        <v>1</v>
      </c>
      <c r="E56" s="40">
        <v>78207.148247281206</v>
      </c>
      <c r="F56" s="40">
        <f t="shared" si="3"/>
        <v>78207</v>
      </c>
      <c r="G56" s="67"/>
      <c r="H56" s="55"/>
      <c r="I56" s="40"/>
      <c r="J56" s="40">
        <f t="shared" si="4"/>
        <v>0</v>
      </c>
      <c r="K56" s="40">
        <f t="shared" si="5"/>
        <v>0</v>
      </c>
    </row>
    <row r="57" spans="1:11" ht="34.200000000000003" x14ac:dyDescent="0.3">
      <c r="A57" s="45">
        <v>27</v>
      </c>
      <c r="B57" s="46" t="s">
        <v>63</v>
      </c>
      <c r="C57" s="45" t="s">
        <v>21</v>
      </c>
      <c r="D57" s="47">
        <v>1</v>
      </c>
      <c r="E57" s="40">
        <v>80268.787519189922</v>
      </c>
      <c r="F57" s="40">
        <f t="shared" si="3"/>
        <v>80269</v>
      </c>
      <c r="G57" s="67"/>
      <c r="H57" s="55"/>
      <c r="I57" s="40"/>
      <c r="J57" s="40">
        <f t="shared" si="4"/>
        <v>0</v>
      </c>
      <c r="K57" s="40">
        <f t="shared" si="5"/>
        <v>0</v>
      </c>
    </row>
    <row r="58" spans="1:11" ht="34.200000000000003" x14ac:dyDescent="0.3">
      <c r="A58" s="45">
        <v>28</v>
      </c>
      <c r="B58" s="46" t="s">
        <v>64</v>
      </c>
      <c r="C58" s="45" t="s">
        <v>21</v>
      </c>
      <c r="D58" s="47">
        <v>1</v>
      </c>
      <c r="E58" s="40">
        <v>77397.883988507747</v>
      </c>
      <c r="F58" s="40">
        <f t="shared" si="3"/>
        <v>77398</v>
      </c>
      <c r="G58" s="67"/>
      <c r="H58" s="55"/>
      <c r="I58" s="40"/>
      <c r="J58" s="40">
        <f t="shared" si="4"/>
        <v>0</v>
      </c>
      <c r="K58" s="40">
        <f t="shared" si="5"/>
        <v>0</v>
      </c>
    </row>
    <row r="59" spans="1:11" ht="45.6" x14ac:dyDescent="0.3">
      <c r="A59" s="45">
        <v>29</v>
      </c>
      <c r="B59" s="46" t="s">
        <v>65</v>
      </c>
      <c r="C59" s="45" t="s">
        <v>36</v>
      </c>
      <c r="D59" s="47">
        <v>1</v>
      </c>
      <c r="E59" s="40">
        <v>35885.115252850694</v>
      </c>
      <c r="F59" s="40">
        <f t="shared" si="3"/>
        <v>35885</v>
      </c>
      <c r="G59" s="67"/>
      <c r="H59" s="55"/>
      <c r="I59" s="40"/>
      <c r="J59" s="40">
        <f t="shared" si="4"/>
        <v>0</v>
      </c>
      <c r="K59" s="40">
        <f t="shared" si="5"/>
        <v>0</v>
      </c>
    </row>
    <row r="60" spans="1:11" ht="45.6" x14ac:dyDescent="0.3">
      <c r="A60" s="45">
        <v>30</v>
      </c>
      <c r="B60" s="46" t="s">
        <v>66</v>
      </c>
      <c r="C60" s="45" t="s">
        <v>36</v>
      </c>
      <c r="D60" s="47">
        <v>1</v>
      </c>
      <c r="E60" s="40">
        <v>44539.601320183057</v>
      </c>
      <c r="F60" s="40">
        <f t="shared" si="3"/>
        <v>44540</v>
      </c>
      <c r="G60" s="67"/>
      <c r="H60" s="55"/>
      <c r="I60" s="40"/>
      <c r="J60" s="40">
        <f t="shared" si="4"/>
        <v>0</v>
      </c>
      <c r="K60" s="40">
        <f t="shared" si="5"/>
        <v>0</v>
      </c>
    </row>
    <row r="61" spans="1:11" ht="45.6" x14ac:dyDescent="0.3">
      <c r="A61" s="45">
        <v>31</v>
      </c>
      <c r="B61" s="46" t="s">
        <v>67</v>
      </c>
      <c r="C61" s="45" t="s">
        <v>36</v>
      </c>
      <c r="D61" s="47">
        <v>1</v>
      </c>
      <c r="E61" s="40">
        <v>59484.20993805302</v>
      </c>
      <c r="F61" s="40">
        <f t="shared" si="3"/>
        <v>59484</v>
      </c>
      <c r="G61" s="67"/>
      <c r="H61" s="55"/>
      <c r="I61" s="40"/>
      <c r="J61" s="40">
        <f t="shared" si="4"/>
        <v>0</v>
      </c>
      <c r="K61" s="40">
        <f t="shared" si="5"/>
        <v>0</v>
      </c>
    </row>
    <row r="62" spans="1:11" ht="45.6" x14ac:dyDescent="0.3">
      <c r="A62" s="45">
        <v>32</v>
      </c>
      <c r="B62" s="46" t="s">
        <v>68</v>
      </c>
      <c r="C62" s="45" t="s">
        <v>36</v>
      </c>
      <c r="D62" s="47">
        <v>1</v>
      </c>
      <c r="E62" s="40">
        <v>40866.632225508896</v>
      </c>
      <c r="F62" s="40">
        <f t="shared" si="3"/>
        <v>40867</v>
      </c>
      <c r="G62" s="67"/>
      <c r="H62" s="55"/>
      <c r="I62" s="40"/>
      <c r="J62" s="40">
        <f t="shared" si="4"/>
        <v>0</v>
      </c>
      <c r="K62" s="40">
        <f t="shared" si="5"/>
        <v>0</v>
      </c>
    </row>
    <row r="63" spans="1:11" ht="45.6" x14ac:dyDescent="0.3">
      <c r="A63" s="45">
        <v>33</v>
      </c>
      <c r="B63" s="46" t="s">
        <v>69</v>
      </c>
      <c r="C63" s="45" t="s">
        <v>36</v>
      </c>
      <c r="D63" s="47">
        <v>1</v>
      </c>
      <c r="E63" s="40">
        <v>61810.020448396972</v>
      </c>
      <c r="F63" s="40">
        <f t="shared" si="3"/>
        <v>61810</v>
      </c>
      <c r="G63" s="67"/>
      <c r="H63" s="55"/>
      <c r="I63" s="40"/>
      <c r="J63" s="40">
        <f t="shared" si="4"/>
        <v>0</v>
      </c>
      <c r="K63" s="40">
        <f t="shared" si="5"/>
        <v>0</v>
      </c>
    </row>
    <row r="64" spans="1:11" ht="45.6" x14ac:dyDescent="0.3">
      <c r="A64" s="45">
        <v>34</v>
      </c>
      <c r="B64" s="46" t="s">
        <v>70</v>
      </c>
      <c r="C64" s="45" t="s">
        <v>36</v>
      </c>
      <c r="D64" s="47">
        <v>1</v>
      </c>
      <c r="E64" s="40">
        <v>86454.280994146829</v>
      </c>
      <c r="F64" s="40">
        <f t="shared" si="3"/>
        <v>86454</v>
      </c>
      <c r="G64" s="67"/>
      <c r="H64" s="55"/>
      <c r="I64" s="40"/>
      <c r="J64" s="40">
        <f t="shared" si="4"/>
        <v>0</v>
      </c>
      <c r="K64" s="40">
        <f t="shared" si="5"/>
        <v>0</v>
      </c>
    </row>
    <row r="65" spans="1:11" ht="102.6" x14ac:dyDescent="0.3">
      <c r="A65" s="45">
        <v>35</v>
      </c>
      <c r="B65" s="46" t="s">
        <v>71</v>
      </c>
      <c r="C65" s="45" t="s">
        <v>72</v>
      </c>
      <c r="D65" s="47">
        <v>1</v>
      </c>
      <c r="E65" s="40">
        <v>56573.943869652401</v>
      </c>
      <c r="F65" s="40">
        <f t="shared" si="3"/>
        <v>56574</v>
      </c>
      <c r="G65" s="67"/>
      <c r="H65" s="55"/>
      <c r="I65" s="40"/>
      <c r="J65" s="40">
        <f t="shared" si="4"/>
        <v>0</v>
      </c>
      <c r="K65" s="40">
        <f t="shared" si="5"/>
        <v>0</v>
      </c>
    </row>
    <row r="66" spans="1:11" ht="45.6" x14ac:dyDescent="0.3">
      <c r="A66" s="45">
        <v>36</v>
      </c>
      <c r="B66" s="46" t="s">
        <v>73</v>
      </c>
      <c r="C66" s="45" t="s">
        <v>72</v>
      </c>
      <c r="D66" s="47">
        <v>1</v>
      </c>
      <c r="E66" s="40">
        <v>52128</v>
      </c>
      <c r="F66" s="40">
        <f t="shared" si="3"/>
        <v>52128</v>
      </c>
      <c r="G66" s="67"/>
      <c r="H66" s="55"/>
      <c r="I66" s="40"/>
      <c r="J66" s="40">
        <f t="shared" si="4"/>
        <v>0</v>
      </c>
      <c r="K66" s="40">
        <f t="shared" si="5"/>
        <v>0</v>
      </c>
    </row>
    <row r="67" spans="1:11" ht="68.400000000000006" x14ac:dyDescent="0.3">
      <c r="A67" s="45">
        <v>37</v>
      </c>
      <c r="B67" s="46" t="s">
        <v>74</v>
      </c>
      <c r="C67" s="45" t="s">
        <v>72</v>
      </c>
      <c r="D67" s="47">
        <v>1</v>
      </c>
      <c r="E67" s="40">
        <v>46215.513435039116</v>
      </c>
      <c r="F67" s="40">
        <f t="shared" si="3"/>
        <v>46216</v>
      </c>
      <c r="G67" s="67"/>
      <c r="H67" s="55"/>
      <c r="I67" s="40"/>
      <c r="J67" s="40">
        <f t="shared" si="4"/>
        <v>0</v>
      </c>
      <c r="K67" s="40">
        <f t="shared" si="5"/>
        <v>0</v>
      </c>
    </row>
    <row r="68" spans="1:11" ht="68.400000000000006" x14ac:dyDescent="0.3">
      <c r="A68" s="45">
        <v>38</v>
      </c>
      <c r="B68" s="46" t="s">
        <v>75</v>
      </c>
      <c r="C68" s="45" t="s">
        <v>72</v>
      </c>
      <c r="D68" s="47">
        <v>1</v>
      </c>
      <c r="E68" s="40">
        <v>45217.230568000028</v>
      </c>
      <c r="F68" s="40">
        <f t="shared" si="3"/>
        <v>45217</v>
      </c>
      <c r="G68" s="67"/>
      <c r="H68" s="55"/>
      <c r="I68" s="40"/>
      <c r="J68" s="40">
        <f t="shared" si="4"/>
        <v>0</v>
      </c>
      <c r="K68" s="40">
        <f t="shared" si="5"/>
        <v>0</v>
      </c>
    </row>
    <row r="69" spans="1:11" ht="68.400000000000006" x14ac:dyDescent="0.3">
      <c r="A69" s="45">
        <v>39</v>
      </c>
      <c r="B69" s="46" t="s">
        <v>76</v>
      </c>
      <c r="C69" s="45" t="s">
        <v>72</v>
      </c>
      <c r="D69" s="47">
        <v>1</v>
      </c>
      <c r="E69" s="40">
        <v>35929.616567519995</v>
      </c>
      <c r="F69" s="40">
        <f t="shared" si="3"/>
        <v>35930</v>
      </c>
      <c r="G69" s="67"/>
      <c r="H69" s="55"/>
      <c r="I69" s="40"/>
      <c r="J69" s="40">
        <f t="shared" si="4"/>
        <v>0</v>
      </c>
      <c r="K69" s="40">
        <f t="shared" si="5"/>
        <v>0</v>
      </c>
    </row>
    <row r="70" spans="1:11" ht="57" x14ac:dyDescent="0.3">
      <c r="A70" s="45">
        <v>40</v>
      </c>
      <c r="B70" s="46" t="s">
        <v>77</v>
      </c>
      <c r="C70" s="45" t="s">
        <v>72</v>
      </c>
      <c r="D70" s="47">
        <v>1</v>
      </c>
      <c r="E70" s="40">
        <v>143787.54114160125</v>
      </c>
      <c r="F70" s="40">
        <f t="shared" si="3"/>
        <v>143788</v>
      </c>
      <c r="G70" s="67"/>
      <c r="H70" s="55"/>
      <c r="I70" s="40"/>
      <c r="J70" s="40">
        <f t="shared" si="4"/>
        <v>0</v>
      </c>
      <c r="K70" s="40">
        <f t="shared" si="5"/>
        <v>0</v>
      </c>
    </row>
    <row r="71" spans="1:11" ht="45.6" x14ac:dyDescent="0.3">
      <c r="A71" s="45">
        <v>41</v>
      </c>
      <c r="B71" s="46" t="s">
        <v>78</v>
      </c>
      <c r="C71" s="45" t="s">
        <v>72</v>
      </c>
      <c r="D71" s="47">
        <v>1</v>
      </c>
      <c r="E71" s="40">
        <v>48260.117812784978</v>
      </c>
      <c r="F71" s="40">
        <f t="shared" ref="F71:F134" si="6">ROUND(E71,0)</f>
        <v>48260</v>
      </c>
      <c r="G71" s="67"/>
      <c r="H71" s="55"/>
      <c r="I71" s="40"/>
      <c r="J71" s="40">
        <f t="shared" si="4"/>
        <v>0</v>
      </c>
      <c r="K71" s="40">
        <f t="shared" si="5"/>
        <v>0</v>
      </c>
    </row>
    <row r="72" spans="1:11" ht="45.6" x14ac:dyDescent="0.3">
      <c r="A72" s="45">
        <v>42</v>
      </c>
      <c r="B72" s="46" t="s">
        <v>79</v>
      </c>
      <c r="C72" s="45" t="s">
        <v>72</v>
      </c>
      <c r="D72" s="47">
        <v>1</v>
      </c>
      <c r="E72" s="40">
        <v>46650.663995092327</v>
      </c>
      <c r="F72" s="40">
        <f t="shared" si="6"/>
        <v>46651</v>
      </c>
      <c r="G72" s="67"/>
      <c r="H72" s="55"/>
      <c r="I72" s="40"/>
      <c r="J72" s="40">
        <f t="shared" si="4"/>
        <v>0</v>
      </c>
      <c r="K72" s="40">
        <f t="shared" si="5"/>
        <v>0</v>
      </c>
    </row>
    <row r="73" spans="1:11" ht="57" x14ac:dyDescent="0.3">
      <c r="A73" s="45">
        <v>43</v>
      </c>
      <c r="B73" s="46" t="s">
        <v>80</v>
      </c>
      <c r="C73" s="45" t="s">
        <v>72</v>
      </c>
      <c r="D73" s="47">
        <v>1</v>
      </c>
      <c r="E73" s="40">
        <v>67708.024489898045</v>
      </c>
      <c r="F73" s="40">
        <f t="shared" si="6"/>
        <v>67708</v>
      </c>
      <c r="G73" s="67"/>
      <c r="H73" s="55"/>
      <c r="I73" s="40"/>
      <c r="J73" s="40">
        <f t="shared" si="4"/>
        <v>0</v>
      </c>
      <c r="K73" s="40">
        <f t="shared" si="5"/>
        <v>0</v>
      </c>
    </row>
    <row r="74" spans="1:11" ht="57" x14ac:dyDescent="0.3">
      <c r="A74" s="45">
        <v>44</v>
      </c>
      <c r="B74" s="46" t="s">
        <v>81</v>
      </c>
      <c r="C74" s="45" t="s">
        <v>72</v>
      </c>
      <c r="D74" s="47">
        <v>1</v>
      </c>
      <c r="E74" s="40">
        <v>479945.7568671967</v>
      </c>
      <c r="F74" s="40">
        <f t="shared" si="6"/>
        <v>479946</v>
      </c>
      <c r="G74" s="67"/>
      <c r="H74" s="55"/>
      <c r="I74" s="40"/>
      <c r="J74" s="40">
        <f t="shared" si="4"/>
        <v>0</v>
      </c>
      <c r="K74" s="40">
        <f t="shared" si="5"/>
        <v>0</v>
      </c>
    </row>
    <row r="75" spans="1:11" ht="45.6" x14ac:dyDescent="0.3">
      <c r="A75" s="45">
        <v>45</v>
      </c>
      <c r="B75" s="46" t="s">
        <v>82</v>
      </c>
      <c r="C75" s="45" t="s">
        <v>72</v>
      </c>
      <c r="D75" s="47">
        <v>1</v>
      </c>
      <c r="E75" s="40">
        <v>43786.998394555005</v>
      </c>
      <c r="F75" s="40">
        <f t="shared" si="6"/>
        <v>43787</v>
      </c>
      <c r="G75" s="67"/>
      <c r="H75" s="55"/>
      <c r="I75" s="40"/>
      <c r="J75" s="40">
        <f t="shared" si="4"/>
        <v>0</v>
      </c>
      <c r="K75" s="40">
        <f t="shared" si="5"/>
        <v>0</v>
      </c>
    </row>
    <row r="76" spans="1:11" ht="45.6" x14ac:dyDescent="0.3">
      <c r="A76" s="45">
        <v>46</v>
      </c>
      <c r="B76" s="46" t="s">
        <v>83</v>
      </c>
      <c r="C76" s="45" t="s">
        <v>72</v>
      </c>
      <c r="D76" s="47">
        <v>1</v>
      </c>
      <c r="E76" s="40">
        <v>113533.93344514513</v>
      </c>
      <c r="F76" s="40">
        <f t="shared" si="6"/>
        <v>113534</v>
      </c>
      <c r="G76" s="67"/>
      <c r="H76" s="55"/>
      <c r="I76" s="40"/>
      <c r="J76" s="40">
        <f t="shared" si="4"/>
        <v>0</v>
      </c>
      <c r="K76" s="40">
        <f t="shared" si="5"/>
        <v>0</v>
      </c>
    </row>
    <row r="77" spans="1:11" ht="57" x14ac:dyDescent="0.3">
      <c r="A77" s="45">
        <v>47</v>
      </c>
      <c r="B77" s="46" t="s">
        <v>84</v>
      </c>
      <c r="C77" s="45" t="s">
        <v>72</v>
      </c>
      <c r="D77" s="47">
        <v>1</v>
      </c>
      <c r="E77" s="40">
        <v>229203.16833327059</v>
      </c>
      <c r="F77" s="40">
        <f t="shared" si="6"/>
        <v>229203</v>
      </c>
      <c r="G77" s="67"/>
      <c r="H77" s="55"/>
      <c r="I77" s="40"/>
      <c r="J77" s="40">
        <f t="shared" si="4"/>
        <v>0</v>
      </c>
      <c r="K77" s="40">
        <f t="shared" si="5"/>
        <v>0</v>
      </c>
    </row>
    <row r="78" spans="1:11" ht="45.6" x14ac:dyDescent="0.3">
      <c r="A78" s="45">
        <v>48</v>
      </c>
      <c r="B78" s="46" t="s">
        <v>85</v>
      </c>
      <c r="C78" s="45" t="s">
        <v>72</v>
      </c>
      <c r="D78" s="47">
        <v>1</v>
      </c>
      <c r="E78" s="40">
        <v>48223.212180655864</v>
      </c>
      <c r="F78" s="40">
        <f t="shared" si="6"/>
        <v>48223</v>
      </c>
      <c r="G78" s="67"/>
      <c r="H78" s="55"/>
      <c r="I78" s="40"/>
      <c r="J78" s="40">
        <f t="shared" si="4"/>
        <v>0</v>
      </c>
      <c r="K78" s="40">
        <f t="shared" si="5"/>
        <v>0</v>
      </c>
    </row>
    <row r="79" spans="1:11" ht="45.6" x14ac:dyDescent="0.3">
      <c r="A79" s="45">
        <v>49</v>
      </c>
      <c r="B79" s="46" t="s">
        <v>86</v>
      </c>
      <c r="C79" s="45" t="s">
        <v>72</v>
      </c>
      <c r="D79" s="47">
        <v>1</v>
      </c>
      <c r="E79" s="40">
        <v>98142.459285269433</v>
      </c>
      <c r="F79" s="40">
        <f t="shared" si="6"/>
        <v>98142</v>
      </c>
      <c r="G79" s="67"/>
      <c r="H79" s="55"/>
      <c r="I79" s="40"/>
      <c r="J79" s="40">
        <f t="shared" si="4"/>
        <v>0</v>
      </c>
      <c r="K79" s="40">
        <f t="shared" si="5"/>
        <v>0</v>
      </c>
    </row>
    <row r="80" spans="1:11" ht="45.6" x14ac:dyDescent="0.3">
      <c r="A80" s="45">
        <v>50</v>
      </c>
      <c r="B80" s="46" t="s">
        <v>87</v>
      </c>
      <c r="C80" s="45" t="s">
        <v>72</v>
      </c>
      <c r="D80" s="47">
        <v>1</v>
      </c>
      <c r="E80" s="40">
        <v>46881.524518496735</v>
      </c>
      <c r="F80" s="40">
        <f t="shared" si="6"/>
        <v>46882</v>
      </c>
      <c r="G80" s="67"/>
      <c r="H80" s="55"/>
      <c r="I80" s="40"/>
      <c r="J80" s="40">
        <f t="shared" si="4"/>
        <v>0</v>
      </c>
      <c r="K80" s="40">
        <f t="shared" si="5"/>
        <v>0</v>
      </c>
    </row>
    <row r="81" spans="1:11" ht="45.6" x14ac:dyDescent="0.3">
      <c r="A81" s="45">
        <v>51</v>
      </c>
      <c r="B81" s="46" t="s">
        <v>88</v>
      </c>
      <c r="C81" s="45" t="s">
        <v>72</v>
      </c>
      <c r="D81" s="47">
        <v>1</v>
      </c>
      <c r="E81" s="40">
        <v>38452.304205248955</v>
      </c>
      <c r="F81" s="40">
        <f t="shared" si="6"/>
        <v>38452</v>
      </c>
      <c r="G81" s="67"/>
      <c r="H81" s="55"/>
      <c r="I81" s="40"/>
      <c r="J81" s="40">
        <f t="shared" si="4"/>
        <v>0</v>
      </c>
      <c r="K81" s="40">
        <f t="shared" si="5"/>
        <v>0</v>
      </c>
    </row>
    <row r="82" spans="1:11" ht="45.6" x14ac:dyDescent="0.3">
      <c r="A82" s="45">
        <v>52</v>
      </c>
      <c r="B82" s="46" t="s">
        <v>89</v>
      </c>
      <c r="C82" s="45" t="s">
        <v>72</v>
      </c>
      <c r="D82" s="47">
        <v>1</v>
      </c>
      <c r="E82" s="40">
        <v>45452.904817822426</v>
      </c>
      <c r="F82" s="40">
        <f t="shared" si="6"/>
        <v>45453</v>
      </c>
      <c r="G82" s="67"/>
      <c r="H82" s="55"/>
      <c r="I82" s="40"/>
      <c r="J82" s="40">
        <f t="shared" si="4"/>
        <v>0</v>
      </c>
      <c r="K82" s="40">
        <f t="shared" si="5"/>
        <v>0</v>
      </c>
    </row>
    <row r="83" spans="1:11" ht="57" x14ac:dyDescent="0.3">
      <c r="A83" s="45">
        <v>53</v>
      </c>
      <c r="B83" s="46" t="s">
        <v>90</v>
      </c>
      <c r="C83" s="45" t="s">
        <v>72</v>
      </c>
      <c r="D83" s="47">
        <v>1</v>
      </c>
      <c r="E83" s="40">
        <v>56010.503749703559</v>
      </c>
      <c r="F83" s="40">
        <f t="shared" si="6"/>
        <v>56011</v>
      </c>
      <c r="G83" s="67"/>
      <c r="H83" s="55"/>
      <c r="I83" s="40"/>
      <c r="J83" s="40">
        <f t="shared" si="4"/>
        <v>0</v>
      </c>
      <c r="K83" s="40">
        <f t="shared" si="5"/>
        <v>0</v>
      </c>
    </row>
    <row r="84" spans="1:11" ht="45.6" x14ac:dyDescent="0.3">
      <c r="A84" s="45">
        <v>54</v>
      </c>
      <c r="B84" s="46" t="s">
        <v>91</v>
      </c>
      <c r="C84" s="45" t="s">
        <v>72</v>
      </c>
      <c r="D84" s="47">
        <v>1</v>
      </c>
      <c r="E84" s="40">
        <v>44776.798844240104</v>
      </c>
      <c r="F84" s="40">
        <f t="shared" si="6"/>
        <v>44777</v>
      </c>
      <c r="G84" s="67"/>
      <c r="H84" s="55"/>
      <c r="I84" s="40"/>
      <c r="J84" s="40">
        <f t="shared" si="4"/>
        <v>0</v>
      </c>
      <c r="K84" s="40">
        <f t="shared" si="5"/>
        <v>0</v>
      </c>
    </row>
    <row r="85" spans="1:11" ht="57" x14ac:dyDescent="0.3">
      <c r="A85" s="45">
        <v>55</v>
      </c>
      <c r="B85" s="46" t="s">
        <v>92</v>
      </c>
      <c r="C85" s="45" t="s">
        <v>72</v>
      </c>
      <c r="D85" s="47">
        <v>1</v>
      </c>
      <c r="E85" s="40">
        <v>39202.950504617729</v>
      </c>
      <c r="F85" s="40">
        <f t="shared" si="6"/>
        <v>39203</v>
      </c>
      <c r="G85" s="67"/>
      <c r="H85" s="55"/>
      <c r="I85" s="40"/>
      <c r="J85" s="40">
        <f t="shared" si="4"/>
        <v>0</v>
      </c>
      <c r="K85" s="40">
        <f t="shared" si="5"/>
        <v>0</v>
      </c>
    </row>
    <row r="86" spans="1:11" ht="45.6" x14ac:dyDescent="0.3">
      <c r="A86" s="45">
        <v>56</v>
      </c>
      <c r="B86" s="46" t="s">
        <v>93</v>
      </c>
      <c r="C86" s="45" t="s">
        <v>72</v>
      </c>
      <c r="D86" s="47">
        <v>1</v>
      </c>
      <c r="E86" s="40">
        <v>54333.374961912748</v>
      </c>
      <c r="F86" s="40">
        <f t="shared" si="6"/>
        <v>54333</v>
      </c>
      <c r="G86" s="67"/>
      <c r="H86" s="55"/>
      <c r="I86" s="40"/>
      <c r="J86" s="40">
        <f t="shared" si="4"/>
        <v>0</v>
      </c>
      <c r="K86" s="40">
        <f t="shared" si="5"/>
        <v>0</v>
      </c>
    </row>
    <row r="87" spans="1:11" ht="45.6" x14ac:dyDescent="0.3">
      <c r="A87" s="45">
        <v>57</v>
      </c>
      <c r="B87" s="46" t="s">
        <v>94</v>
      </c>
      <c r="C87" s="45" t="s">
        <v>72</v>
      </c>
      <c r="D87" s="47">
        <v>1</v>
      </c>
      <c r="E87" s="40">
        <v>75482.40070919646</v>
      </c>
      <c r="F87" s="40">
        <f t="shared" si="6"/>
        <v>75482</v>
      </c>
      <c r="G87" s="67"/>
      <c r="H87" s="55"/>
      <c r="I87" s="40"/>
      <c r="J87" s="40">
        <f t="shared" si="4"/>
        <v>0</v>
      </c>
      <c r="K87" s="40">
        <f t="shared" si="5"/>
        <v>0</v>
      </c>
    </row>
    <row r="88" spans="1:11" ht="57" x14ac:dyDescent="0.3">
      <c r="A88" s="45">
        <v>58</v>
      </c>
      <c r="B88" s="46" t="s">
        <v>95</v>
      </c>
      <c r="C88" s="45" t="s">
        <v>72</v>
      </c>
      <c r="D88" s="47">
        <v>1</v>
      </c>
      <c r="E88" s="40">
        <v>360580.46760662639</v>
      </c>
      <c r="F88" s="40">
        <f t="shared" si="6"/>
        <v>360580</v>
      </c>
      <c r="G88" s="67"/>
      <c r="H88" s="55"/>
      <c r="I88" s="40"/>
      <c r="J88" s="40">
        <f t="shared" si="4"/>
        <v>0</v>
      </c>
      <c r="K88" s="40">
        <f t="shared" si="5"/>
        <v>0</v>
      </c>
    </row>
    <row r="89" spans="1:11" ht="57" x14ac:dyDescent="0.3">
      <c r="A89" s="45">
        <v>59</v>
      </c>
      <c r="B89" s="46" t="s">
        <v>96</v>
      </c>
      <c r="C89" s="45" t="s">
        <v>72</v>
      </c>
      <c r="D89" s="47">
        <v>1</v>
      </c>
      <c r="E89" s="40">
        <v>366990.01701083052</v>
      </c>
      <c r="F89" s="40">
        <f t="shared" si="6"/>
        <v>366990</v>
      </c>
      <c r="G89" s="67"/>
      <c r="H89" s="55"/>
      <c r="I89" s="40"/>
      <c r="J89" s="40">
        <f t="shared" si="4"/>
        <v>0</v>
      </c>
      <c r="K89" s="40">
        <f t="shared" si="5"/>
        <v>0</v>
      </c>
    </row>
    <row r="90" spans="1:11" ht="57" x14ac:dyDescent="0.3">
      <c r="A90" s="45">
        <v>60</v>
      </c>
      <c r="B90" s="46" t="s">
        <v>97</v>
      </c>
      <c r="C90" s="45" t="s">
        <v>72</v>
      </c>
      <c r="D90" s="47">
        <v>1</v>
      </c>
      <c r="E90" s="40">
        <v>371980.3584153101</v>
      </c>
      <c r="F90" s="40">
        <f t="shared" si="6"/>
        <v>371980</v>
      </c>
      <c r="G90" s="67"/>
      <c r="H90" s="55"/>
      <c r="I90" s="40"/>
      <c r="J90" s="40">
        <f t="shared" si="4"/>
        <v>0</v>
      </c>
      <c r="K90" s="40">
        <f t="shared" si="5"/>
        <v>0</v>
      </c>
    </row>
    <row r="91" spans="1:11" ht="57" x14ac:dyDescent="0.3">
      <c r="A91" s="45">
        <v>61</v>
      </c>
      <c r="B91" s="46" t="s">
        <v>98</v>
      </c>
      <c r="C91" s="45" t="s">
        <v>72</v>
      </c>
      <c r="D91" s="47">
        <v>1</v>
      </c>
      <c r="E91" s="40">
        <v>373630.20509054646</v>
      </c>
      <c r="F91" s="40">
        <f t="shared" si="6"/>
        <v>373630</v>
      </c>
      <c r="G91" s="67"/>
      <c r="H91" s="55"/>
      <c r="I91" s="40"/>
      <c r="J91" s="40">
        <f t="shared" si="4"/>
        <v>0</v>
      </c>
      <c r="K91" s="40">
        <f t="shared" si="5"/>
        <v>0</v>
      </c>
    </row>
    <row r="92" spans="1:11" ht="45.6" x14ac:dyDescent="0.3">
      <c r="A92" s="45">
        <v>62</v>
      </c>
      <c r="B92" s="46" t="s">
        <v>99</v>
      </c>
      <c r="C92" s="45" t="s">
        <v>72</v>
      </c>
      <c r="D92" s="47">
        <v>1</v>
      </c>
      <c r="E92" s="40">
        <v>76705.569734850942</v>
      </c>
      <c r="F92" s="40">
        <f t="shared" si="6"/>
        <v>76706</v>
      </c>
      <c r="G92" s="67"/>
      <c r="H92" s="55"/>
      <c r="I92" s="40"/>
      <c r="J92" s="40">
        <f t="shared" si="4"/>
        <v>0</v>
      </c>
      <c r="K92" s="40">
        <f t="shared" si="5"/>
        <v>0</v>
      </c>
    </row>
    <row r="93" spans="1:11" ht="45.6" x14ac:dyDescent="0.3">
      <c r="A93" s="45">
        <v>63</v>
      </c>
      <c r="B93" s="46" t="s">
        <v>100</v>
      </c>
      <c r="C93" s="45" t="s">
        <v>72</v>
      </c>
      <c r="D93" s="47">
        <v>1</v>
      </c>
      <c r="E93" s="40">
        <v>40488.242078900505</v>
      </c>
      <c r="F93" s="40">
        <f t="shared" si="6"/>
        <v>40488</v>
      </c>
      <c r="G93" s="67"/>
      <c r="H93" s="55"/>
      <c r="I93" s="40"/>
      <c r="J93" s="40">
        <f t="shared" si="4"/>
        <v>0</v>
      </c>
      <c r="K93" s="40">
        <f t="shared" si="5"/>
        <v>0</v>
      </c>
    </row>
    <row r="94" spans="1:11" ht="57" x14ac:dyDescent="0.3">
      <c r="A94" s="45">
        <v>64</v>
      </c>
      <c r="B94" s="46" t="s">
        <v>101</v>
      </c>
      <c r="C94" s="45" t="s">
        <v>72</v>
      </c>
      <c r="D94" s="47">
        <v>1</v>
      </c>
      <c r="E94" s="40">
        <v>62333.981078786943</v>
      </c>
      <c r="F94" s="40">
        <f t="shared" si="6"/>
        <v>62334</v>
      </c>
      <c r="G94" s="67"/>
      <c r="H94" s="55"/>
      <c r="I94" s="40"/>
      <c r="J94" s="40">
        <f t="shared" si="4"/>
        <v>0</v>
      </c>
      <c r="K94" s="40">
        <f t="shared" si="5"/>
        <v>0</v>
      </c>
    </row>
    <row r="95" spans="1:11" ht="57" x14ac:dyDescent="0.3">
      <c r="A95" s="45">
        <v>65</v>
      </c>
      <c r="B95" s="46" t="s">
        <v>102</v>
      </c>
      <c r="C95" s="45" t="s">
        <v>72</v>
      </c>
      <c r="D95" s="47">
        <v>1</v>
      </c>
      <c r="E95" s="40">
        <v>67454.194648975725</v>
      </c>
      <c r="F95" s="40">
        <f t="shared" si="6"/>
        <v>67454</v>
      </c>
      <c r="G95" s="67"/>
      <c r="H95" s="55"/>
      <c r="I95" s="40"/>
      <c r="J95" s="40">
        <f t="shared" si="4"/>
        <v>0</v>
      </c>
      <c r="K95" s="40">
        <f t="shared" si="5"/>
        <v>0</v>
      </c>
    </row>
    <row r="96" spans="1:11" ht="57" x14ac:dyDescent="0.3">
      <c r="A96" s="45">
        <v>66</v>
      </c>
      <c r="B96" s="46" t="s">
        <v>103</v>
      </c>
      <c r="C96" s="45" t="s">
        <v>72</v>
      </c>
      <c r="D96" s="47">
        <v>1</v>
      </c>
      <c r="E96" s="40">
        <v>61666.88448244211</v>
      </c>
      <c r="F96" s="40">
        <f t="shared" si="6"/>
        <v>61667</v>
      </c>
      <c r="G96" s="67"/>
      <c r="H96" s="55"/>
      <c r="I96" s="40"/>
      <c r="J96" s="40">
        <f t="shared" ref="J96:J159" si="7">I96*19%</f>
        <v>0</v>
      </c>
      <c r="K96" s="40">
        <f t="shared" ref="K96:K159" si="8">I96+J96</f>
        <v>0</v>
      </c>
    </row>
    <row r="97" spans="1:11" ht="57" x14ac:dyDescent="0.3">
      <c r="A97" s="45">
        <v>67</v>
      </c>
      <c r="B97" s="46" t="s">
        <v>104</v>
      </c>
      <c r="C97" s="45" t="s">
        <v>72</v>
      </c>
      <c r="D97" s="47">
        <v>1</v>
      </c>
      <c r="E97" s="40">
        <v>135046.61213522041</v>
      </c>
      <c r="F97" s="40">
        <f t="shared" si="6"/>
        <v>135047</v>
      </c>
      <c r="G97" s="67"/>
      <c r="H97" s="55"/>
      <c r="I97" s="40"/>
      <c r="J97" s="40">
        <f t="shared" si="7"/>
        <v>0</v>
      </c>
      <c r="K97" s="40">
        <f t="shared" si="8"/>
        <v>0</v>
      </c>
    </row>
    <row r="98" spans="1:11" ht="57" x14ac:dyDescent="0.3">
      <c r="A98" s="45">
        <v>68</v>
      </c>
      <c r="B98" s="46" t="s">
        <v>105</v>
      </c>
      <c r="C98" s="45" t="s">
        <v>72</v>
      </c>
      <c r="D98" s="47">
        <v>1</v>
      </c>
      <c r="E98" s="40">
        <v>145041.86893441909</v>
      </c>
      <c r="F98" s="40">
        <f t="shared" si="6"/>
        <v>145042</v>
      </c>
      <c r="G98" s="67"/>
      <c r="H98" s="55"/>
      <c r="I98" s="40"/>
      <c r="J98" s="40">
        <f t="shared" si="7"/>
        <v>0</v>
      </c>
      <c r="K98" s="40">
        <f t="shared" si="8"/>
        <v>0</v>
      </c>
    </row>
    <row r="99" spans="1:11" ht="45.6" x14ac:dyDescent="0.3">
      <c r="A99" s="45">
        <v>69</v>
      </c>
      <c r="B99" s="46" t="s">
        <v>106</v>
      </c>
      <c r="C99" s="45" t="s">
        <v>72</v>
      </c>
      <c r="D99" s="47">
        <v>1</v>
      </c>
      <c r="E99" s="40">
        <v>142415.00864821044</v>
      </c>
      <c r="F99" s="40">
        <f t="shared" si="6"/>
        <v>142415</v>
      </c>
      <c r="G99" s="67"/>
      <c r="H99" s="55"/>
      <c r="I99" s="40"/>
      <c r="J99" s="40">
        <f t="shared" si="7"/>
        <v>0</v>
      </c>
      <c r="K99" s="40">
        <f t="shared" si="8"/>
        <v>0</v>
      </c>
    </row>
    <row r="100" spans="1:11" ht="57" x14ac:dyDescent="0.3">
      <c r="A100" s="45">
        <v>70</v>
      </c>
      <c r="B100" s="46" t="s">
        <v>107</v>
      </c>
      <c r="C100" s="45" t="s">
        <v>72</v>
      </c>
      <c r="D100" s="47">
        <v>1</v>
      </c>
      <c r="E100" s="40">
        <v>68948.168094264329</v>
      </c>
      <c r="F100" s="40">
        <f t="shared" si="6"/>
        <v>68948</v>
      </c>
      <c r="G100" s="67"/>
      <c r="H100" s="55"/>
      <c r="I100" s="40"/>
      <c r="J100" s="40">
        <f t="shared" si="7"/>
        <v>0</v>
      </c>
      <c r="K100" s="40">
        <f t="shared" si="8"/>
        <v>0</v>
      </c>
    </row>
    <row r="101" spans="1:11" ht="57" x14ac:dyDescent="0.3">
      <c r="A101" s="45">
        <v>71</v>
      </c>
      <c r="B101" s="46" t="s">
        <v>108</v>
      </c>
      <c r="C101" s="45" t="s">
        <v>72</v>
      </c>
      <c r="D101" s="47">
        <v>1</v>
      </c>
      <c r="E101" s="40">
        <v>91111.214925130378</v>
      </c>
      <c r="F101" s="40">
        <f t="shared" si="6"/>
        <v>91111</v>
      </c>
      <c r="G101" s="67"/>
      <c r="H101" s="55"/>
      <c r="I101" s="40"/>
      <c r="J101" s="40">
        <f t="shared" si="7"/>
        <v>0</v>
      </c>
      <c r="K101" s="40">
        <f t="shared" si="8"/>
        <v>0</v>
      </c>
    </row>
    <row r="102" spans="1:11" ht="57" x14ac:dyDescent="0.3">
      <c r="A102" s="45">
        <v>72</v>
      </c>
      <c r="B102" s="46" t="s">
        <v>109</v>
      </c>
      <c r="C102" s="45" t="s">
        <v>72</v>
      </c>
      <c r="D102" s="47">
        <v>1</v>
      </c>
      <c r="E102" s="40">
        <v>147847.33690341606</v>
      </c>
      <c r="F102" s="40">
        <f t="shared" si="6"/>
        <v>147847</v>
      </c>
      <c r="G102" s="67"/>
      <c r="H102" s="55"/>
      <c r="I102" s="40"/>
      <c r="J102" s="40">
        <f t="shared" si="7"/>
        <v>0</v>
      </c>
      <c r="K102" s="40">
        <f t="shared" si="8"/>
        <v>0</v>
      </c>
    </row>
    <row r="103" spans="1:11" ht="57" x14ac:dyDescent="0.3">
      <c r="A103" s="45">
        <v>73</v>
      </c>
      <c r="B103" s="46" t="s">
        <v>110</v>
      </c>
      <c r="C103" s="45" t="s">
        <v>72</v>
      </c>
      <c r="D103" s="47">
        <v>1</v>
      </c>
      <c r="E103" s="40">
        <v>75848.49170180966</v>
      </c>
      <c r="F103" s="40">
        <f t="shared" si="6"/>
        <v>75848</v>
      </c>
      <c r="G103" s="67"/>
      <c r="H103" s="55"/>
      <c r="I103" s="40"/>
      <c r="J103" s="40">
        <f t="shared" si="7"/>
        <v>0</v>
      </c>
      <c r="K103" s="40">
        <f t="shared" si="8"/>
        <v>0</v>
      </c>
    </row>
    <row r="104" spans="1:11" ht="57" x14ac:dyDescent="0.3">
      <c r="A104" s="45">
        <v>74</v>
      </c>
      <c r="B104" s="46" t="s">
        <v>111</v>
      </c>
      <c r="C104" s="45" t="s">
        <v>72</v>
      </c>
      <c r="D104" s="47">
        <v>1</v>
      </c>
      <c r="E104" s="40">
        <v>70385.583196768755</v>
      </c>
      <c r="F104" s="40">
        <f t="shared" si="6"/>
        <v>70386</v>
      </c>
      <c r="G104" s="67"/>
      <c r="H104" s="55"/>
      <c r="I104" s="40"/>
      <c r="J104" s="40">
        <f t="shared" si="7"/>
        <v>0</v>
      </c>
      <c r="K104" s="40">
        <f t="shared" si="8"/>
        <v>0</v>
      </c>
    </row>
    <row r="105" spans="1:11" ht="57" x14ac:dyDescent="0.3">
      <c r="A105" s="45">
        <v>75</v>
      </c>
      <c r="B105" s="46" t="s">
        <v>112</v>
      </c>
      <c r="C105" s="45" t="s">
        <v>72</v>
      </c>
      <c r="D105" s="47">
        <v>1</v>
      </c>
      <c r="E105" s="40">
        <v>63975.778143267584</v>
      </c>
      <c r="F105" s="40">
        <f t="shared" si="6"/>
        <v>63976</v>
      </c>
      <c r="G105" s="67"/>
      <c r="H105" s="55"/>
      <c r="I105" s="40"/>
      <c r="J105" s="40">
        <f t="shared" si="7"/>
        <v>0</v>
      </c>
      <c r="K105" s="40">
        <f t="shared" si="8"/>
        <v>0</v>
      </c>
    </row>
    <row r="106" spans="1:11" ht="45.6" x14ac:dyDescent="0.3">
      <c r="A106" s="45">
        <v>76</v>
      </c>
      <c r="B106" s="46" t="s">
        <v>113</v>
      </c>
      <c r="C106" s="45" t="s">
        <v>72</v>
      </c>
      <c r="D106" s="47">
        <v>1</v>
      </c>
      <c r="E106" s="40">
        <v>59826.22821200022</v>
      </c>
      <c r="F106" s="40">
        <f t="shared" si="6"/>
        <v>59826</v>
      </c>
      <c r="G106" s="67"/>
      <c r="H106" s="55"/>
      <c r="I106" s="40"/>
      <c r="J106" s="40">
        <f t="shared" si="7"/>
        <v>0</v>
      </c>
      <c r="K106" s="40">
        <f t="shared" si="8"/>
        <v>0</v>
      </c>
    </row>
    <row r="107" spans="1:11" ht="45.6" x14ac:dyDescent="0.3">
      <c r="A107" s="45">
        <v>77</v>
      </c>
      <c r="B107" s="46" t="s">
        <v>114</v>
      </c>
      <c r="C107" s="45" t="s">
        <v>72</v>
      </c>
      <c r="D107" s="47">
        <v>1</v>
      </c>
      <c r="E107" s="40">
        <v>24569.028685866269</v>
      </c>
      <c r="F107" s="40">
        <f t="shared" si="6"/>
        <v>24569</v>
      </c>
      <c r="G107" s="67"/>
      <c r="H107" s="55"/>
      <c r="I107" s="40"/>
      <c r="J107" s="40">
        <f t="shared" si="7"/>
        <v>0</v>
      </c>
      <c r="K107" s="40">
        <f t="shared" si="8"/>
        <v>0</v>
      </c>
    </row>
    <row r="108" spans="1:11" ht="45.6" x14ac:dyDescent="0.3">
      <c r="A108" s="45">
        <v>78</v>
      </c>
      <c r="B108" s="46" t="s">
        <v>115</v>
      </c>
      <c r="C108" s="45" t="s">
        <v>72</v>
      </c>
      <c r="D108" s="47">
        <v>1</v>
      </c>
      <c r="E108" s="40">
        <v>67531.724849124032</v>
      </c>
      <c r="F108" s="40">
        <f t="shared" si="6"/>
        <v>67532</v>
      </c>
      <c r="G108" s="67"/>
      <c r="H108" s="55"/>
      <c r="I108" s="40"/>
      <c r="J108" s="40">
        <f t="shared" si="7"/>
        <v>0</v>
      </c>
      <c r="K108" s="40">
        <f t="shared" si="8"/>
        <v>0</v>
      </c>
    </row>
    <row r="109" spans="1:11" ht="45.6" x14ac:dyDescent="0.3">
      <c r="A109" s="45">
        <v>79</v>
      </c>
      <c r="B109" s="46" t="s">
        <v>116</v>
      </c>
      <c r="C109" s="45" t="s">
        <v>72</v>
      </c>
      <c r="D109" s="47">
        <v>1</v>
      </c>
      <c r="E109" s="40">
        <v>49780.366952587858</v>
      </c>
      <c r="F109" s="40">
        <f t="shared" si="6"/>
        <v>49780</v>
      </c>
      <c r="G109" s="67"/>
      <c r="H109" s="55"/>
      <c r="I109" s="40"/>
      <c r="J109" s="40">
        <f t="shared" si="7"/>
        <v>0</v>
      </c>
      <c r="K109" s="40">
        <f t="shared" si="8"/>
        <v>0</v>
      </c>
    </row>
    <row r="110" spans="1:11" ht="57" x14ac:dyDescent="0.3">
      <c r="A110" s="45">
        <v>80</v>
      </c>
      <c r="B110" s="46" t="s">
        <v>117</v>
      </c>
      <c r="C110" s="45" t="s">
        <v>72</v>
      </c>
      <c r="D110" s="47">
        <v>1</v>
      </c>
      <c r="E110" s="40">
        <v>116936.48415165856</v>
      </c>
      <c r="F110" s="40">
        <f t="shared" si="6"/>
        <v>116936</v>
      </c>
      <c r="G110" s="67"/>
      <c r="H110" s="55"/>
      <c r="I110" s="40"/>
      <c r="J110" s="40">
        <f t="shared" si="7"/>
        <v>0</v>
      </c>
      <c r="K110" s="40">
        <f t="shared" si="8"/>
        <v>0</v>
      </c>
    </row>
    <row r="111" spans="1:11" ht="57" x14ac:dyDescent="0.3">
      <c r="A111" s="45">
        <v>81</v>
      </c>
      <c r="B111" s="46" t="s">
        <v>118</v>
      </c>
      <c r="C111" s="45" t="s">
        <v>72</v>
      </c>
      <c r="D111" s="47">
        <v>1</v>
      </c>
      <c r="E111" s="40">
        <v>80667.712496915803</v>
      </c>
      <c r="F111" s="40">
        <f t="shared" si="6"/>
        <v>80668</v>
      </c>
      <c r="G111" s="67"/>
      <c r="H111" s="55"/>
      <c r="I111" s="40"/>
      <c r="J111" s="40">
        <f t="shared" si="7"/>
        <v>0</v>
      </c>
      <c r="K111" s="40">
        <f t="shared" si="8"/>
        <v>0</v>
      </c>
    </row>
    <row r="112" spans="1:11" ht="45.6" x14ac:dyDescent="0.3">
      <c r="A112" s="45">
        <v>82</v>
      </c>
      <c r="B112" s="46" t="s">
        <v>119</v>
      </c>
      <c r="C112" s="45" t="s">
        <v>72</v>
      </c>
      <c r="D112" s="47">
        <v>1</v>
      </c>
      <c r="E112" s="40">
        <v>61548.582604519128</v>
      </c>
      <c r="F112" s="40">
        <f t="shared" si="6"/>
        <v>61549</v>
      </c>
      <c r="G112" s="67"/>
      <c r="H112" s="55"/>
      <c r="I112" s="40"/>
      <c r="J112" s="40">
        <f t="shared" si="7"/>
        <v>0</v>
      </c>
      <c r="K112" s="40">
        <f t="shared" si="8"/>
        <v>0</v>
      </c>
    </row>
    <row r="113" spans="1:11" ht="57" x14ac:dyDescent="0.3">
      <c r="A113" s="45">
        <v>83</v>
      </c>
      <c r="B113" s="46" t="s">
        <v>120</v>
      </c>
      <c r="C113" s="45" t="s">
        <v>72</v>
      </c>
      <c r="D113" s="47">
        <v>1</v>
      </c>
      <c r="E113" s="40">
        <v>303679.50482681679</v>
      </c>
      <c r="F113" s="40">
        <f t="shared" si="6"/>
        <v>303680</v>
      </c>
      <c r="G113" s="67"/>
      <c r="H113" s="55"/>
      <c r="I113" s="40"/>
      <c r="J113" s="40">
        <f t="shared" si="7"/>
        <v>0</v>
      </c>
      <c r="K113" s="40">
        <f t="shared" si="8"/>
        <v>0</v>
      </c>
    </row>
    <row r="114" spans="1:11" ht="45.6" x14ac:dyDescent="0.3">
      <c r="A114" s="45">
        <v>84</v>
      </c>
      <c r="B114" s="46" t="s">
        <v>121</v>
      </c>
      <c r="C114" s="45" t="s">
        <v>72</v>
      </c>
      <c r="D114" s="47">
        <v>1</v>
      </c>
      <c r="E114" s="40">
        <v>116447.29645553198</v>
      </c>
      <c r="F114" s="40">
        <f t="shared" si="6"/>
        <v>116447</v>
      </c>
      <c r="G114" s="67"/>
      <c r="H114" s="55"/>
      <c r="I114" s="40"/>
      <c r="J114" s="40">
        <f t="shared" si="7"/>
        <v>0</v>
      </c>
      <c r="K114" s="40">
        <f t="shared" si="8"/>
        <v>0</v>
      </c>
    </row>
    <row r="115" spans="1:11" ht="57" x14ac:dyDescent="0.3">
      <c r="A115" s="45">
        <v>85</v>
      </c>
      <c r="B115" s="46" t="s">
        <v>122</v>
      </c>
      <c r="C115" s="45" t="s">
        <v>72</v>
      </c>
      <c r="D115" s="47">
        <v>1</v>
      </c>
      <c r="E115" s="40">
        <v>177322.0710620126</v>
      </c>
      <c r="F115" s="40">
        <f t="shared" si="6"/>
        <v>177322</v>
      </c>
      <c r="G115" s="67"/>
      <c r="H115" s="55"/>
      <c r="I115" s="40"/>
      <c r="J115" s="40">
        <f t="shared" si="7"/>
        <v>0</v>
      </c>
      <c r="K115" s="40">
        <f t="shared" si="8"/>
        <v>0</v>
      </c>
    </row>
    <row r="116" spans="1:11" ht="57" x14ac:dyDescent="0.3">
      <c r="A116" s="45">
        <v>86</v>
      </c>
      <c r="B116" s="46" t="s">
        <v>123</v>
      </c>
      <c r="C116" s="45" t="s">
        <v>72</v>
      </c>
      <c r="D116" s="47">
        <v>1</v>
      </c>
      <c r="E116" s="40">
        <v>124855.53267022005</v>
      </c>
      <c r="F116" s="40">
        <f t="shared" si="6"/>
        <v>124856</v>
      </c>
      <c r="G116" s="67"/>
      <c r="H116" s="55"/>
      <c r="I116" s="40"/>
      <c r="J116" s="40">
        <f t="shared" si="7"/>
        <v>0</v>
      </c>
      <c r="K116" s="40">
        <f t="shared" si="8"/>
        <v>0</v>
      </c>
    </row>
    <row r="117" spans="1:11" ht="45.6" x14ac:dyDescent="0.3">
      <c r="A117" s="45">
        <v>87</v>
      </c>
      <c r="B117" s="46" t="s">
        <v>124</v>
      </c>
      <c r="C117" s="45" t="s">
        <v>72</v>
      </c>
      <c r="D117" s="47">
        <v>1</v>
      </c>
      <c r="E117" s="40">
        <v>92791.177377557106</v>
      </c>
      <c r="F117" s="40">
        <f t="shared" si="6"/>
        <v>92791</v>
      </c>
      <c r="G117" s="67"/>
      <c r="H117" s="55"/>
      <c r="I117" s="40"/>
      <c r="J117" s="40">
        <f t="shared" si="7"/>
        <v>0</v>
      </c>
      <c r="K117" s="40">
        <f t="shared" si="8"/>
        <v>0</v>
      </c>
    </row>
    <row r="118" spans="1:11" ht="45.6" x14ac:dyDescent="0.3">
      <c r="A118" s="45">
        <v>88</v>
      </c>
      <c r="B118" s="46" t="s">
        <v>125</v>
      </c>
      <c r="C118" s="45" t="s">
        <v>72</v>
      </c>
      <c r="D118" s="47">
        <v>1</v>
      </c>
      <c r="E118" s="40">
        <v>107171.67337181258</v>
      </c>
      <c r="F118" s="40">
        <f t="shared" si="6"/>
        <v>107172</v>
      </c>
      <c r="G118" s="67"/>
      <c r="H118" s="55"/>
      <c r="I118" s="40"/>
      <c r="J118" s="40">
        <f t="shared" si="7"/>
        <v>0</v>
      </c>
      <c r="K118" s="40">
        <f t="shared" si="8"/>
        <v>0</v>
      </c>
    </row>
    <row r="119" spans="1:11" ht="57" x14ac:dyDescent="0.3">
      <c r="A119" s="45">
        <v>89</v>
      </c>
      <c r="B119" s="46" t="s">
        <v>126</v>
      </c>
      <c r="C119" s="45" t="s">
        <v>72</v>
      </c>
      <c r="D119" s="47">
        <v>1</v>
      </c>
      <c r="E119" s="40">
        <v>102762.73026001228</v>
      </c>
      <c r="F119" s="40">
        <f t="shared" si="6"/>
        <v>102763</v>
      </c>
      <c r="G119" s="67"/>
      <c r="H119" s="55"/>
      <c r="I119" s="40"/>
      <c r="J119" s="40">
        <f t="shared" si="7"/>
        <v>0</v>
      </c>
      <c r="K119" s="40">
        <f t="shared" si="8"/>
        <v>0</v>
      </c>
    </row>
    <row r="120" spans="1:11" ht="57" x14ac:dyDescent="0.3">
      <c r="A120" s="45">
        <v>90</v>
      </c>
      <c r="B120" s="46" t="s">
        <v>127</v>
      </c>
      <c r="C120" s="45" t="s">
        <v>72</v>
      </c>
      <c r="D120" s="47">
        <v>1</v>
      </c>
      <c r="E120" s="40">
        <v>112037.56118759913</v>
      </c>
      <c r="F120" s="40">
        <f t="shared" si="6"/>
        <v>112038</v>
      </c>
      <c r="G120" s="67"/>
      <c r="H120" s="55"/>
      <c r="I120" s="40"/>
      <c r="J120" s="40">
        <f t="shared" si="7"/>
        <v>0</v>
      </c>
      <c r="K120" s="40">
        <f t="shared" si="8"/>
        <v>0</v>
      </c>
    </row>
    <row r="121" spans="1:11" ht="57" x14ac:dyDescent="0.3">
      <c r="A121" s="45">
        <v>91</v>
      </c>
      <c r="B121" s="46" t="s">
        <v>128</v>
      </c>
      <c r="C121" s="45" t="s">
        <v>72</v>
      </c>
      <c r="D121" s="47">
        <v>1</v>
      </c>
      <c r="E121" s="40">
        <v>109278.65934549464</v>
      </c>
      <c r="F121" s="40">
        <f t="shared" si="6"/>
        <v>109279</v>
      </c>
      <c r="G121" s="67"/>
      <c r="H121" s="55"/>
      <c r="I121" s="40"/>
      <c r="J121" s="40">
        <f t="shared" si="7"/>
        <v>0</v>
      </c>
      <c r="K121" s="40">
        <f t="shared" si="8"/>
        <v>0</v>
      </c>
    </row>
    <row r="122" spans="1:11" ht="45.6" x14ac:dyDescent="0.3">
      <c r="A122" s="45">
        <v>92</v>
      </c>
      <c r="B122" s="46" t="s">
        <v>129</v>
      </c>
      <c r="C122" s="45" t="s">
        <v>72</v>
      </c>
      <c r="D122" s="47">
        <v>1</v>
      </c>
      <c r="E122" s="40">
        <v>49589.175497758792</v>
      </c>
      <c r="F122" s="40">
        <f t="shared" si="6"/>
        <v>49589</v>
      </c>
      <c r="G122" s="67"/>
      <c r="H122" s="55"/>
      <c r="I122" s="40"/>
      <c r="J122" s="40">
        <f t="shared" si="7"/>
        <v>0</v>
      </c>
      <c r="K122" s="40">
        <f t="shared" si="8"/>
        <v>0</v>
      </c>
    </row>
    <row r="123" spans="1:11" ht="57" x14ac:dyDescent="0.3">
      <c r="A123" s="45">
        <v>93</v>
      </c>
      <c r="B123" s="46" t="s">
        <v>130</v>
      </c>
      <c r="C123" s="45" t="s">
        <v>72</v>
      </c>
      <c r="D123" s="47">
        <v>1</v>
      </c>
      <c r="E123" s="40">
        <v>59868.856105210027</v>
      </c>
      <c r="F123" s="40">
        <f t="shared" si="6"/>
        <v>59869</v>
      </c>
      <c r="G123" s="67"/>
      <c r="H123" s="55"/>
      <c r="I123" s="40"/>
      <c r="J123" s="40">
        <f t="shared" si="7"/>
        <v>0</v>
      </c>
      <c r="K123" s="40">
        <f t="shared" si="8"/>
        <v>0</v>
      </c>
    </row>
    <row r="124" spans="1:11" ht="57" x14ac:dyDescent="0.3">
      <c r="A124" s="45">
        <v>94</v>
      </c>
      <c r="B124" s="46" t="s">
        <v>131</v>
      </c>
      <c r="C124" s="45" t="s">
        <v>72</v>
      </c>
      <c r="D124" s="47">
        <v>1</v>
      </c>
      <c r="E124" s="40">
        <v>62422.624387461394</v>
      </c>
      <c r="F124" s="40">
        <f t="shared" si="6"/>
        <v>62423</v>
      </c>
      <c r="G124" s="67"/>
      <c r="H124" s="55"/>
      <c r="I124" s="40"/>
      <c r="J124" s="40">
        <f t="shared" si="7"/>
        <v>0</v>
      </c>
      <c r="K124" s="40">
        <f t="shared" si="8"/>
        <v>0</v>
      </c>
    </row>
    <row r="125" spans="1:11" ht="57" x14ac:dyDescent="0.3">
      <c r="A125" s="45">
        <v>95</v>
      </c>
      <c r="B125" s="46" t="s">
        <v>132</v>
      </c>
      <c r="C125" s="45" t="s">
        <v>72</v>
      </c>
      <c r="D125" s="47">
        <v>1</v>
      </c>
      <c r="E125" s="40">
        <v>94908.873150332438</v>
      </c>
      <c r="F125" s="40">
        <f t="shared" si="6"/>
        <v>94909</v>
      </c>
      <c r="G125" s="67"/>
      <c r="H125" s="55"/>
      <c r="I125" s="40"/>
      <c r="J125" s="40">
        <f t="shared" si="7"/>
        <v>0</v>
      </c>
      <c r="K125" s="40">
        <f t="shared" si="8"/>
        <v>0</v>
      </c>
    </row>
    <row r="126" spans="1:11" ht="45.6" x14ac:dyDescent="0.3">
      <c r="A126" s="45">
        <v>96</v>
      </c>
      <c r="B126" s="46" t="s">
        <v>133</v>
      </c>
      <c r="C126" s="45" t="s">
        <v>72</v>
      </c>
      <c r="D126" s="47">
        <v>1</v>
      </c>
      <c r="E126" s="40">
        <v>64269.929785188542</v>
      </c>
      <c r="F126" s="40">
        <f t="shared" si="6"/>
        <v>64270</v>
      </c>
      <c r="G126" s="67"/>
      <c r="H126" s="55"/>
      <c r="I126" s="40"/>
      <c r="J126" s="40">
        <f t="shared" si="7"/>
        <v>0</v>
      </c>
      <c r="K126" s="40">
        <f t="shared" si="8"/>
        <v>0</v>
      </c>
    </row>
    <row r="127" spans="1:11" ht="57" x14ac:dyDescent="0.3">
      <c r="A127" s="45">
        <v>97</v>
      </c>
      <c r="B127" s="46" t="s">
        <v>134</v>
      </c>
      <c r="C127" s="45" t="s">
        <v>72</v>
      </c>
      <c r="D127" s="47">
        <v>1</v>
      </c>
      <c r="E127" s="40">
        <v>134274.00995864536</v>
      </c>
      <c r="F127" s="40">
        <f t="shared" si="6"/>
        <v>134274</v>
      </c>
      <c r="G127" s="67"/>
      <c r="H127" s="55"/>
      <c r="I127" s="40"/>
      <c r="J127" s="40">
        <f t="shared" si="7"/>
        <v>0</v>
      </c>
      <c r="K127" s="40">
        <f t="shared" si="8"/>
        <v>0</v>
      </c>
    </row>
    <row r="128" spans="1:11" ht="57" x14ac:dyDescent="0.3">
      <c r="A128" s="45">
        <v>98</v>
      </c>
      <c r="B128" s="46" t="s">
        <v>135</v>
      </c>
      <c r="C128" s="45" t="s">
        <v>72</v>
      </c>
      <c r="D128" s="47">
        <v>1</v>
      </c>
      <c r="E128" s="40">
        <v>60802.219107467972</v>
      </c>
      <c r="F128" s="40">
        <f t="shared" si="6"/>
        <v>60802</v>
      </c>
      <c r="G128" s="67"/>
      <c r="H128" s="55"/>
      <c r="I128" s="40"/>
      <c r="J128" s="40">
        <f t="shared" si="7"/>
        <v>0</v>
      </c>
      <c r="K128" s="40">
        <f t="shared" si="8"/>
        <v>0</v>
      </c>
    </row>
    <row r="129" spans="1:11" ht="45.6" x14ac:dyDescent="0.3">
      <c r="A129" s="45">
        <v>99</v>
      </c>
      <c r="B129" s="46" t="s">
        <v>136</v>
      </c>
      <c r="C129" s="45" t="s">
        <v>72</v>
      </c>
      <c r="D129" s="47">
        <v>1</v>
      </c>
      <c r="E129" s="40">
        <v>57162.273060561369</v>
      </c>
      <c r="F129" s="40">
        <f t="shared" si="6"/>
        <v>57162</v>
      </c>
      <c r="G129" s="67"/>
      <c r="H129" s="55"/>
      <c r="I129" s="40"/>
      <c r="J129" s="40">
        <f t="shared" si="7"/>
        <v>0</v>
      </c>
      <c r="K129" s="40">
        <f t="shared" si="8"/>
        <v>0</v>
      </c>
    </row>
    <row r="130" spans="1:11" ht="57" x14ac:dyDescent="0.3">
      <c r="A130" s="45">
        <v>100</v>
      </c>
      <c r="B130" s="46" t="s">
        <v>137</v>
      </c>
      <c r="C130" s="45" t="s">
        <v>72</v>
      </c>
      <c r="D130" s="47">
        <v>1</v>
      </c>
      <c r="E130" s="40">
        <v>49579.720136397322</v>
      </c>
      <c r="F130" s="40">
        <f t="shared" si="6"/>
        <v>49580</v>
      </c>
      <c r="G130" s="67"/>
      <c r="H130" s="55"/>
      <c r="I130" s="40"/>
      <c r="J130" s="40">
        <f t="shared" si="7"/>
        <v>0</v>
      </c>
      <c r="K130" s="40">
        <f t="shared" si="8"/>
        <v>0</v>
      </c>
    </row>
    <row r="131" spans="1:11" ht="57" x14ac:dyDescent="0.3">
      <c r="A131" s="45">
        <v>101</v>
      </c>
      <c r="B131" s="46" t="s">
        <v>138</v>
      </c>
      <c r="C131" s="45" t="s">
        <v>72</v>
      </c>
      <c r="D131" s="47">
        <v>1</v>
      </c>
      <c r="E131" s="40">
        <v>51645.767626843917</v>
      </c>
      <c r="F131" s="40">
        <f t="shared" si="6"/>
        <v>51646</v>
      </c>
      <c r="G131" s="67"/>
      <c r="H131" s="55"/>
      <c r="I131" s="40"/>
      <c r="J131" s="40">
        <f t="shared" si="7"/>
        <v>0</v>
      </c>
      <c r="K131" s="40">
        <f t="shared" si="8"/>
        <v>0</v>
      </c>
    </row>
    <row r="132" spans="1:11" ht="57" x14ac:dyDescent="0.3">
      <c r="A132" s="45">
        <v>102</v>
      </c>
      <c r="B132" s="46" t="s">
        <v>139</v>
      </c>
      <c r="C132" s="45" t="s">
        <v>72</v>
      </c>
      <c r="D132" s="47">
        <v>1</v>
      </c>
      <c r="E132" s="40">
        <v>62001.843266699194</v>
      </c>
      <c r="F132" s="40">
        <f t="shared" si="6"/>
        <v>62002</v>
      </c>
      <c r="G132" s="67"/>
      <c r="H132" s="55"/>
      <c r="I132" s="40"/>
      <c r="J132" s="40">
        <f t="shared" si="7"/>
        <v>0</v>
      </c>
      <c r="K132" s="40">
        <f t="shared" si="8"/>
        <v>0</v>
      </c>
    </row>
    <row r="133" spans="1:11" ht="45.6" x14ac:dyDescent="0.3">
      <c r="A133" s="45">
        <v>103</v>
      </c>
      <c r="B133" s="46" t="s">
        <v>140</v>
      </c>
      <c r="C133" s="45" t="s">
        <v>72</v>
      </c>
      <c r="D133" s="47">
        <v>1</v>
      </c>
      <c r="E133" s="40">
        <v>34630.435707290744</v>
      </c>
      <c r="F133" s="40">
        <f t="shared" si="6"/>
        <v>34630</v>
      </c>
      <c r="G133" s="67"/>
      <c r="H133" s="55"/>
      <c r="I133" s="40"/>
      <c r="J133" s="40">
        <f t="shared" si="7"/>
        <v>0</v>
      </c>
      <c r="K133" s="40">
        <f t="shared" si="8"/>
        <v>0</v>
      </c>
    </row>
    <row r="134" spans="1:11" ht="45.6" x14ac:dyDescent="0.3">
      <c r="A134" s="45">
        <v>104</v>
      </c>
      <c r="B134" s="46" t="s">
        <v>141</v>
      </c>
      <c r="C134" s="45" t="s">
        <v>72</v>
      </c>
      <c r="D134" s="47">
        <v>1</v>
      </c>
      <c r="E134" s="40">
        <v>38659.507657610469</v>
      </c>
      <c r="F134" s="40">
        <f t="shared" si="6"/>
        <v>38660</v>
      </c>
      <c r="G134" s="67"/>
      <c r="H134" s="55"/>
      <c r="I134" s="40"/>
      <c r="J134" s="40">
        <f t="shared" si="7"/>
        <v>0</v>
      </c>
      <c r="K134" s="40">
        <f t="shared" si="8"/>
        <v>0</v>
      </c>
    </row>
    <row r="135" spans="1:11" ht="57" x14ac:dyDescent="0.3">
      <c r="A135" s="45">
        <v>105</v>
      </c>
      <c r="B135" s="46" t="s">
        <v>142</v>
      </c>
      <c r="C135" s="45" t="s">
        <v>72</v>
      </c>
      <c r="D135" s="47">
        <v>1</v>
      </c>
      <c r="E135" s="40">
        <v>80377.280252090946</v>
      </c>
      <c r="F135" s="40">
        <f t="shared" ref="F135:F198" si="9">ROUND(E135,0)</f>
        <v>80377</v>
      </c>
      <c r="G135" s="67"/>
      <c r="H135" s="55"/>
      <c r="I135" s="40"/>
      <c r="J135" s="40">
        <f t="shared" si="7"/>
        <v>0</v>
      </c>
      <c r="K135" s="40">
        <f t="shared" si="8"/>
        <v>0</v>
      </c>
    </row>
    <row r="136" spans="1:11" ht="57" x14ac:dyDescent="0.3">
      <c r="A136" s="45">
        <v>106</v>
      </c>
      <c r="B136" s="46" t="s">
        <v>143</v>
      </c>
      <c r="C136" s="45" t="s">
        <v>72</v>
      </c>
      <c r="D136" s="47">
        <v>1</v>
      </c>
      <c r="E136" s="40">
        <v>87706.744214425693</v>
      </c>
      <c r="F136" s="40">
        <f t="shared" si="9"/>
        <v>87707</v>
      </c>
      <c r="G136" s="67"/>
      <c r="H136" s="55"/>
      <c r="I136" s="40"/>
      <c r="J136" s="40">
        <f t="shared" si="7"/>
        <v>0</v>
      </c>
      <c r="K136" s="40">
        <f t="shared" si="8"/>
        <v>0</v>
      </c>
    </row>
    <row r="137" spans="1:11" ht="57" x14ac:dyDescent="0.3">
      <c r="A137" s="45">
        <v>107</v>
      </c>
      <c r="B137" s="46" t="s">
        <v>144</v>
      </c>
      <c r="C137" s="45" t="s">
        <v>72</v>
      </c>
      <c r="D137" s="47">
        <v>1</v>
      </c>
      <c r="E137" s="40">
        <v>83522.732349663987</v>
      </c>
      <c r="F137" s="40">
        <f t="shared" si="9"/>
        <v>83523</v>
      </c>
      <c r="G137" s="67"/>
      <c r="H137" s="55"/>
      <c r="I137" s="40"/>
      <c r="J137" s="40">
        <f t="shared" si="7"/>
        <v>0</v>
      </c>
      <c r="K137" s="40">
        <f t="shared" si="8"/>
        <v>0</v>
      </c>
    </row>
    <row r="138" spans="1:11" ht="45.6" x14ac:dyDescent="0.3">
      <c r="A138" s="45">
        <v>108</v>
      </c>
      <c r="B138" s="46" t="s">
        <v>145</v>
      </c>
      <c r="C138" s="45" t="s">
        <v>72</v>
      </c>
      <c r="D138" s="47">
        <v>1</v>
      </c>
      <c r="E138" s="40">
        <v>68018.254477513547</v>
      </c>
      <c r="F138" s="40">
        <f t="shared" si="9"/>
        <v>68018</v>
      </c>
      <c r="G138" s="67"/>
      <c r="H138" s="55"/>
      <c r="I138" s="40"/>
      <c r="J138" s="40">
        <f t="shared" si="7"/>
        <v>0</v>
      </c>
      <c r="K138" s="40">
        <f t="shared" si="8"/>
        <v>0</v>
      </c>
    </row>
    <row r="139" spans="1:11" ht="57" x14ac:dyDescent="0.3">
      <c r="A139" s="45">
        <v>109</v>
      </c>
      <c r="B139" s="46" t="s">
        <v>146</v>
      </c>
      <c r="C139" s="45" t="s">
        <v>72</v>
      </c>
      <c r="D139" s="47">
        <v>1</v>
      </c>
      <c r="E139" s="40">
        <v>84209.494329293331</v>
      </c>
      <c r="F139" s="40">
        <f t="shared" si="9"/>
        <v>84209</v>
      </c>
      <c r="G139" s="67"/>
      <c r="H139" s="55"/>
      <c r="I139" s="40"/>
      <c r="J139" s="40">
        <f t="shared" si="7"/>
        <v>0</v>
      </c>
      <c r="K139" s="40">
        <f t="shared" si="8"/>
        <v>0</v>
      </c>
    </row>
    <row r="140" spans="1:11" ht="57" x14ac:dyDescent="0.3">
      <c r="A140" s="45">
        <v>110</v>
      </c>
      <c r="B140" s="46" t="s">
        <v>147</v>
      </c>
      <c r="C140" s="45" t="s">
        <v>72</v>
      </c>
      <c r="D140" s="47">
        <v>1</v>
      </c>
      <c r="E140" s="40">
        <v>139140.8519038737</v>
      </c>
      <c r="F140" s="40">
        <f t="shared" si="9"/>
        <v>139141</v>
      </c>
      <c r="G140" s="67"/>
      <c r="H140" s="55"/>
      <c r="I140" s="40"/>
      <c r="J140" s="40">
        <f t="shared" si="7"/>
        <v>0</v>
      </c>
      <c r="K140" s="40">
        <f t="shared" si="8"/>
        <v>0</v>
      </c>
    </row>
    <row r="141" spans="1:11" ht="68.400000000000006" x14ac:dyDescent="0.3">
      <c r="A141" s="45">
        <v>111</v>
      </c>
      <c r="B141" s="46" t="s">
        <v>148</v>
      </c>
      <c r="C141" s="45" t="s">
        <v>72</v>
      </c>
      <c r="D141" s="47">
        <v>1</v>
      </c>
      <c r="E141" s="40">
        <v>603490.85372206138</v>
      </c>
      <c r="F141" s="40">
        <f t="shared" si="9"/>
        <v>603491</v>
      </c>
      <c r="G141" s="67"/>
      <c r="H141" s="55"/>
      <c r="I141" s="40"/>
      <c r="J141" s="40">
        <f t="shared" si="7"/>
        <v>0</v>
      </c>
      <c r="K141" s="40">
        <f t="shared" si="8"/>
        <v>0</v>
      </c>
    </row>
    <row r="142" spans="1:11" ht="45.6" x14ac:dyDescent="0.3">
      <c r="A142" s="45">
        <v>112</v>
      </c>
      <c r="B142" s="46" t="s">
        <v>149</v>
      </c>
      <c r="C142" s="45" t="s">
        <v>72</v>
      </c>
      <c r="D142" s="47">
        <v>1</v>
      </c>
      <c r="E142" s="40">
        <v>85950.06251218768</v>
      </c>
      <c r="F142" s="40">
        <f t="shared" si="9"/>
        <v>85950</v>
      </c>
      <c r="G142" s="67"/>
      <c r="H142" s="55"/>
      <c r="I142" s="40"/>
      <c r="J142" s="40">
        <f t="shared" si="7"/>
        <v>0</v>
      </c>
      <c r="K142" s="40">
        <f t="shared" si="8"/>
        <v>0</v>
      </c>
    </row>
    <row r="143" spans="1:11" ht="57" x14ac:dyDescent="0.3">
      <c r="A143" s="45">
        <v>113</v>
      </c>
      <c r="B143" s="46" t="s">
        <v>150</v>
      </c>
      <c r="C143" s="45" t="s">
        <v>72</v>
      </c>
      <c r="D143" s="47">
        <v>1</v>
      </c>
      <c r="E143" s="40">
        <v>108880.86398054764</v>
      </c>
      <c r="F143" s="40">
        <f t="shared" si="9"/>
        <v>108881</v>
      </c>
      <c r="G143" s="67"/>
      <c r="H143" s="55"/>
      <c r="I143" s="40"/>
      <c r="J143" s="40">
        <f t="shared" si="7"/>
        <v>0</v>
      </c>
      <c r="K143" s="40">
        <f t="shared" si="8"/>
        <v>0</v>
      </c>
    </row>
    <row r="144" spans="1:11" ht="57" x14ac:dyDescent="0.3">
      <c r="A144" s="45">
        <v>114</v>
      </c>
      <c r="B144" s="46" t="s">
        <v>151</v>
      </c>
      <c r="C144" s="45" t="s">
        <v>72</v>
      </c>
      <c r="D144" s="47">
        <v>1</v>
      </c>
      <c r="E144" s="40">
        <v>94465.689510493889</v>
      </c>
      <c r="F144" s="40">
        <f t="shared" si="9"/>
        <v>94466</v>
      </c>
      <c r="G144" s="67"/>
      <c r="H144" s="55"/>
      <c r="I144" s="40"/>
      <c r="J144" s="40">
        <f t="shared" si="7"/>
        <v>0</v>
      </c>
      <c r="K144" s="40">
        <f t="shared" si="8"/>
        <v>0</v>
      </c>
    </row>
    <row r="145" spans="1:11" ht="57" x14ac:dyDescent="0.3">
      <c r="A145" s="45">
        <v>115</v>
      </c>
      <c r="B145" s="46" t="s">
        <v>152</v>
      </c>
      <c r="C145" s="45" t="s">
        <v>72</v>
      </c>
      <c r="D145" s="47">
        <v>1</v>
      </c>
      <c r="E145" s="40">
        <v>100196.72852032758</v>
      </c>
      <c r="F145" s="40">
        <f t="shared" si="9"/>
        <v>100197</v>
      </c>
      <c r="G145" s="67"/>
      <c r="H145" s="55"/>
      <c r="I145" s="40"/>
      <c r="J145" s="40">
        <f t="shared" si="7"/>
        <v>0</v>
      </c>
      <c r="K145" s="40">
        <f t="shared" si="8"/>
        <v>0</v>
      </c>
    </row>
    <row r="146" spans="1:11" ht="57" x14ac:dyDescent="0.3">
      <c r="A146" s="45">
        <v>116</v>
      </c>
      <c r="B146" s="46" t="s">
        <v>153</v>
      </c>
      <c r="C146" s="45" t="s">
        <v>72</v>
      </c>
      <c r="D146" s="47">
        <v>1</v>
      </c>
      <c r="E146" s="40">
        <v>86930.919982900159</v>
      </c>
      <c r="F146" s="40">
        <f t="shared" si="9"/>
        <v>86931</v>
      </c>
      <c r="G146" s="67"/>
      <c r="H146" s="55"/>
      <c r="I146" s="40"/>
      <c r="J146" s="40">
        <f t="shared" si="7"/>
        <v>0</v>
      </c>
      <c r="K146" s="40">
        <f t="shared" si="8"/>
        <v>0</v>
      </c>
    </row>
    <row r="147" spans="1:11" ht="57" x14ac:dyDescent="0.3">
      <c r="A147" s="45">
        <v>117</v>
      </c>
      <c r="B147" s="46" t="s">
        <v>154</v>
      </c>
      <c r="C147" s="45" t="s">
        <v>72</v>
      </c>
      <c r="D147" s="47">
        <v>1</v>
      </c>
      <c r="E147" s="40">
        <v>361045.44923167763</v>
      </c>
      <c r="F147" s="40">
        <f t="shared" si="9"/>
        <v>361045</v>
      </c>
      <c r="G147" s="67"/>
      <c r="H147" s="55"/>
      <c r="I147" s="40"/>
      <c r="J147" s="40">
        <f t="shared" si="7"/>
        <v>0</v>
      </c>
      <c r="K147" s="40">
        <f t="shared" si="8"/>
        <v>0</v>
      </c>
    </row>
    <row r="148" spans="1:11" ht="57" x14ac:dyDescent="0.3">
      <c r="A148" s="45">
        <v>118</v>
      </c>
      <c r="B148" s="46" t="s">
        <v>155</v>
      </c>
      <c r="C148" s="45" t="s">
        <v>72</v>
      </c>
      <c r="D148" s="47">
        <v>1</v>
      </c>
      <c r="E148" s="40">
        <v>223497.07175768004</v>
      </c>
      <c r="F148" s="40">
        <f t="shared" si="9"/>
        <v>223497</v>
      </c>
      <c r="G148" s="67"/>
      <c r="H148" s="55"/>
      <c r="I148" s="40"/>
      <c r="J148" s="40">
        <f t="shared" si="7"/>
        <v>0</v>
      </c>
      <c r="K148" s="40">
        <f t="shared" si="8"/>
        <v>0</v>
      </c>
    </row>
    <row r="149" spans="1:11" ht="45.6" x14ac:dyDescent="0.3">
      <c r="A149" s="45">
        <v>119</v>
      </c>
      <c r="B149" s="46" t="s">
        <v>156</v>
      </c>
      <c r="C149" s="45" t="s">
        <v>72</v>
      </c>
      <c r="D149" s="47">
        <v>1</v>
      </c>
      <c r="E149" s="40">
        <v>176603.3851915611</v>
      </c>
      <c r="F149" s="40">
        <f t="shared" si="9"/>
        <v>176603</v>
      </c>
      <c r="G149" s="67"/>
      <c r="H149" s="55"/>
      <c r="I149" s="40"/>
      <c r="J149" s="40">
        <f t="shared" si="7"/>
        <v>0</v>
      </c>
      <c r="K149" s="40">
        <f t="shared" si="8"/>
        <v>0</v>
      </c>
    </row>
    <row r="150" spans="1:11" ht="68.400000000000006" x14ac:dyDescent="0.3">
      <c r="A150" s="45">
        <v>120</v>
      </c>
      <c r="B150" s="46" t="s">
        <v>157</v>
      </c>
      <c r="C150" s="45" t="s">
        <v>72</v>
      </c>
      <c r="D150" s="47">
        <v>1</v>
      </c>
      <c r="E150" s="40">
        <v>414243.82938219729</v>
      </c>
      <c r="F150" s="40">
        <f t="shared" si="9"/>
        <v>414244</v>
      </c>
      <c r="G150" s="67"/>
      <c r="H150" s="55"/>
      <c r="I150" s="40"/>
      <c r="J150" s="40">
        <f t="shared" si="7"/>
        <v>0</v>
      </c>
      <c r="K150" s="40">
        <f t="shared" si="8"/>
        <v>0</v>
      </c>
    </row>
    <row r="151" spans="1:11" ht="57" x14ac:dyDescent="0.3">
      <c r="A151" s="45">
        <v>121</v>
      </c>
      <c r="B151" s="46" t="s">
        <v>158</v>
      </c>
      <c r="C151" s="45" t="s">
        <v>72</v>
      </c>
      <c r="D151" s="47">
        <v>1</v>
      </c>
      <c r="E151" s="40">
        <v>243847.61902507045</v>
      </c>
      <c r="F151" s="40">
        <f t="shared" si="9"/>
        <v>243848</v>
      </c>
      <c r="G151" s="67"/>
      <c r="H151" s="55"/>
      <c r="I151" s="40"/>
      <c r="J151" s="40">
        <f t="shared" si="7"/>
        <v>0</v>
      </c>
      <c r="K151" s="40">
        <f t="shared" si="8"/>
        <v>0</v>
      </c>
    </row>
    <row r="152" spans="1:11" ht="68.400000000000006" x14ac:dyDescent="0.3">
      <c r="A152" s="45">
        <v>122</v>
      </c>
      <c r="B152" s="46" t="s">
        <v>159</v>
      </c>
      <c r="C152" s="45" t="s">
        <v>72</v>
      </c>
      <c r="D152" s="47">
        <v>1</v>
      </c>
      <c r="E152" s="40">
        <v>250090.45312484566</v>
      </c>
      <c r="F152" s="40">
        <f t="shared" si="9"/>
        <v>250090</v>
      </c>
      <c r="G152" s="67"/>
      <c r="H152" s="55"/>
      <c r="I152" s="40"/>
      <c r="J152" s="40">
        <f t="shared" si="7"/>
        <v>0</v>
      </c>
      <c r="K152" s="40">
        <f t="shared" si="8"/>
        <v>0</v>
      </c>
    </row>
    <row r="153" spans="1:11" ht="57" x14ac:dyDescent="0.3">
      <c r="A153" s="45">
        <v>123</v>
      </c>
      <c r="B153" s="46" t="s">
        <v>160</v>
      </c>
      <c r="C153" s="45" t="s">
        <v>72</v>
      </c>
      <c r="D153" s="47">
        <v>1</v>
      </c>
      <c r="E153" s="40">
        <v>200714.32452991526</v>
      </c>
      <c r="F153" s="40">
        <f t="shared" si="9"/>
        <v>200714</v>
      </c>
      <c r="G153" s="67"/>
      <c r="H153" s="55"/>
      <c r="I153" s="40"/>
      <c r="J153" s="40">
        <f t="shared" si="7"/>
        <v>0</v>
      </c>
      <c r="K153" s="40">
        <f t="shared" si="8"/>
        <v>0</v>
      </c>
    </row>
    <row r="154" spans="1:11" ht="57" x14ac:dyDescent="0.3">
      <c r="A154" s="45">
        <v>124</v>
      </c>
      <c r="B154" s="46" t="s">
        <v>161</v>
      </c>
      <c r="C154" s="45" t="s">
        <v>72</v>
      </c>
      <c r="D154" s="47">
        <v>1</v>
      </c>
      <c r="E154" s="40">
        <v>180112.05679314738</v>
      </c>
      <c r="F154" s="40">
        <f t="shared" si="9"/>
        <v>180112</v>
      </c>
      <c r="G154" s="67"/>
      <c r="H154" s="55"/>
      <c r="I154" s="40"/>
      <c r="J154" s="40">
        <f t="shared" si="7"/>
        <v>0</v>
      </c>
      <c r="K154" s="40">
        <f t="shared" si="8"/>
        <v>0</v>
      </c>
    </row>
    <row r="155" spans="1:11" ht="57" x14ac:dyDescent="0.3">
      <c r="A155" s="45">
        <v>125</v>
      </c>
      <c r="B155" s="46" t="s">
        <v>162</v>
      </c>
      <c r="C155" s="45" t="s">
        <v>72</v>
      </c>
      <c r="D155" s="47">
        <v>1</v>
      </c>
      <c r="E155" s="40">
        <v>207569.5312611199</v>
      </c>
      <c r="F155" s="40">
        <f t="shared" si="9"/>
        <v>207570</v>
      </c>
      <c r="G155" s="67"/>
      <c r="H155" s="55"/>
      <c r="I155" s="40"/>
      <c r="J155" s="40">
        <f t="shared" si="7"/>
        <v>0</v>
      </c>
      <c r="K155" s="40">
        <f t="shared" si="8"/>
        <v>0</v>
      </c>
    </row>
    <row r="156" spans="1:11" ht="57" x14ac:dyDescent="0.3">
      <c r="A156" s="45">
        <v>126</v>
      </c>
      <c r="B156" s="46" t="s">
        <v>163</v>
      </c>
      <c r="C156" s="45" t="s">
        <v>72</v>
      </c>
      <c r="D156" s="47">
        <v>1</v>
      </c>
      <c r="E156" s="40">
        <v>131898.26810625874</v>
      </c>
      <c r="F156" s="40">
        <f t="shared" si="9"/>
        <v>131898</v>
      </c>
      <c r="G156" s="67"/>
      <c r="H156" s="55"/>
      <c r="I156" s="40"/>
      <c r="J156" s="40">
        <f t="shared" si="7"/>
        <v>0</v>
      </c>
      <c r="K156" s="40">
        <f t="shared" si="8"/>
        <v>0</v>
      </c>
    </row>
    <row r="157" spans="1:11" ht="57" x14ac:dyDescent="0.3">
      <c r="A157" s="45">
        <v>127</v>
      </c>
      <c r="B157" s="46" t="s">
        <v>164</v>
      </c>
      <c r="C157" s="45" t="s">
        <v>72</v>
      </c>
      <c r="D157" s="47">
        <v>1</v>
      </c>
      <c r="E157" s="40">
        <v>205043.56406183899</v>
      </c>
      <c r="F157" s="40">
        <f t="shared" si="9"/>
        <v>205044</v>
      </c>
      <c r="G157" s="67"/>
      <c r="H157" s="55"/>
      <c r="I157" s="40"/>
      <c r="J157" s="40">
        <f t="shared" si="7"/>
        <v>0</v>
      </c>
      <c r="K157" s="40">
        <f t="shared" si="8"/>
        <v>0</v>
      </c>
    </row>
    <row r="158" spans="1:11" ht="57" x14ac:dyDescent="0.3">
      <c r="A158" s="45">
        <v>128</v>
      </c>
      <c r="B158" s="46" t="s">
        <v>165</v>
      </c>
      <c r="C158" s="45" t="s">
        <v>72</v>
      </c>
      <c r="D158" s="47">
        <v>1</v>
      </c>
      <c r="E158" s="40">
        <v>243261.57573236898</v>
      </c>
      <c r="F158" s="40">
        <f t="shared" si="9"/>
        <v>243262</v>
      </c>
      <c r="G158" s="67"/>
      <c r="H158" s="55"/>
      <c r="I158" s="40"/>
      <c r="J158" s="40">
        <f t="shared" si="7"/>
        <v>0</v>
      </c>
      <c r="K158" s="40">
        <f t="shared" si="8"/>
        <v>0</v>
      </c>
    </row>
    <row r="159" spans="1:11" ht="57" x14ac:dyDescent="0.3">
      <c r="A159" s="45">
        <v>129</v>
      </c>
      <c r="B159" s="46" t="s">
        <v>166</v>
      </c>
      <c r="C159" s="45" t="s">
        <v>72</v>
      </c>
      <c r="D159" s="47">
        <v>1</v>
      </c>
      <c r="E159" s="40">
        <v>249508.63284767466</v>
      </c>
      <c r="F159" s="40">
        <f t="shared" si="9"/>
        <v>249509</v>
      </c>
      <c r="G159" s="67"/>
      <c r="H159" s="55"/>
      <c r="I159" s="40"/>
      <c r="J159" s="40">
        <f t="shared" si="7"/>
        <v>0</v>
      </c>
      <c r="K159" s="40">
        <f t="shared" si="8"/>
        <v>0</v>
      </c>
    </row>
    <row r="160" spans="1:11" ht="57" x14ac:dyDescent="0.3">
      <c r="A160" s="45">
        <v>130</v>
      </c>
      <c r="B160" s="46" t="s">
        <v>167</v>
      </c>
      <c r="C160" s="45" t="s">
        <v>72</v>
      </c>
      <c r="D160" s="47">
        <v>1</v>
      </c>
      <c r="E160" s="40">
        <v>125394.41543639039</v>
      </c>
      <c r="F160" s="40">
        <f t="shared" si="9"/>
        <v>125394</v>
      </c>
      <c r="G160" s="67"/>
      <c r="H160" s="55"/>
      <c r="I160" s="40"/>
      <c r="J160" s="40">
        <f t="shared" ref="J160:J223" si="10">I160*19%</f>
        <v>0</v>
      </c>
      <c r="K160" s="40">
        <f t="shared" ref="K160:K223" si="11">I160+J160</f>
        <v>0</v>
      </c>
    </row>
    <row r="161" spans="1:11" ht="57" x14ac:dyDescent="0.3">
      <c r="A161" s="45">
        <v>131</v>
      </c>
      <c r="B161" s="46" t="s">
        <v>168</v>
      </c>
      <c r="C161" s="45" t="s">
        <v>72</v>
      </c>
      <c r="D161" s="47">
        <v>1</v>
      </c>
      <c r="E161" s="40">
        <v>173755.31906027024</v>
      </c>
      <c r="F161" s="40">
        <f t="shared" si="9"/>
        <v>173755</v>
      </c>
      <c r="G161" s="67"/>
      <c r="H161" s="55"/>
      <c r="I161" s="40"/>
      <c r="J161" s="40">
        <f t="shared" si="10"/>
        <v>0</v>
      </c>
      <c r="K161" s="40">
        <f t="shared" si="11"/>
        <v>0</v>
      </c>
    </row>
    <row r="162" spans="1:11" ht="57" x14ac:dyDescent="0.3">
      <c r="A162" s="45">
        <v>132</v>
      </c>
      <c r="B162" s="46" t="s">
        <v>169</v>
      </c>
      <c r="C162" s="45" t="s">
        <v>72</v>
      </c>
      <c r="D162" s="47">
        <v>1</v>
      </c>
      <c r="E162" s="40">
        <v>386383.69217196014</v>
      </c>
      <c r="F162" s="40">
        <f t="shared" si="9"/>
        <v>386384</v>
      </c>
      <c r="G162" s="67"/>
      <c r="H162" s="55"/>
      <c r="I162" s="40"/>
      <c r="J162" s="40">
        <f t="shared" si="10"/>
        <v>0</v>
      </c>
      <c r="K162" s="40">
        <f t="shared" si="11"/>
        <v>0</v>
      </c>
    </row>
    <row r="163" spans="1:11" ht="57" x14ac:dyDescent="0.3">
      <c r="A163" s="45">
        <v>133</v>
      </c>
      <c r="B163" s="46" t="s">
        <v>170</v>
      </c>
      <c r="C163" s="45" t="s">
        <v>72</v>
      </c>
      <c r="D163" s="47">
        <v>1</v>
      </c>
      <c r="E163" s="40">
        <v>209351.10672515552</v>
      </c>
      <c r="F163" s="40">
        <f t="shared" si="9"/>
        <v>209351</v>
      </c>
      <c r="G163" s="67"/>
      <c r="H163" s="55"/>
      <c r="I163" s="40"/>
      <c r="J163" s="40">
        <f t="shared" si="10"/>
        <v>0</v>
      </c>
      <c r="K163" s="40">
        <f t="shared" si="11"/>
        <v>0</v>
      </c>
    </row>
    <row r="164" spans="1:11" ht="57" x14ac:dyDescent="0.3">
      <c r="A164" s="45">
        <v>134</v>
      </c>
      <c r="B164" s="46" t="s">
        <v>171</v>
      </c>
      <c r="C164" s="45" t="s">
        <v>72</v>
      </c>
      <c r="D164" s="47">
        <v>1</v>
      </c>
      <c r="E164" s="40">
        <v>257875.09352701288</v>
      </c>
      <c r="F164" s="40">
        <f t="shared" si="9"/>
        <v>257875</v>
      </c>
      <c r="G164" s="67"/>
      <c r="H164" s="55"/>
      <c r="I164" s="40"/>
      <c r="J164" s="40">
        <f t="shared" si="10"/>
        <v>0</v>
      </c>
      <c r="K164" s="40">
        <f t="shared" si="11"/>
        <v>0</v>
      </c>
    </row>
    <row r="165" spans="1:11" ht="57" x14ac:dyDescent="0.3">
      <c r="A165" s="45">
        <v>135</v>
      </c>
      <c r="B165" s="46" t="s">
        <v>172</v>
      </c>
      <c r="C165" s="45" t="s">
        <v>72</v>
      </c>
      <c r="D165" s="47">
        <v>1</v>
      </c>
      <c r="E165" s="40">
        <v>204202.84709500373</v>
      </c>
      <c r="F165" s="40">
        <f t="shared" si="9"/>
        <v>204203</v>
      </c>
      <c r="G165" s="67"/>
      <c r="H165" s="55"/>
      <c r="I165" s="40"/>
      <c r="J165" s="40">
        <f t="shared" si="10"/>
        <v>0</v>
      </c>
      <c r="K165" s="40">
        <f t="shared" si="11"/>
        <v>0</v>
      </c>
    </row>
    <row r="166" spans="1:11" ht="57" x14ac:dyDescent="0.3">
      <c r="A166" s="45">
        <v>136</v>
      </c>
      <c r="B166" s="46" t="s">
        <v>173</v>
      </c>
      <c r="C166" s="45" t="s">
        <v>72</v>
      </c>
      <c r="D166" s="47">
        <v>1</v>
      </c>
      <c r="E166" s="40">
        <v>173428.07699181236</v>
      </c>
      <c r="F166" s="40">
        <f t="shared" si="9"/>
        <v>173428</v>
      </c>
      <c r="G166" s="67"/>
      <c r="H166" s="55"/>
      <c r="I166" s="40"/>
      <c r="J166" s="40">
        <f t="shared" si="10"/>
        <v>0</v>
      </c>
      <c r="K166" s="40">
        <f t="shared" si="11"/>
        <v>0</v>
      </c>
    </row>
    <row r="167" spans="1:11" ht="68.400000000000006" x14ac:dyDescent="0.3">
      <c r="A167" s="45">
        <v>137</v>
      </c>
      <c r="B167" s="46" t="s">
        <v>174</v>
      </c>
      <c r="C167" s="45" t="s">
        <v>72</v>
      </c>
      <c r="D167" s="47">
        <v>1</v>
      </c>
      <c r="E167" s="40">
        <v>280173.49119046819</v>
      </c>
      <c r="F167" s="40">
        <f t="shared" si="9"/>
        <v>280173</v>
      </c>
      <c r="G167" s="67"/>
      <c r="H167" s="55"/>
      <c r="I167" s="40"/>
      <c r="J167" s="40">
        <f t="shared" si="10"/>
        <v>0</v>
      </c>
      <c r="K167" s="40">
        <f t="shared" si="11"/>
        <v>0</v>
      </c>
    </row>
    <row r="168" spans="1:11" ht="45.6" x14ac:dyDescent="0.3">
      <c r="A168" s="45">
        <v>138</v>
      </c>
      <c r="B168" s="46" t="s">
        <v>175</v>
      </c>
      <c r="C168" s="45" t="s">
        <v>72</v>
      </c>
      <c r="D168" s="47">
        <v>1</v>
      </c>
      <c r="E168" s="40">
        <v>310847.51098384865</v>
      </c>
      <c r="F168" s="40">
        <f t="shared" si="9"/>
        <v>310848</v>
      </c>
      <c r="G168" s="67"/>
      <c r="H168" s="55"/>
      <c r="I168" s="40"/>
      <c r="J168" s="40">
        <f t="shared" si="10"/>
        <v>0</v>
      </c>
      <c r="K168" s="40">
        <f t="shared" si="11"/>
        <v>0</v>
      </c>
    </row>
    <row r="169" spans="1:11" ht="57" x14ac:dyDescent="0.3">
      <c r="A169" s="45">
        <v>139</v>
      </c>
      <c r="B169" s="46" t="s">
        <v>176</v>
      </c>
      <c r="C169" s="45" t="s">
        <v>72</v>
      </c>
      <c r="D169" s="47">
        <v>1</v>
      </c>
      <c r="E169" s="40">
        <v>214792.41933601061</v>
      </c>
      <c r="F169" s="40">
        <f t="shared" si="9"/>
        <v>214792</v>
      </c>
      <c r="G169" s="67"/>
      <c r="H169" s="55"/>
      <c r="I169" s="40"/>
      <c r="J169" s="40">
        <f t="shared" si="10"/>
        <v>0</v>
      </c>
      <c r="K169" s="40">
        <f t="shared" si="11"/>
        <v>0</v>
      </c>
    </row>
    <row r="170" spans="1:11" ht="57" x14ac:dyDescent="0.3">
      <c r="A170" s="45">
        <v>140</v>
      </c>
      <c r="B170" s="46" t="s">
        <v>177</v>
      </c>
      <c r="C170" s="45" t="s">
        <v>72</v>
      </c>
      <c r="D170" s="47">
        <v>1</v>
      </c>
      <c r="E170" s="40">
        <v>191855.25971839341</v>
      </c>
      <c r="F170" s="40">
        <f t="shared" si="9"/>
        <v>191855</v>
      </c>
      <c r="G170" s="67"/>
      <c r="H170" s="55"/>
      <c r="I170" s="40"/>
      <c r="J170" s="40">
        <f t="shared" si="10"/>
        <v>0</v>
      </c>
      <c r="K170" s="40">
        <f t="shared" si="11"/>
        <v>0</v>
      </c>
    </row>
    <row r="171" spans="1:11" ht="57" x14ac:dyDescent="0.3">
      <c r="A171" s="45">
        <v>141</v>
      </c>
      <c r="B171" s="46" t="s">
        <v>178</v>
      </c>
      <c r="C171" s="45" t="s">
        <v>72</v>
      </c>
      <c r="D171" s="47">
        <v>1</v>
      </c>
      <c r="E171" s="40">
        <v>261280.7102000106</v>
      </c>
      <c r="F171" s="40">
        <f t="shared" si="9"/>
        <v>261281</v>
      </c>
      <c r="G171" s="67"/>
      <c r="H171" s="55"/>
      <c r="I171" s="40"/>
      <c r="J171" s="40">
        <f t="shared" si="10"/>
        <v>0</v>
      </c>
      <c r="K171" s="40">
        <f t="shared" si="11"/>
        <v>0</v>
      </c>
    </row>
    <row r="172" spans="1:11" ht="57" x14ac:dyDescent="0.3">
      <c r="A172" s="45">
        <v>142</v>
      </c>
      <c r="B172" s="46" t="s">
        <v>179</v>
      </c>
      <c r="C172" s="45" t="s">
        <v>72</v>
      </c>
      <c r="D172" s="47">
        <v>1</v>
      </c>
      <c r="E172" s="40">
        <v>345107.95460418548</v>
      </c>
      <c r="F172" s="40">
        <f t="shared" si="9"/>
        <v>345108</v>
      </c>
      <c r="G172" s="67"/>
      <c r="H172" s="55"/>
      <c r="I172" s="40"/>
      <c r="J172" s="40">
        <f t="shared" si="10"/>
        <v>0</v>
      </c>
      <c r="K172" s="40">
        <f t="shared" si="11"/>
        <v>0</v>
      </c>
    </row>
    <row r="173" spans="1:11" ht="57" x14ac:dyDescent="0.3">
      <c r="A173" s="45">
        <v>143</v>
      </c>
      <c r="B173" s="46" t="s">
        <v>180</v>
      </c>
      <c r="C173" s="45" t="s">
        <v>72</v>
      </c>
      <c r="D173" s="47">
        <v>1</v>
      </c>
      <c r="E173" s="40">
        <v>348015.28863643861</v>
      </c>
      <c r="F173" s="40">
        <f t="shared" si="9"/>
        <v>348015</v>
      </c>
      <c r="G173" s="67"/>
      <c r="H173" s="55"/>
      <c r="I173" s="40"/>
      <c r="J173" s="40">
        <f t="shared" si="10"/>
        <v>0</v>
      </c>
      <c r="K173" s="40">
        <f t="shared" si="11"/>
        <v>0</v>
      </c>
    </row>
    <row r="174" spans="1:11" ht="57" x14ac:dyDescent="0.3">
      <c r="A174" s="45">
        <v>144</v>
      </c>
      <c r="B174" s="46" t="s">
        <v>181</v>
      </c>
      <c r="C174" s="45" t="s">
        <v>72</v>
      </c>
      <c r="D174" s="47">
        <v>1</v>
      </c>
      <c r="E174" s="40">
        <v>332974.23783576814</v>
      </c>
      <c r="F174" s="40">
        <f t="shared" si="9"/>
        <v>332974</v>
      </c>
      <c r="G174" s="67"/>
      <c r="H174" s="55"/>
      <c r="I174" s="40"/>
      <c r="J174" s="40">
        <f t="shared" si="10"/>
        <v>0</v>
      </c>
      <c r="K174" s="40">
        <f t="shared" si="11"/>
        <v>0</v>
      </c>
    </row>
    <row r="175" spans="1:11" ht="57" x14ac:dyDescent="0.3">
      <c r="A175" s="45">
        <v>145</v>
      </c>
      <c r="B175" s="46" t="s">
        <v>182</v>
      </c>
      <c r="C175" s="45" t="s">
        <v>72</v>
      </c>
      <c r="D175" s="47">
        <v>1</v>
      </c>
      <c r="E175" s="40">
        <v>286015.53620489052</v>
      </c>
      <c r="F175" s="40">
        <f t="shared" si="9"/>
        <v>286016</v>
      </c>
      <c r="G175" s="67"/>
      <c r="H175" s="55"/>
      <c r="I175" s="40"/>
      <c r="J175" s="40">
        <f t="shared" si="10"/>
        <v>0</v>
      </c>
      <c r="K175" s="40">
        <f t="shared" si="11"/>
        <v>0</v>
      </c>
    </row>
    <row r="176" spans="1:11" ht="57" x14ac:dyDescent="0.3">
      <c r="A176" s="45">
        <v>146</v>
      </c>
      <c r="B176" s="46" t="s">
        <v>183</v>
      </c>
      <c r="C176" s="45" t="s">
        <v>72</v>
      </c>
      <c r="D176" s="47">
        <v>1</v>
      </c>
      <c r="E176" s="40">
        <v>315516.03386514768</v>
      </c>
      <c r="F176" s="40">
        <f t="shared" si="9"/>
        <v>315516</v>
      </c>
      <c r="G176" s="67"/>
      <c r="H176" s="55"/>
      <c r="I176" s="40"/>
      <c r="J176" s="40">
        <f t="shared" si="10"/>
        <v>0</v>
      </c>
      <c r="K176" s="40">
        <f t="shared" si="11"/>
        <v>0</v>
      </c>
    </row>
    <row r="177" spans="1:11" ht="57" x14ac:dyDescent="0.3">
      <c r="A177" s="45">
        <v>147</v>
      </c>
      <c r="B177" s="46" t="s">
        <v>184</v>
      </c>
      <c r="C177" s="45" t="s">
        <v>72</v>
      </c>
      <c r="D177" s="47">
        <v>1</v>
      </c>
      <c r="E177" s="40">
        <v>293186.8668000155</v>
      </c>
      <c r="F177" s="40">
        <f t="shared" si="9"/>
        <v>293187</v>
      </c>
      <c r="G177" s="67"/>
      <c r="H177" s="55"/>
      <c r="I177" s="40"/>
      <c r="J177" s="40">
        <f t="shared" si="10"/>
        <v>0</v>
      </c>
      <c r="K177" s="40">
        <f t="shared" si="11"/>
        <v>0</v>
      </c>
    </row>
    <row r="178" spans="1:11" ht="57" x14ac:dyDescent="0.3">
      <c r="A178" s="45">
        <v>148</v>
      </c>
      <c r="B178" s="46" t="s">
        <v>185</v>
      </c>
      <c r="C178" s="45" t="s">
        <v>72</v>
      </c>
      <c r="D178" s="47">
        <v>1</v>
      </c>
      <c r="E178" s="40">
        <v>272726.6037171447</v>
      </c>
      <c r="F178" s="40">
        <f t="shared" si="9"/>
        <v>272727</v>
      </c>
      <c r="G178" s="67"/>
      <c r="H178" s="55"/>
      <c r="I178" s="40"/>
      <c r="J178" s="40">
        <f t="shared" si="10"/>
        <v>0</v>
      </c>
      <c r="K178" s="40">
        <f t="shared" si="11"/>
        <v>0</v>
      </c>
    </row>
    <row r="179" spans="1:11" ht="57" x14ac:dyDescent="0.3">
      <c r="A179" s="45">
        <v>149</v>
      </c>
      <c r="B179" s="46" t="s">
        <v>186</v>
      </c>
      <c r="C179" s="45" t="s">
        <v>72</v>
      </c>
      <c r="D179" s="47">
        <v>1</v>
      </c>
      <c r="E179" s="40">
        <v>389107.89392412687</v>
      </c>
      <c r="F179" s="40">
        <f t="shared" si="9"/>
        <v>389108</v>
      </c>
      <c r="G179" s="67"/>
      <c r="H179" s="55"/>
      <c r="I179" s="40"/>
      <c r="J179" s="40">
        <f t="shared" si="10"/>
        <v>0</v>
      </c>
      <c r="K179" s="40">
        <f t="shared" si="11"/>
        <v>0</v>
      </c>
    </row>
    <row r="180" spans="1:11" ht="45.6" x14ac:dyDescent="0.3">
      <c r="A180" s="45">
        <v>150</v>
      </c>
      <c r="B180" s="46" t="s">
        <v>187</v>
      </c>
      <c r="C180" s="45" t="s">
        <v>72</v>
      </c>
      <c r="D180" s="47">
        <v>1</v>
      </c>
      <c r="E180" s="40">
        <v>168589.67866922054</v>
      </c>
      <c r="F180" s="40">
        <f t="shared" si="9"/>
        <v>168590</v>
      </c>
      <c r="G180" s="67"/>
      <c r="H180" s="55"/>
      <c r="I180" s="40"/>
      <c r="J180" s="40">
        <f t="shared" si="10"/>
        <v>0</v>
      </c>
      <c r="K180" s="40">
        <f t="shared" si="11"/>
        <v>0</v>
      </c>
    </row>
    <row r="181" spans="1:11" ht="57" x14ac:dyDescent="0.3">
      <c r="A181" s="45">
        <v>151</v>
      </c>
      <c r="B181" s="46" t="s">
        <v>188</v>
      </c>
      <c r="C181" s="45" t="s">
        <v>72</v>
      </c>
      <c r="D181" s="47">
        <v>1</v>
      </c>
      <c r="E181" s="40">
        <v>83499.185158155364</v>
      </c>
      <c r="F181" s="40">
        <f t="shared" si="9"/>
        <v>83499</v>
      </c>
      <c r="G181" s="67"/>
      <c r="H181" s="55"/>
      <c r="I181" s="40"/>
      <c r="J181" s="40">
        <f t="shared" si="10"/>
        <v>0</v>
      </c>
      <c r="K181" s="40">
        <f t="shared" si="11"/>
        <v>0</v>
      </c>
    </row>
    <row r="182" spans="1:11" ht="57" x14ac:dyDescent="0.3">
      <c r="A182" s="45">
        <v>152</v>
      </c>
      <c r="B182" s="46" t="s">
        <v>189</v>
      </c>
      <c r="C182" s="45" t="s">
        <v>72</v>
      </c>
      <c r="D182" s="47">
        <v>1</v>
      </c>
      <c r="E182" s="40">
        <v>228126.91556321344</v>
      </c>
      <c r="F182" s="40">
        <f t="shared" si="9"/>
        <v>228127</v>
      </c>
      <c r="G182" s="67"/>
      <c r="H182" s="55"/>
      <c r="I182" s="40"/>
      <c r="J182" s="40">
        <f t="shared" si="10"/>
        <v>0</v>
      </c>
      <c r="K182" s="40">
        <f t="shared" si="11"/>
        <v>0</v>
      </c>
    </row>
    <row r="183" spans="1:11" ht="68.400000000000006" x14ac:dyDescent="0.3">
      <c r="A183" s="45">
        <v>153</v>
      </c>
      <c r="B183" s="46" t="s">
        <v>190</v>
      </c>
      <c r="C183" s="45" t="s">
        <v>72</v>
      </c>
      <c r="D183" s="47">
        <v>1</v>
      </c>
      <c r="E183" s="40">
        <v>102775.61470327298</v>
      </c>
      <c r="F183" s="40">
        <f t="shared" si="9"/>
        <v>102776</v>
      </c>
      <c r="G183" s="67"/>
      <c r="H183" s="55"/>
      <c r="I183" s="40"/>
      <c r="J183" s="40">
        <f t="shared" si="10"/>
        <v>0</v>
      </c>
      <c r="K183" s="40">
        <f t="shared" si="11"/>
        <v>0</v>
      </c>
    </row>
    <row r="184" spans="1:11" ht="68.400000000000006" x14ac:dyDescent="0.3">
      <c r="A184" s="45">
        <v>154</v>
      </c>
      <c r="B184" s="46" t="s">
        <v>191</v>
      </c>
      <c r="C184" s="45" t="s">
        <v>72</v>
      </c>
      <c r="D184" s="47">
        <v>1</v>
      </c>
      <c r="E184" s="40">
        <v>228788.96136325979</v>
      </c>
      <c r="F184" s="40">
        <f t="shared" si="9"/>
        <v>228789</v>
      </c>
      <c r="G184" s="67"/>
      <c r="H184" s="55"/>
      <c r="I184" s="40"/>
      <c r="J184" s="40">
        <f t="shared" si="10"/>
        <v>0</v>
      </c>
      <c r="K184" s="40">
        <f t="shared" si="11"/>
        <v>0</v>
      </c>
    </row>
    <row r="185" spans="1:11" ht="68.400000000000006" x14ac:dyDescent="0.3">
      <c r="A185" s="45">
        <v>155</v>
      </c>
      <c r="B185" s="46" t="s">
        <v>192</v>
      </c>
      <c r="C185" s="45" t="s">
        <v>72</v>
      </c>
      <c r="D185" s="47">
        <v>1</v>
      </c>
      <c r="E185" s="40">
        <v>249721.17231128912</v>
      </c>
      <c r="F185" s="40">
        <f t="shared" si="9"/>
        <v>249721</v>
      </c>
      <c r="G185" s="67"/>
      <c r="H185" s="55"/>
      <c r="I185" s="40"/>
      <c r="J185" s="40">
        <f t="shared" si="10"/>
        <v>0</v>
      </c>
      <c r="K185" s="40">
        <f t="shared" si="11"/>
        <v>0</v>
      </c>
    </row>
    <row r="186" spans="1:11" ht="68.400000000000006" x14ac:dyDescent="0.3">
      <c r="A186" s="45">
        <v>156</v>
      </c>
      <c r="B186" s="46" t="s">
        <v>193</v>
      </c>
      <c r="C186" s="45" t="s">
        <v>72</v>
      </c>
      <c r="D186" s="47">
        <v>1</v>
      </c>
      <c r="E186" s="40">
        <v>253011.24849949361</v>
      </c>
      <c r="F186" s="40">
        <f t="shared" si="9"/>
        <v>253011</v>
      </c>
      <c r="G186" s="67"/>
      <c r="H186" s="55"/>
      <c r="I186" s="40"/>
      <c r="J186" s="40">
        <f t="shared" si="10"/>
        <v>0</v>
      </c>
      <c r="K186" s="40">
        <f t="shared" si="11"/>
        <v>0</v>
      </c>
    </row>
    <row r="187" spans="1:11" ht="68.400000000000006" x14ac:dyDescent="0.3">
      <c r="A187" s="45">
        <v>157</v>
      </c>
      <c r="B187" s="46" t="s">
        <v>194</v>
      </c>
      <c r="C187" s="45" t="s">
        <v>72</v>
      </c>
      <c r="D187" s="47">
        <v>1</v>
      </c>
      <c r="E187" s="40">
        <v>196485.5821248265</v>
      </c>
      <c r="F187" s="40">
        <f t="shared" si="9"/>
        <v>196486</v>
      </c>
      <c r="G187" s="67"/>
      <c r="H187" s="55"/>
      <c r="I187" s="40"/>
      <c r="J187" s="40">
        <f t="shared" si="10"/>
        <v>0</v>
      </c>
      <c r="K187" s="40">
        <f t="shared" si="11"/>
        <v>0</v>
      </c>
    </row>
    <row r="188" spans="1:11" ht="68.400000000000006" x14ac:dyDescent="0.3">
      <c r="A188" s="45">
        <v>158</v>
      </c>
      <c r="B188" s="46" t="s">
        <v>195</v>
      </c>
      <c r="C188" s="45" t="s">
        <v>72</v>
      </c>
      <c r="D188" s="47">
        <v>1</v>
      </c>
      <c r="E188" s="40">
        <v>202179.49046393402</v>
      </c>
      <c r="F188" s="40">
        <f t="shared" si="9"/>
        <v>202179</v>
      </c>
      <c r="G188" s="67"/>
      <c r="H188" s="55"/>
      <c r="I188" s="40"/>
      <c r="J188" s="40">
        <f t="shared" si="10"/>
        <v>0</v>
      </c>
      <c r="K188" s="40">
        <f t="shared" si="11"/>
        <v>0</v>
      </c>
    </row>
    <row r="189" spans="1:11" ht="68.400000000000006" x14ac:dyDescent="0.3">
      <c r="A189" s="45">
        <v>159</v>
      </c>
      <c r="B189" s="46" t="s">
        <v>196</v>
      </c>
      <c r="C189" s="45" t="s">
        <v>72</v>
      </c>
      <c r="D189" s="47">
        <v>1</v>
      </c>
      <c r="E189" s="40">
        <v>176113.61613791704</v>
      </c>
      <c r="F189" s="40">
        <f t="shared" si="9"/>
        <v>176114</v>
      </c>
      <c r="G189" s="67"/>
      <c r="H189" s="55"/>
      <c r="I189" s="40"/>
      <c r="J189" s="40">
        <f t="shared" si="10"/>
        <v>0</v>
      </c>
      <c r="K189" s="40">
        <f t="shared" si="11"/>
        <v>0</v>
      </c>
    </row>
    <row r="190" spans="1:11" ht="68.400000000000006" x14ac:dyDescent="0.3">
      <c r="A190" s="45">
        <v>160</v>
      </c>
      <c r="B190" s="46" t="s">
        <v>197</v>
      </c>
      <c r="C190" s="45" t="s">
        <v>72</v>
      </c>
      <c r="D190" s="47">
        <v>1</v>
      </c>
      <c r="E190" s="40">
        <v>359598.46585123061</v>
      </c>
      <c r="F190" s="40">
        <f t="shared" si="9"/>
        <v>359598</v>
      </c>
      <c r="G190" s="67"/>
      <c r="H190" s="55"/>
      <c r="I190" s="40"/>
      <c r="J190" s="40">
        <f t="shared" si="10"/>
        <v>0</v>
      </c>
      <c r="K190" s="40">
        <f t="shared" si="11"/>
        <v>0</v>
      </c>
    </row>
    <row r="191" spans="1:11" ht="68.400000000000006" x14ac:dyDescent="0.3">
      <c r="A191" s="45">
        <v>161</v>
      </c>
      <c r="B191" s="46" t="s">
        <v>198</v>
      </c>
      <c r="C191" s="45" t="s">
        <v>72</v>
      </c>
      <c r="D191" s="47">
        <v>1</v>
      </c>
      <c r="E191" s="40">
        <v>220924.71710011797</v>
      </c>
      <c r="F191" s="40">
        <f t="shared" si="9"/>
        <v>220925</v>
      </c>
      <c r="G191" s="67"/>
      <c r="H191" s="55"/>
      <c r="I191" s="40"/>
      <c r="J191" s="40">
        <f t="shared" si="10"/>
        <v>0</v>
      </c>
      <c r="K191" s="40">
        <f t="shared" si="11"/>
        <v>0</v>
      </c>
    </row>
    <row r="192" spans="1:11" ht="68.400000000000006" x14ac:dyDescent="0.3">
      <c r="A192" s="45">
        <v>162</v>
      </c>
      <c r="B192" s="46" t="s">
        <v>199</v>
      </c>
      <c r="C192" s="45" t="s">
        <v>72</v>
      </c>
      <c r="D192" s="47">
        <v>1</v>
      </c>
      <c r="E192" s="40">
        <v>217434.95334040292</v>
      </c>
      <c r="F192" s="40">
        <f t="shared" si="9"/>
        <v>217435</v>
      </c>
      <c r="G192" s="67"/>
      <c r="H192" s="55"/>
      <c r="I192" s="40"/>
      <c r="J192" s="40">
        <f t="shared" si="10"/>
        <v>0</v>
      </c>
      <c r="K192" s="40">
        <f t="shared" si="11"/>
        <v>0</v>
      </c>
    </row>
    <row r="193" spans="1:11" ht="68.400000000000006" x14ac:dyDescent="0.3">
      <c r="A193" s="45">
        <v>163</v>
      </c>
      <c r="B193" s="46" t="s">
        <v>200</v>
      </c>
      <c r="C193" s="45" t="s">
        <v>72</v>
      </c>
      <c r="D193" s="47">
        <v>1</v>
      </c>
      <c r="E193" s="40">
        <v>190271.06754090576</v>
      </c>
      <c r="F193" s="40">
        <f t="shared" si="9"/>
        <v>190271</v>
      </c>
      <c r="G193" s="67"/>
      <c r="H193" s="55"/>
      <c r="I193" s="40"/>
      <c r="J193" s="40">
        <f t="shared" si="10"/>
        <v>0</v>
      </c>
      <c r="K193" s="40">
        <f t="shared" si="11"/>
        <v>0</v>
      </c>
    </row>
    <row r="194" spans="1:11" ht="68.400000000000006" x14ac:dyDescent="0.3">
      <c r="A194" s="45">
        <v>164</v>
      </c>
      <c r="B194" s="46" t="s">
        <v>201</v>
      </c>
      <c r="C194" s="45" t="s">
        <v>72</v>
      </c>
      <c r="D194" s="47">
        <v>1</v>
      </c>
      <c r="E194" s="40">
        <v>133022.97453019841</v>
      </c>
      <c r="F194" s="40">
        <f t="shared" si="9"/>
        <v>133023</v>
      </c>
      <c r="G194" s="67"/>
      <c r="H194" s="55"/>
      <c r="I194" s="40"/>
      <c r="J194" s="40">
        <f t="shared" si="10"/>
        <v>0</v>
      </c>
      <c r="K194" s="40">
        <f t="shared" si="11"/>
        <v>0</v>
      </c>
    </row>
    <row r="195" spans="1:11" ht="68.400000000000006" x14ac:dyDescent="0.3">
      <c r="A195" s="45">
        <v>165</v>
      </c>
      <c r="B195" s="46" t="s">
        <v>202</v>
      </c>
      <c r="C195" s="45" t="s">
        <v>72</v>
      </c>
      <c r="D195" s="47">
        <v>1</v>
      </c>
      <c r="E195" s="40">
        <v>197666.70250155372</v>
      </c>
      <c r="F195" s="40">
        <f t="shared" si="9"/>
        <v>197667</v>
      </c>
      <c r="G195" s="67"/>
      <c r="H195" s="55"/>
      <c r="I195" s="40"/>
      <c r="J195" s="40">
        <f t="shared" si="10"/>
        <v>0</v>
      </c>
      <c r="K195" s="40">
        <f t="shared" si="11"/>
        <v>0</v>
      </c>
    </row>
    <row r="196" spans="1:11" ht="68.400000000000006" x14ac:dyDescent="0.3">
      <c r="A196" s="45">
        <v>166</v>
      </c>
      <c r="B196" s="46" t="s">
        <v>203</v>
      </c>
      <c r="C196" s="45" t="s">
        <v>72</v>
      </c>
      <c r="D196" s="47">
        <v>1</v>
      </c>
      <c r="E196" s="40">
        <v>258696.55409652702</v>
      </c>
      <c r="F196" s="40">
        <f t="shared" si="9"/>
        <v>258697</v>
      </c>
      <c r="G196" s="67"/>
      <c r="H196" s="55"/>
      <c r="I196" s="40"/>
      <c r="J196" s="40">
        <f t="shared" si="10"/>
        <v>0</v>
      </c>
      <c r="K196" s="40">
        <f t="shared" si="11"/>
        <v>0</v>
      </c>
    </row>
    <row r="197" spans="1:11" ht="57" x14ac:dyDescent="0.3">
      <c r="A197" s="45">
        <v>167</v>
      </c>
      <c r="B197" s="46" t="s">
        <v>204</v>
      </c>
      <c r="C197" s="45" t="s">
        <v>72</v>
      </c>
      <c r="D197" s="47">
        <v>1</v>
      </c>
      <c r="E197" s="40">
        <v>458826.34669272677</v>
      </c>
      <c r="F197" s="40">
        <f t="shared" si="9"/>
        <v>458826</v>
      </c>
      <c r="G197" s="67"/>
      <c r="H197" s="55"/>
      <c r="I197" s="40"/>
      <c r="J197" s="40">
        <f t="shared" si="10"/>
        <v>0</v>
      </c>
      <c r="K197" s="40">
        <f t="shared" si="11"/>
        <v>0</v>
      </c>
    </row>
    <row r="198" spans="1:11" ht="57" x14ac:dyDescent="0.3">
      <c r="A198" s="45">
        <v>168</v>
      </c>
      <c r="B198" s="46" t="s">
        <v>205</v>
      </c>
      <c r="C198" s="45" t="s">
        <v>36</v>
      </c>
      <c r="D198" s="47">
        <v>1</v>
      </c>
      <c r="E198" s="40">
        <v>311839.3246081844</v>
      </c>
      <c r="F198" s="40">
        <f t="shared" si="9"/>
        <v>311839</v>
      </c>
      <c r="G198" s="67"/>
      <c r="H198" s="55"/>
      <c r="I198" s="40"/>
      <c r="J198" s="40">
        <f t="shared" si="10"/>
        <v>0</v>
      </c>
      <c r="K198" s="40">
        <f t="shared" si="11"/>
        <v>0</v>
      </c>
    </row>
    <row r="199" spans="1:11" ht="68.400000000000006" x14ac:dyDescent="0.3">
      <c r="A199" s="45">
        <v>169</v>
      </c>
      <c r="B199" s="46" t="s">
        <v>206</v>
      </c>
      <c r="C199" s="45" t="s">
        <v>36</v>
      </c>
      <c r="D199" s="47">
        <v>1</v>
      </c>
      <c r="E199" s="40">
        <v>460495.32818780205</v>
      </c>
      <c r="F199" s="40">
        <f t="shared" ref="F199:F262" si="12">ROUND(E199,0)</f>
        <v>460495</v>
      </c>
      <c r="G199" s="67"/>
      <c r="H199" s="55"/>
      <c r="I199" s="40"/>
      <c r="J199" s="40">
        <f t="shared" si="10"/>
        <v>0</v>
      </c>
      <c r="K199" s="40">
        <f t="shared" si="11"/>
        <v>0</v>
      </c>
    </row>
    <row r="200" spans="1:11" ht="34.200000000000003" x14ac:dyDescent="0.3">
      <c r="A200" s="45">
        <v>170</v>
      </c>
      <c r="B200" s="46" t="s">
        <v>207</v>
      </c>
      <c r="C200" s="45" t="s">
        <v>36</v>
      </c>
      <c r="D200" s="47">
        <v>1</v>
      </c>
      <c r="E200" s="40">
        <v>223793.10333520849</v>
      </c>
      <c r="F200" s="40">
        <f t="shared" si="12"/>
        <v>223793</v>
      </c>
      <c r="G200" s="67"/>
      <c r="H200" s="55"/>
      <c r="I200" s="40"/>
      <c r="J200" s="40">
        <f t="shared" si="10"/>
        <v>0</v>
      </c>
      <c r="K200" s="40">
        <f t="shared" si="11"/>
        <v>0</v>
      </c>
    </row>
    <row r="201" spans="1:11" ht="22.8" x14ac:dyDescent="0.3">
      <c r="A201" s="45">
        <v>171</v>
      </c>
      <c r="B201" s="46" t="s">
        <v>208</v>
      </c>
      <c r="C201" s="45" t="s">
        <v>36</v>
      </c>
      <c r="D201" s="47">
        <v>1</v>
      </c>
      <c r="E201" s="40">
        <v>522845.36321233492</v>
      </c>
      <c r="F201" s="40">
        <f t="shared" si="12"/>
        <v>522845</v>
      </c>
      <c r="G201" s="67"/>
      <c r="H201" s="55"/>
      <c r="I201" s="40"/>
      <c r="J201" s="40">
        <f t="shared" si="10"/>
        <v>0</v>
      </c>
      <c r="K201" s="40">
        <f t="shared" si="11"/>
        <v>0</v>
      </c>
    </row>
    <row r="202" spans="1:11" ht="45.6" x14ac:dyDescent="0.3">
      <c r="A202" s="45">
        <v>172</v>
      </c>
      <c r="B202" s="46" t="s">
        <v>209</v>
      </c>
      <c r="C202" s="45" t="s">
        <v>210</v>
      </c>
      <c r="D202" s="47">
        <v>1</v>
      </c>
      <c r="E202" s="40">
        <v>193812.50452063046</v>
      </c>
      <c r="F202" s="40">
        <f t="shared" si="12"/>
        <v>193813</v>
      </c>
      <c r="G202" s="67"/>
      <c r="H202" s="55"/>
      <c r="I202" s="40"/>
      <c r="J202" s="40">
        <f t="shared" si="10"/>
        <v>0</v>
      </c>
      <c r="K202" s="40">
        <f t="shared" si="11"/>
        <v>0</v>
      </c>
    </row>
    <row r="203" spans="1:11" ht="45.6" x14ac:dyDescent="0.3">
      <c r="A203" s="45">
        <v>173</v>
      </c>
      <c r="B203" s="46" t="s">
        <v>211</v>
      </c>
      <c r="C203" s="45" t="s">
        <v>210</v>
      </c>
      <c r="D203" s="47">
        <v>1</v>
      </c>
      <c r="E203" s="40">
        <v>196300.03278517167</v>
      </c>
      <c r="F203" s="40">
        <f t="shared" si="12"/>
        <v>196300</v>
      </c>
      <c r="G203" s="67"/>
      <c r="H203" s="55"/>
      <c r="I203" s="40"/>
      <c r="J203" s="40">
        <f t="shared" si="10"/>
        <v>0</v>
      </c>
      <c r="K203" s="40">
        <f t="shared" si="11"/>
        <v>0</v>
      </c>
    </row>
    <row r="204" spans="1:11" ht="45.6" x14ac:dyDescent="0.3">
      <c r="A204" s="45">
        <v>174</v>
      </c>
      <c r="B204" s="46" t="s">
        <v>212</v>
      </c>
      <c r="C204" s="45" t="s">
        <v>210</v>
      </c>
      <c r="D204" s="47">
        <v>1</v>
      </c>
      <c r="E204" s="40">
        <v>190707.30084159595</v>
      </c>
      <c r="F204" s="40">
        <f t="shared" si="12"/>
        <v>190707</v>
      </c>
      <c r="G204" s="67"/>
      <c r="H204" s="55"/>
      <c r="I204" s="40"/>
      <c r="J204" s="40">
        <f t="shared" si="10"/>
        <v>0</v>
      </c>
      <c r="K204" s="40">
        <f t="shared" si="11"/>
        <v>0</v>
      </c>
    </row>
    <row r="205" spans="1:11" ht="45.6" x14ac:dyDescent="0.3">
      <c r="A205" s="45">
        <v>175</v>
      </c>
      <c r="B205" s="46" t="s">
        <v>213</v>
      </c>
      <c r="C205" s="45" t="s">
        <v>210</v>
      </c>
      <c r="D205" s="47">
        <v>1</v>
      </c>
      <c r="E205" s="40">
        <v>165812.18195269955</v>
      </c>
      <c r="F205" s="40">
        <f t="shared" si="12"/>
        <v>165812</v>
      </c>
      <c r="G205" s="67"/>
      <c r="H205" s="55"/>
      <c r="I205" s="40"/>
      <c r="J205" s="40">
        <f t="shared" si="10"/>
        <v>0</v>
      </c>
      <c r="K205" s="40">
        <f t="shared" si="11"/>
        <v>0</v>
      </c>
    </row>
    <row r="206" spans="1:11" ht="45.6" x14ac:dyDescent="0.3">
      <c r="A206" s="45">
        <v>176</v>
      </c>
      <c r="B206" s="46" t="s">
        <v>214</v>
      </c>
      <c r="C206" s="45" t="s">
        <v>210</v>
      </c>
      <c r="D206" s="47">
        <v>1</v>
      </c>
      <c r="E206" s="40">
        <v>173298.10836629878</v>
      </c>
      <c r="F206" s="40">
        <f t="shared" si="12"/>
        <v>173298</v>
      </c>
      <c r="G206" s="67"/>
      <c r="H206" s="55"/>
      <c r="I206" s="40"/>
      <c r="J206" s="40">
        <f t="shared" si="10"/>
        <v>0</v>
      </c>
      <c r="K206" s="40">
        <f t="shared" si="11"/>
        <v>0</v>
      </c>
    </row>
    <row r="207" spans="1:11" ht="45.6" x14ac:dyDescent="0.3">
      <c r="A207" s="45">
        <v>177</v>
      </c>
      <c r="B207" s="46" t="s">
        <v>215</v>
      </c>
      <c r="C207" s="45" t="s">
        <v>210</v>
      </c>
      <c r="D207" s="47">
        <v>1</v>
      </c>
      <c r="E207" s="40">
        <v>179836.85847361386</v>
      </c>
      <c r="F207" s="40">
        <f t="shared" si="12"/>
        <v>179837</v>
      </c>
      <c r="G207" s="67"/>
      <c r="H207" s="55"/>
      <c r="I207" s="40"/>
      <c r="J207" s="40">
        <f t="shared" si="10"/>
        <v>0</v>
      </c>
      <c r="K207" s="40">
        <f t="shared" si="11"/>
        <v>0</v>
      </c>
    </row>
    <row r="208" spans="1:11" ht="57" x14ac:dyDescent="0.3">
      <c r="A208" s="45">
        <v>178</v>
      </c>
      <c r="B208" s="46" t="s">
        <v>216</v>
      </c>
      <c r="C208" s="45" t="s">
        <v>36</v>
      </c>
      <c r="D208" s="47">
        <v>1</v>
      </c>
      <c r="E208" s="40">
        <v>251156.41981657912</v>
      </c>
      <c r="F208" s="40">
        <f t="shared" si="12"/>
        <v>251156</v>
      </c>
      <c r="G208" s="67"/>
      <c r="H208" s="55"/>
      <c r="I208" s="40"/>
      <c r="J208" s="40">
        <f t="shared" si="10"/>
        <v>0</v>
      </c>
      <c r="K208" s="40">
        <f t="shared" si="11"/>
        <v>0</v>
      </c>
    </row>
    <row r="209" spans="1:11" ht="57" x14ac:dyDescent="0.3">
      <c r="A209" s="45">
        <v>179</v>
      </c>
      <c r="B209" s="46" t="s">
        <v>217</v>
      </c>
      <c r="C209" s="45" t="s">
        <v>36</v>
      </c>
      <c r="D209" s="47">
        <v>1</v>
      </c>
      <c r="E209" s="40">
        <v>279841.20133921917</v>
      </c>
      <c r="F209" s="40">
        <f t="shared" si="12"/>
        <v>279841</v>
      </c>
      <c r="G209" s="67"/>
      <c r="H209" s="55"/>
      <c r="I209" s="40"/>
      <c r="J209" s="40">
        <f t="shared" si="10"/>
        <v>0</v>
      </c>
      <c r="K209" s="40">
        <f t="shared" si="11"/>
        <v>0</v>
      </c>
    </row>
    <row r="210" spans="1:11" ht="45.6" x14ac:dyDescent="0.3">
      <c r="A210" s="45">
        <v>180</v>
      </c>
      <c r="B210" s="46" t="s">
        <v>218</v>
      </c>
      <c r="C210" s="45" t="s">
        <v>36</v>
      </c>
      <c r="D210" s="47">
        <v>1</v>
      </c>
      <c r="E210" s="40">
        <v>619021.51781628572</v>
      </c>
      <c r="F210" s="40">
        <f t="shared" si="12"/>
        <v>619022</v>
      </c>
      <c r="G210" s="67"/>
      <c r="H210" s="55"/>
      <c r="I210" s="40"/>
      <c r="J210" s="40">
        <f t="shared" si="10"/>
        <v>0</v>
      </c>
      <c r="K210" s="40">
        <f t="shared" si="11"/>
        <v>0</v>
      </c>
    </row>
    <row r="211" spans="1:11" ht="45.6" x14ac:dyDescent="0.3">
      <c r="A211" s="45">
        <v>181</v>
      </c>
      <c r="B211" s="46" t="s">
        <v>219</v>
      </c>
      <c r="C211" s="45" t="s">
        <v>36</v>
      </c>
      <c r="D211" s="47">
        <v>1</v>
      </c>
      <c r="E211" s="40">
        <v>350814.65892480867</v>
      </c>
      <c r="F211" s="40">
        <f t="shared" si="12"/>
        <v>350815</v>
      </c>
      <c r="G211" s="67"/>
      <c r="H211" s="55"/>
      <c r="I211" s="40"/>
      <c r="J211" s="40">
        <f t="shared" si="10"/>
        <v>0</v>
      </c>
      <c r="K211" s="40">
        <f t="shared" si="11"/>
        <v>0</v>
      </c>
    </row>
    <row r="212" spans="1:11" ht="45.6" x14ac:dyDescent="0.3">
      <c r="A212" s="45">
        <v>182</v>
      </c>
      <c r="B212" s="46" t="s">
        <v>220</v>
      </c>
      <c r="C212" s="45" t="s">
        <v>36</v>
      </c>
      <c r="D212" s="47">
        <v>1</v>
      </c>
      <c r="E212" s="40">
        <v>129259.28691023041</v>
      </c>
      <c r="F212" s="40">
        <f t="shared" si="12"/>
        <v>129259</v>
      </c>
      <c r="G212" s="67"/>
      <c r="H212" s="55"/>
      <c r="I212" s="40"/>
      <c r="J212" s="40">
        <f t="shared" si="10"/>
        <v>0</v>
      </c>
      <c r="K212" s="40">
        <f t="shared" si="11"/>
        <v>0</v>
      </c>
    </row>
    <row r="213" spans="1:11" ht="45.6" x14ac:dyDescent="0.3">
      <c r="A213" s="45">
        <v>183</v>
      </c>
      <c r="B213" s="46" t="s">
        <v>221</v>
      </c>
      <c r="C213" s="45" t="s">
        <v>36</v>
      </c>
      <c r="D213" s="47">
        <v>1</v>
      </c>
      <c r="E213" s="40">
        <v>238569.72582913376</v>
      </c>
      <c r="F213" s="40">
        <f t="shared" si="12"/>
        <v>238570</v>
      </c>
      <c r="G213" s="67"/>
      <c r="H213" s="55"/>
      <c r="I213" s="40"/>
      <c r="J213" s="40">
        <f t="shared" si="10"/>
        <v>0</v>
      </c>
      <c r="K213" s="40">
        <f t="shared" si="11"/>
        <v>0</v>
      </c>
    </row>
    <row r="214" spans="1:11" ht="45.6" x14ac:dyDescent="0.3">
      <c r="A214" s="45">
        <v>184</v>
      </c>
      <c r="B214" s="46" t="s">
        <v>222</v>
      </c>
      <c r="C214" s="45" t="s">
        <v>36</v>
      </c>
      <c r="D214" s="47">
        <v>1</v>
      </c>
      <c r="E214" s="40">
        <v>405064.72837049077</v>
      </c>
      <c r="F214" s="40">
        <f t="shared" si="12"/>
        <v>405065</v>
      </c>
      <c r="G214" s="67"/>
      <c r="H214" s="55"/>
      <c r="I214" s="40"/>
      <c r="J214" s="40">
        <f t="shared" si="10"/>
        <v>0</v>
      </c>
      <c r="K214" s="40">
        <f t="shared" si="11"/>
        <v>0</v>
      </c>
    </row>
    <row r="215" spans="1:11" ht="45.6" x14ac:dyDescent="0.3">
      <c r="A215" s="45">
        <v>185</v>
      </c>
      <c r="B215" s="46" t="s">
        <v>223</v>
      </c>
      <c r="C215" s="45" t="s">
        <v>36</v>
      </c>
      <c r="D215" s="47">
        <v>1</v>
      </c>
      <c r="E215" s="40">
        <v>483738.8306451544</v>
      </c>
      <c r="F215" s="40">
        <f t="shared" si="12"/>
        <v>483739</v>
      </c>
      <c r="G215" s="67"/>
      <c r="H215" s="55"/>
      <c r="I215" s="40"/>
      <c r="J215" s="40">
        <f t="shared" si="10"/>
        <v>0</v>
      </c>
      <c r="K215" s="40">
        <f t="shared" si="11"/>
        <v>0</v>
      </c>
    </row>
    <row r="216" spans="1:11" ht="45.6" x14ac:dyDescent="0.3">
      <c r="A216" s="45">
        <v>186</v>
      </c>
      <c r="B216" s="46" t="s">
        <v>224</v>
      </c>
      <c r="C216" s="45" t="s">
        <v>36</v>
      </c>
      <c r="D216" s="47">
        <v>1</v>
      </c>
      <c r="E216" s="40">
        <v>92402.207619693116</v>
      </c>
      <c r="F216" s="40">
        <f t="shared" si="12"/>
        <v>92402</v>
      </c>
      <c r="G216" s="67"/>
      <c r="H216" s="55"/>
      <c r="I216" s="40"/>
      <c r="J216" s="40">
        <f t="shared" si="10"/>
        <v>0</v>
      </c>
      <c r="K216" s="40">
        <f t="shared" si="11"/>
        <v>0</v>
      </c>
    </row>
    <row r="217" spans="1:11" ht="45.6" x14ac:dyDescent="0.3">
      <c r="A217" s="45">
        <v>187</v>
      </c>
      <c r="B217" s="46" t="s">
        <v>225</v>
      </c>
      <c r="C217" s="45" t="s">
        <v>36</v>
      </c>
      <c r="D217" s="47">
        <v>1</v>
      </c>
      <c r="E217" s="40">
        <v>726077.79152022221</v>
      </c>
      <c r="F217" s="40">
        <f t="shared" si="12"/>
        <v>726078</v>
      </c>
      <c r="G217" s="67"/>
      <c r="H217" s="55"/>
      <c r="I217" s="40"/>
      <c r="J217" s="40">
        <f t="shared" si="10"/>
        <v>0</v>
      </c>
      <c r="K217" s="40">
        <f t="shared" si="11"/>
        <v>0</v>
      </c>
    </row>
    <row r="218" spans="1:11" ht="45.6" x14ac:dyDescent="0.3">
      <c r="A218" s="45">
        <v>188</v>
      </c>
      <c r="B218" s="46" t="s">
        <v>226</v>
      </c>
      <c r="C218" s="45" t="s">
        <v>36</v>
      </c>
      <c r="D218" s="47">
        <v>1</v>
      </c>
      <c r="E218" s="40">
        <v>782457.02620183013</v>
      </c>
      <c r="F218" s="40">
        <f t="shared" si="12"/>
        <v>782457</v>
      </c>
      <c r="G218" s="67"/>
      <c r="H218" s="55"/>
      <c r="I218" s="40"/>
      <c r="J218" s="40">
        <f t="shared" si="10"/>
        <v>0</v>
      </c>
      <c r="K218" s="40">
        <f t="shared" si="11"/>
        <v>0</v>
      </c>
    </row>
    <row r="219" spans="1:11" ht="45.6" x14ac:dyDescent="0.3">
      <c r="A219" s="45">
        <v>189</v>
      </c>
      <c r="B219" s="46" t="s">
        <v>227</v>
      </c>
      <c r="C219" s="45" t="s">
        <v>36</v>
      </c>
      <c r="D219" s="47">
        <v>1</v>
      </c>
      <c r="E219" s="40">
        <v>118582.1341529832</v>
      </c>
      <c r="F219" s="40">
        <f t="shared" si="12"/>
        <v>118582</v>
      </c>
      <c r="G219" s="67"/>
      <c r="H219" s="55"/>
      <c r="I219" s="40"/>
      <c r="J219" s="40">
        <f t="shared" si="10"/>
        <v>0</v>
      </c>
      <c r="K219" s="40">
        <f t="shared" si="11"/>
        <v>0</v>
      </c>
    </row>
    <row r="220" spans="1:11" ht="45.6" x14ac:dyDescent="0.3">
      <c r="A220" s="45">
        <v>190</v>
      </c>
      <c r="B220" s="46" t="s">
        <v>228</v>
      </c>
      <c r="C220" s="45" t="s">
        <v>36</v>
      </c>
      <c r="D220" s="47">
        <v>1</v>
      </c>
      <c r="E220" s="40">
        <v>151774.73923159679</v>
      </c>
      <c r="F220" s="40">
        <f t="shared" si="12"/>
        <v>151775</v>
      </c>
      <c r="G220" s="67"/>
      <c r="H220" s="55"/>
      <c r="I220" s="40"/>
      <c r="J220" s="40">
        <f t="shared" si="10"/>
        <v>0</v>
      </c>
      <c r="K220" s="40">
        <f t="shared" si="11"/>
        <v>0</v>
      </c>
    </row>
    <row r="221" spans="1:11" ht="45.6" x14ac:dyDescent="0.3">
      <c r="A221" s="45">
        <v>191</v>
      </c>
      <c r="B221" s="46" t="s">
        <v>229</v>
      </c>
      <c r="C221" s="45" t="s">
        <v>36</v>
      </c>
      <c r="D221" s="47">
        <v>1</v>
      </c>
      <c r="E221" s="40">
        <v>347996.38247771765</v>
      </c>
      <c r="F221" s="40">
        <f t="shared" si="12"/>
        <v>347996</v>
      </c>
      <c r="G221" s="67"/>
      <c r="H221" s="55"/>
      <c r="I221" s="40"/>
      <c r="J221" s="40">
        <f t="shared" si="10"/>
        <v>0</v>
      </c>
      <c r="K221" s="40">
        <f t="shared" si="11"/>
        <v>0</v>
      </c>
    </row>
    <row r="222" spans="1:11" ht="45.6" x14ac:dyDescent="0.3">
      <c r="A222" s="45">
        <v>192</v>
      </c>
      <c r="B222" s="46" t="s">
        <v>230</v>
      </c>
      <c r="C222" s="45" t="s">
        <v>36</v>
      </c>
      <c r="D222" s="47">
        <v>1</v>
      </c>
      <c r="E222" s="40">
        <v>573450.51539077598</v>
      </c>
      <c r="F222" s="40">
        <f t="shared" si="12"/>
        <v>573451</v>
      </c>
      <c r="G222" s="67"/>
      <c r="H222" s="55"/>
      <c r="I222" s="40"/>
      <c r="J222" s="40">
        <f t="shared" si="10"/>
        <v>0</v>
      </c>
      <c r="K222" s="40">
        <f t="shared" si="11"/>
        <v>0</v>
      </c>
    </row>
    <row r="223" spans="1:11" ht="68.400000000000006" x14ac:dyDescent="0.3">
      <c r="A223" s="45">
        <v>193</v>
      </c>
      <c r="B223" s="46" t="s">
        <v>231</v>
      </c>
      <c r="C223" s="45" t="s">
        <v>36</v>
      </c>
      <c r="D223" s="47">
        <v>1</v>
      </c>
      <c r="E223" s="40">
        <v>562931.28343926533</v>
      </c>
      <c r="F223" s="40">
        <f t="shared" si="12"/>
        <v>562931</v>
      </c>
      <c r="G223" s="67"/>
      <c r="H223" s="55"/>
      <c r="I223" s="40"/>
      <c r="J223" s="40">
        <f t="shared" si="10"/>
        <v>0</v>
      </c>
      <c r="K223" s="40">
        <f t="shared" si="11"/>
        <v>0</v>
      </c>
    </row>
    <row r="224" spans="1:11" ht="68.400000000000006" x14ac:dyDescent="0.3">
      <c r="A224" s="45">
        <v>194</v>
      </c>
      <c r="B224" s="46" t="s">
        <v>232</v>
      </c>
      <c r="C224" s="45" t="s">
        <v>36</v>
      </c>
      <c r="D224" s="47">
        <v>1</v>
      </c>
      <c r="E224" s="40">
        <v>293767.36209631682</v>
      </c>
      <c r="F224" s="40">
        <f t="shared" si="12"/>
        <v>293767</v>
      </c>
      <c r="G224" s="67"/>
      <c r="H224" s="55"/>
      <c r="I224" s="40"/>
      <c r="J224" s="40">
        <f t="shared" ref="J224:J286" si="13">I224*19%</f>
        <v>0</v>
      </c>
      <c r="K224" s="40">
        <f t="shared" ref="K224:K286" si="14">I224+J224</f>
        <v>0</v>
      </c>
    </row>
    <row r="225" spans="1:11" ht="68.400000000000006" x14ac:dyDescent="0.3">
      <c r="A225" s="45">
        <v>195</v>
      </c>
      <c r="B225" s="46" t="s">
        <v>233</v>
      </c>
      <c r="C225" s="45" t="s">
        <v>36</v>
      </c>
      <c r="D225" s="47">
        <v>1</v>
      </c>
      <c r="E225" s="40">
        <v>280208.98901811108</v>
      </c>
      <c r="F225" s="40">
        <f t="shared" si="12"/>
        <v>280209</v>
      </c>
      <c r="G225" s="67"/>
      <c r="H225" s="55"/>
      <c r="I225" s="40"/>
      <c r="J225" s="40">
        <f t="shared" si="13"/>
        <v>0</v>
      </c>
      <c r="K225" s="40">
        <f t="shared" si="14"/>
        <v>0</v>
      </c>
    </row>
    <row r="226" spans="1:11" ht="45.6" x14ac:dyDescent="0.3">
      <c r="A226" s="45">
        <v>196</v>
      </c>
      <c r="B226" s="46" t="s">
        <v>234</v>
      </c>
      <c r="C226" s="45" t="s">
        <v>36</v>
      </c>
      <c r="D226" s="47">
        <v>1</v>
      </c>
      <c r="E226" s="40">
        <v>866291.55207737011</v>
      </c>
      <c r="F226" s="40">
        <f t="shared" si="12"/>
        <v>866292</v>
      </c>
      <c r="G226" s="67"/>
      <c r="H226" s="55"/>
      <c r="I226" s="40"/>
      <c r="J226" s="40">
        <f t="shared" si="13"/>
        <v>0</v>
      </c>
      <c r="K226" s="40">
        <f t="shared" si="14"/>
        <v>0</v>
      </c>
    </row>
    <row r="227" spans="1:11" ht="45.6" x14ac:dyDescent="0.3">
      <c r="A227" s="45">
        <v>197</v>
      </c>
      <c r="B227" s="46" t="s">
        <v>235</v>
      </c>
      <c r="C227" s="45" t="s">
        <v>36</v>
      </c>
      <c r="D227" s="47">
        <v>1</v>
      </c>
      <c r="E227" s="40">
        <v>732870.27034861257</v>
      </c>
      <c r="F227" s="40">
        <f t="shared" si="12"/>
        <v>732870</v>
      </c>
      <c r="G227" s="67"/>
      <c r="H227" s="55"/>
      <c r="I227" s="40"/>
      <c r="J227" s="40">
        <f t="shared" si="13"/>
        <v>0</v>
      </c>
      <c r="K227" s="40">
        <f t="shared" si="14"/>
        <v>0</v>
      </c>
    </row>
    <row r="228" spans="1:11" ht="68.400000000000006" x14ac:dyDescent="0.3">
      <c r="A228" s="45">
        <v>198</v>
      </c>
      <c r="B228" s="46" t="s">
        <v>236</v>
      </c>
      <c r="C228" s="45" t="s">
        <v>36</v>
      </c>
      <c r="D228" s="47">
        <v>1</v>
      </c>
      <c r="E228" s="40">
        <v>971739.23386378528</v>
      </c>
      <c r="F228" s="40">
        <f t="shared" si="12"/>
        <v>971739</v>
      </c>
      <c r="G228" s="67"/>
      <c r="H228" s="55"/>
      <c r="I228" s="40"/>
      <c r="J228" s="40">
        <f t="shared" si="13"/>
        <v>0</v>
      </c>
      <c r="K228" s="40">
        <f t="shared" si="14"/>
        <v>0</v>
      </c>
    </row>
    <row r="229" spans="1:11" ht="68.400000000000006" x14ac:dyDescent="0.3">
      <c r="A229" s="45">
        <v>199</v>
      </c>
      <c r="B229" s="46" t="s">
        <v>237</v>
      </c>
      <c r="C229" s="45" t="s">
        <v>36</v>
      </c>
      <c r="D229" s="47">
        <v>1</v>
      </c>
      <c r="E229" s="40">
        <v>1559087.0629045188</v>
      </c>
      <c r="F229" s="40">
        <f t="shared" si="12"/>
        <v>1559087</v>
      </c>
      <c r="G229" s="67"/>
      <c r="H229" s="55"/>
      <c r="I229" s="40"/>
      <c r="J229" s="40">
        <f t="shared" si="13"/>
        <v>0</v>
      </c>
      <c r="K229" s="40">
        <f t="shared" si="14"/>
        <v>0</v>
      </c>
    </row>
    <row r="230" spans="1:11" ht="68.400000000000006" x14ac:dyDescent="0.3">
      <c r="A230" s="45">
        <v>200</v>
      </c>
      <c r="B230" s="46" t="s">
        <v>238</v>
      </c>
      <c r="C230" s="45" t="s">
        <v>36</v>
      </c>
      <c r="D230" s="47">
        <v>1</v>
      </c>
      <c r="E230" s="40">
        <v>2941705.4110422903</v>
      </c>
      <c r="F230" s="40">
        <f t="shared" si="12"/>
        <v>2941705</v>
      </c>
      <c r="G230" s="67"/>
      <c r="H230" s="55"/>
      <c r="I230" s="40"/>
      <c r="J230" s="40">
        <f t="shared" si="13"/>
        <v>0</v>
      </c>
      <c r="K230" s="40">
        <f t="shared" si="14"/>
        <v>0</v>
      </c>
    </row>
    <row r="231" spans="1:11" ht="68.400000000000006" x14ac:dyDescent="0.3">
      <c r="A231" s="45">
        <v>201</v>
      </c>
      <c r="B231" s="46" t="s">
        <v>239</v>
      </c>
      <c r="C231" s="45" t="s">
        <v>36</v>
      </c>
      <c r="D231" s="47">
        <v>1</v>
      </c>
      <c r="E231" s="40">
        <v>1911340.948768446</v>
      </c>
      <c r="F231" s="40">
        <f t="shared" si="12"/>
        <v>1911341</v>
      </c>
      <c r="G231" s="67"/>
      <c r="H231" s="55"/>
      <c r="I231" s="40"/>
      <c r="J231" s="40">
        <f t="shared" si="13"/>
        <v>0</v>
      </c>
      <c r="K231" s="40">
        <f t="shared" si="14"/>
        <v>0</v>
      </c>
    </row>
    <row r="232" spans="1:11" ht="57" x14ac:dyDescent="0.3">
      <c r="A232" s="45">
        <v>202</v>
      </c>
      <c r="B232" s="46" t="s">
        <v>240</v>
      </c>
      <c r="C232" s="45" t="s">
        <v>36</v>
      </c>
      <c r="D232" s="47">
        <v>1</v>
      </c>
      <c r="E232" s="40">
        <v>3489067.2806117595</v>
      </c>
      <c r="F232" s="40">
        <f t="shared" si="12"/>
        <v>3489067</v>
      </c>
      <c r="G232" s="67"/>
      <c r="H232" s="55"/>
      <c r="I232" s="40"/>
      <c r="J232" s="40">
        <f t="shared" si="13"/>
        <v>0</v>
      </c>
      <c r="K232" s="40">
        <f t="shared" si="14"/>
        <v>0</v>
      </c>
    </row>
    <row r="233" spans="1:11" ht="57" x14ac:dyDescent="0.3">
      <c r="A233" s="45">
        <v>203</v>
      </c>
      <c r="B233" s="46" t="s">
        <v>241</v>
      </c>
      <c r="C233" s="45" t="s">
        <v>36</v>
      </c>
      <c r="D233" s="47">
        <v>1</v>
      </c>
      <c r="E233" s="40">
        <v>4963142.5272052279</v>
      </c>
      <c r="F233" s="40">
        <f t="shared" si="12"/>
        <v>4963143</v>
      </c>
      <c r="G233" s="67"/>
      <c r="H233" s="55"/>
      <c r="I233" s="40"/>
      <c r="J233" s="40">
        <f t="shared" si="13"/>
        <v>0</v>
      </c>
      <c r="K233" s="40">
        <f t="shared" si="14"/>
        <v>0</v>
      </c>
    </row>
    <row r="234" spans="1:11" ht="68.400000000000006" x14ac:dyDescent="0.3">
      <c r="A234" s="45">
        <v>204</v>
      </c>
      <c r="B234" s="46" t="s">
        <v>242</v>
      </c>
      <c r="C234" s="45" t="s">
        <v>36</v>
      </c>
      <c r="D234" s="47">
        <v>1</v>
      </c>
      <c r="E234" s="40">
        <v>2585161.438309778</v>
      </c>
      <c r="F234" s="40">
        <f t="shared" si="12"/>
        <v>2585161</v>
      </c>
      <c r="G234" s="67"/>
      <c r="H234" s="55"/>
      <c r="I234" s="40"/>
      <c r="J234" s="40">
        <f t="shared" si="13"/>
        <v>0</v>
      </c>
      <c r="K234" s="40">
        <f t="shared" si="14"/>
        <v>0</v>
      </c>
    </row>
    <row r="235" spans="1:11" ht="68.400000000000006" x14ac:dyDescent="0.3">
      <c r="A235" s="45">
        <v>205</v>
      </c>
      <c r="B235" s="46" t="s">
        <v>243</v>
      </c>
      <c r="C235" s="45" t="s">
        <v>36</v>
      </c>
      <c r="D235" s="47">
        <v>1</v>
      </c>
      <c r="E235" s="40">
        <v>2150929.1674208664</v>
      </c>
      <c r="F235" s="40">
        <f t="shared" si="12"/>
        <v>2150929</v>
      </c>
      <c r="G235" s="67"/>
      <c r="H235" s="55"/>
      <c r="I235" s="40"/>
      <c r="J235" s="40">
        <f t="shared" si="13"/>
        <v>0</v>
      </c>
      <c r="K235" s="40">
        <f t="shared" si="14"/>
        <v>0</v>
      </c>
    </row>
    <row r="236" spans="1:11" ht="68.400000000000006" x14ac:dyDescent="0.3">
      <c r="A236" s="45">
        <v>206</v>
      </c>
      <c r="B236" s="46" t="s">
        <v>244</v>
      </c>
      <c r="C236" s="45" t="s">
        <v>36</v>
      </c>
      <c r="D236" s="47">
        <v>1</v>
      </c>
      <c r="E236" s="40">
        <v>1927171.9483295593</v>
      </c>
      <c r="F236" s="40">
        <f t="shared" si="12"/>
        <v>1927172</v>
      </c>
      <c r="G236" s="67"/>
      <c r="H236" s="55"/>
      <c r="I236" s="40"/>
      <c r="J236" s="40">
        <f t="shared" si="13"/>
        <v>0</v>
      </c>
      <c r="K236" s="40">
        <f t="shared" si="14"/>
        <v>0</v>
      </c>
    </row>
    <row r="237" spans="1:11" ht="68.400000000000006" x14ac:dyDescent="0.3">
      <c r="A237" s="45">
        <v>207</v>
      </c>
      <c r="B237" s="46" t="s">
        <v>245</v>
      </c>
      <c r="C237" s="45" t="s">
        <v>36</v>
      </c>
      <c r="D237" s="47">
        <v>1</v>
      </c>
      <c r="E237" s="40">
        <v>3611981.3164184266</v>
      </c>
      <c r="F237" s="40">
        <f t="shared" si="12"/>
        <v>3611981</v>
      </c>
      <c r="G237" s="67"/>
      <c r="H237" s="55"/>
      <c r="I237" s="40"/>
      <c r="J237" s="40">
        <f t="shared" si="13"/>
        <v>0</v>
      </c>
      <c r="K237" s="40">
        <f t="shared" si="14"/>
        <v>0</v>
      </c>
    </row>
    <row r="238" spans="1:11" ht="68.400000000000006" x14ac:dyDescent="0.3">
      <c r="A238" s="45">
        <v>208</v>
      </c>
      <c r="B238" s="46" t="s">
        <v>246</v>
      </c>
      <c r="C238" s="45" t="s">
        <v>36</v>
      </c>
      <c r="D238" s="47">
        <v>1</v>
      </c>
      <c r="E238" s="40">
        <v>3515363.3054845952</v>
      </c>
      <c r="F238" s="40">
        <f t="shared" si="12"/>
        <v>3515363</v>
      </c>
      <c r="G238" s="67"/>
      <c r="H238" s="55"/>
      <c r="I238" s="40"/>
      <c r="J238" s="40">
        <f t="shared" si="13"/>
        <v>0</v>
      </c>
      <c r="K238" s="40">
        <f t="shared" si="14"/>
        <v>0</v>
      </c>
    </row>
    <row r="239" spans="1:11" ht="68.400000000000006" x14ac:dyDescent="0.3">
      <c r="A239" s="45">
        <v>209</v>
      </c>
      <c r="B239" s="46" t="s">
        <v>247</v>
      </c>
      <c r="C239" s="45" t="s">
        <v>36</v>
      </c>
      <c r="D239" s="47">
        <v>1</v>
      </c>
      <c r="E239" s="40">
        <v>3140642.9052644507</v>
      </c>
      <c r="F239" s="40">
        <f t="shared" si="12"/>
        <v>3140643</v>
      </c>
      <c r="G239" s="67"/>
      <c r="H239" s="55"/>
      <c r="I239" s="40"/>
      <c r="J239" s="40">
        <f t="shared" si="13"/>
        <v>0</v>
      </c>
      <c r="K239" s="40">
        <f t="shared" si="14"/>
        <v>0</v>
      </c>
    </row>
    <row r="240" spans="1:11" ht="57" x14ac:dyDescent="0.3">
      <c r="A240" s="45">
        <v>210</v>
      </c>
      <c r="B240" s="46" t="s">
        <v>248</v>
      </c>
      <c r="C240" s="45" t="s">
        <v>36</v>
      </c>
      <c r="D240" s="47">
        <v>1</v>
      </c>
      <c r="E240" s="40">
        <v>2449233.9291025507</v>
      </c>
      <c r="F240" s="40">
        <f t="shared" si="12"/>
        <v>2449234</v>
      </c>
      <c r="G240" s="67"/>
      <c r="H240" s="55"/>
      <c r="I240" s="40"/>
      <c r="J240" s="40">
        <f t="shared" si="13"/>
        <v>0</v>
      </c>
      <c r="K240" s="40">
        <f t="shared" si="14"/>
        <v>0</v>
      </c>
    </row>
    <row r="241" spans="1:11" ht="68.400000000000006" x14ac:dyDescent="0.3">
      <c r="A241" s="45">
        <v>211</v>
      </c>
      <c r="B241" s="46" t="s">
        <v>249</v>
      </c>
      <c r="C241" s="45" t="s">
        <v>36</v>
      </c>
      <c r="D241" s="47">
        <v>1</v>
      </c>
      <c r="E241" s="40">
        <v>1561238.9784601287</v>
      </c>
      <c r="F241" s="40">
        <f t="shared" si="12"/>
        <v>1561239</v>
      </c>
      <c r="G241" s="67"/>
      <c r="H241" s="55"/>
      <c r="I241" s="40"/>
      <c r="J241" s="40">
        <f t="shared" si="13"/>
        <v>0</v>
      </c>
      <c r="K241" s="40">
        <f t="shared" si="14"/>
        <v>0</v>
      </c>
    </row>
    <row r="242" spans="1:11" ht="68.400000000000006" x14ac:dyDescent="0.3">
      <c r="A242" s="45">
        <v>212</v>
      </c>
      <c r="B242" s="46" t="s">
        <v>250</v>
      </c>
      <c r="C242" s="45" t="s">
        <v>36</v>
      </c>
      <c r="D242" s="47">
        <v>1</v>
      </c>
      <c r="E242" s="40">
        <v>1670579.6799174203</v>
      </c>
      <c r="F242" s="40">
        <f t="shared" si="12"/>
        <v>1670580</v>
      </c>
      <c r="G242" s="67"/>
      <c r="H242" s="55"/>
      <c r="I242" s="40"/>
      <c r="J242" s="40">
        <f t="shared" si="13"/>
        <v>0</v>
      </c>
      <c r="K242" s="40">
        <f t="shared" si="14"/>
        <v>0</v>
      </c>
    </row>
    <row r="243" spans="1:11" ht="68.400000000000006" x14ac:dyDescent="0.3">
      <c r="A243" s="45">
        <v>213</v>
      </c>
      <c r="B243" s="46" t="s">
        <v>251</v>
      </c>
      <c r="C243" s="45" t="s">
        <v>36</v>
      </c>
      <c r="D243" s="47">
        <v>1</v>
      </c>
      <c r="E243" s="40">
        <v>1731529.1945238477</v>
      </c>
      <c r="F243" s="40">
        <f t="shared" si="12"/>
        <v>1731529</v>
      </c>
      <c r="G243" s="67"/>
      <c r="H243" s="55"/>
      <c r="I243" s="40"/>
      <c r="J243" s="40">
        <f t="shared" si="13"/>
        <v>0</v>
      </c>
      <c r="K243" s="40">
        <f t="shared" si="14"/>
        <v>0</v>
      </c>
    </row>
    <row r="244" spans="1:11" ht="68.400000000000006" x14ac:dyDescent="0.3">
      <c r="A244" s="45">
        <v>214</v>
      </c>
      <c r="B244" s="46" t="s">
        <v>252</v>
      </c>
      <c r="C244" s="45" t="s">
        <v>36</v>
      </c>
      <c r="D244" s="47">
        <v>1</v>
      </c>
      <c r="E244" s="40">
        <v>509181.95094294474</v>
      </c>
      <c r="F244" s="40">
        <f t="shared" si="12"/>
        <v>509182</v>
      </c>
      <c r="G244" s="67"/>
      <c r="H244" s="55"/>
      <c r="I244" s="40"/>
      <c r="J244" s="40">
        <f t="shared" si="13"/>
        <v>0</v>
      </c>
      <c r="K244" s="40">
        <f t="shared" si="14"/>
        <v>0</v>
      </c>
    </row>
    <row r="245" spans="1:11" ht="57" x14ac:dyDescent="0.3">
      <c r="A245" s="45">
        <v>215</v>
      </c>
      <c r="B245" s="46" t="s">
        <v>253</v>
      </c>
      <c r="C245" s="45" t="s">
        <v>36</v>
      </c>
      <c r="D245" s="47">
        <v>1</v>
      </c>
      <c r="E245" s="40">
        <v>1349176.4971644543</v>
      </c>
      <c r="F245" s="40">
        <f t="shared" si="12"/>
        <v>1349176</v>
      </c>
      <c r="G245" s="67"/>
      <c r="H245" s="55"/>
      <c r="I245" s="40"/>
      <c r="J245" s="40">
        <f t="shared" si="13"/>
        <v>0</v>
      </c>
      <c r="K245" s="40">
        <f t="shared" si="14"/>
        <v>0</v>
      </c>
    </row>
    <row r="246" spans="1:11" ht="68.400000000000006" x14ac:dyDescent="0.3">
      <c r="A246" s="45">
        <v>216</v>
      </c>
      <c r="B246" s="46" t="s">
        <v>254</v>
      </c>
      <c r="C246" s="45" t="s">
        <v>36</v>
      </c>
      <c r="D246" s="47">
        <v>1</v>
      </c>
      <c r="E246" s="40">
        <v>754464.11891467578</v>
      </c>
      <c r="F246" s="40">
        <f t="shared" si="12"/>
        <v>754464</v>
      </c>
      <c r="G246" s="67"/>
      <c r="H246" s="55"/>
      <c r="I246" s="40"/>
      <c r="J246" s="40">
        <f t="shared" si="13"/>
        <v>0</v>
      </c>
      <c r="K246" s="40">
        <f t="shared" si="14"/>
        <v>0</v>
      </c>
    </row>
    <row r="247" spans="1:11" ht="68.400000000000006" x14ac:dyDescent="0.3">
      <c r="A247" s="45">
        <v>217</v>
      </c>
      <c r="B247" s="46" t="s">
        <v>255</v>
      </c>
      <c r="C247" s="45" t="s">
        <v>36</v>
      </c>
      <c r="D247" s="47">
        <v>1</v>
      </c>
      <c r="E247" s="40">
        <v>1106669.7838397932</v>
      </c>
      <c r="F247" s="40">
        <f t="shared" si="12"/>
        <v>1106670</v>
      </c>
      <c r="G247" s="67"/>
      <c r="H247" s="55"/>
      <c r="I247" s="40"/>
      <c r="J247" s="40">
        <f t="shared" si="13"/>
        <v>0</v>
      </c>
      <c r="K247" s="40">
        <f t="shared" si="14"/>
        <v>0</v>
      </c>
    </row>
    <row r="248" spans="1:11" ht="57" x14ac:dyDescent="0.3">
      <c r="A248" s="45">
        <v>218</v>
      </c>
      <c r="B248" s="46" t="s">
        <v>256</v>
      </c>
      <c r="C248" s="45" t="s">
        <v>36</v>
      </c>
      <c r="D248" s="47">
        <v>1</v>
      </c>
      <c r="E248" s="40">
        <v>1846451.318661805</v>
      </c>
      <c r="F248" s="40">
        <f t="shared" si="12"/>
        <v>1846451</v>
      </c>
      <c r="G248" s="67"/>
      <c r="H248" s="55"/>
      <c r="I248" s="40"/>
      <c r="J248" s="40">
        <f t="shared" si="13"/>
        <v>0</v>
      </c>
      <c r="K248" s="40">
        <f t="shared" si="14"/>
        <v>0</v>
      </c>
    </row>
    <row r="249" spans="1:11" ht="57" x14ac:dyDescent="0.3">
      <c r="A249" s="45">
        <v>219</v>
      </c>
      <c r="B249" s="46" t="s">
        <v>257</v>
      </c>
      <c r="C249" s="45" t="s">
        <v>36</v>
      </c>
      <c r="D249" s="47">
        <v>1</v>
      </c>
      <c r="E249" s="40">
        <v>637310.97591191845</v>
      </c>
      <c r="F249" s="40">
        <f t="shared" si="12"/>
        <v>637311</v>
      </c>
      <c r="G249" s="67"/>
      <c r="H249" s="55"/>
      <c r="I249" s="40"/>
      <c r="J249" s="40">
        <f t="shared" si="13"/>
        <v>0</v>
      </c>
      <c r="K249" s="40">
        <f t="shared" si="14"/>
        <v>0</v>
      </c>
    </row>
    <row r="250" spans="1:11" ht="57" x14ac:dyDescent="0.3">
      <c r="A250" s="45">
        <v>220</v>
      </c>
      <c r="B250" s="46" t="s">
        <v>258</v>
      </c>
      <c r="C250" s="45" t="s">
        <v>36</v>
      </c>
      <c r="D250" s="47">
        <v>1</v>
      </c>
      <c r="E250" s="40">
        <v>1522729.1237024369</v>
      </c>
      <c r="F250" s="40">
        <f t="shared" si="12"/>
        <v>1522729</v>
      </c>
      <c r="G250" s="67"/>
      <c r="H250" s="55"/>
      <c r="I250" s="40"/>
      <c r="J250" s="40">
        <f t="shared" si="13"/>
        <v>0</v>
      </c>
      <c r="K250" s="40">
        <f t="shared" si="14"/>
        <v>0</v>
      </c>
    </row>
    <row r="251" spans="1:11" ht="68.400000000000006" x14ac:dyDescent="0.3">
      <c r="A251" s="45">
        <v>221</v>
      </c>
      <c r="B251" s="46" t="s">
        <v>259</v>
      </c>
      <c r="C251" s="45" t="s">
        <v>36</v>
      </c>
      <c r="D251" s="47">
        <v>1</v>
      </c>
      <c r="E251" s="40">
        <v>1269574.1395902282</v>
      </c>
      <c r="F251" s="40">
        <f t="shared" si="12"/>
        <v>1269574</v>
      </c>
      <c r="G251" s="67"/>
      <c r="H251" s="55"/>
      <c r="I251" s="40"/>
      <c r="J251" s="40">
        <f t="shared" si="13"/>
        <v>0</v>
      </c>
      <c r="K251" s="40">
        <f t="shared" si="14"/>
        <v>0</v>
      </c>
    </row>
    <row r="252" spans="1:11" ht="68.400000000000006" x14ac:dyDescent="0.3">
      <c r="A252" s="45">
        <v>222</v>
      </c>
      <c r="B252" s="46" t="s">
        <v>260</v>
      </c>
      <c r="C252" s="45" t="s">
        <v>36</v>
      </c>
      <c r="D252" s="47">
        <v>1</v>
      </c>
      <c r="E252" s="40">
        <v>701387.74975239544</v>
      </c>
      <c r="F252" s="40">
        <f t="shared" si="12"/>
        <v>701388</v>
      </c>
      <c r="G252" s="67"/>
      <c r="H252" s="55"/>
      <c r="I252" s="40"/>
      <c r="J252" s="40">
        <f t="shared" si="13"/>
        <v>0</v>
      </c>
      <c r="K252" s="40">
        <f t="shared" si="14"/>
        <v>0</v>
      </c>
    </row>
    <row r="253" spans="1:11" ht="57" x14ac:dyDescent="0.3">
      <c r="A253" s="45">
        <v>223</v>
      </c>
      <c r="B253" s="46" t="s">
        <v>261</v>
      </c>
      <c r="C253" s="45" t="s">
        <v>36</v>
      </c>
      <c r="D253" s="47">
        <v>1</v>
      </c>
      <c r="E253" s="40">
        <v>552804.00920676556</v>
      </c>
      <c r="F253" s="40">
        <f t="shared" si="12"/>
        <v>552804</v>
      </c>
      <c r="G253" s="67"/>
      <c r="H253" s="55"/>
      <c r="I253" s="40"/>
      <c r="J253" s="40">
        <f t="shared" si="13"/>
        <v>0</v>
      </c>
      <c r="K253" s="40">
        <f t="shared" si="14"/>
        <v>0</v>
      </c>
    </row>
    <row r="254" spans="1:11" ht="57" x14ac:dyDescent="0.3">
      <c r="A254" s="45">
        <v>224</v>
      </c>
      <c r="B254" s="46" t="s">
        <v>262</v>
      </c>
      <c r="C254" s="45" t="s">
        <v>36</v>
      </c>
      <c r="D254" s="47">
        <v>1</v>
      </c>
      <c r="E254" s="40">
        <v>347244.76007053559</v>
      </c>
      <c r="F254" s="40">
        <f t="shared" si="12"/>
        <v>347245</v>
      </c>
      <c r="G254" s="67"/>
      <c r="H254" s="55"/>
      <c r="I254" s="40"/>
      <c r="J254" s="40">
        <f t="shared" si="13"/>
        <v>0</v>
      </c>
      <c r="K254" s="40">
        <f t="shared" si="14"/>
        <v>0</v>
      </c>
    </row>
    <row r="255" spans="1:11" ht="68.400000000000006" x14ac:dyDescent="0.3">
      <c r="A255" s="45">
        <v>225</v>
      </c>
      <c r="B255" s="46" t="s">
        <v>263</v>
      </c>
      <c r="C255" s="45" t="s">
        <v>36</v>
      </c>
      <c r="D255" s="47">
        <v>1</v>
      </c>
      <c r="E255" s="40">
        <v>987639.59317552485</v>
      </c>
      <c r="F255" s="40">
        <f t="shared" si="12"/>
        <v>987640</v>
      </c>
      <c r="G255" s="67"/>
      <c r="H255" s="55"/>
      <c r="I255" s="40"/>
      <c r="J255" s="40">
        <f t="shared" si="13"/>
        <v>0</v>
      </c>
      <c r="K255" s="40">
        <f t="shared" si="14"/>
        <v>0</v>
      </c>
    </row>
    <row r="256" spans="1:11" ht="68.400000000000006" x14ac:dyDescent="0.3">
      <c r="A256" s="45">
        <v>226</v>
      </c>
      <c r="B256" s="46" t="s">
        <v>264</v>
      </c>
      <c r="C256" s="45" t="s">
        <v>36</v>
      </c>
      <c r="D256" s="47">
        <v>1</v>
      </c>
      <c r="E256" s="40">
        <v>674027.60807475576</v>
      </c>
      <c r="F256" s="40">
        <f t="shared" si="12"/>
        <v>674028</v>
      </c>
      <c r="G256" s="67"/>
      <c r="H256" s="55"/>
      <c r="I256" s="40"/>
      <c r="J256" s="40">
        <f t="shared" si="13"/>
        <v>0</v>
      </c>
      <c r="K256" s="40">
        <f t="shared" si="14"/>
        <v>0</v>
      </c>
    </row>
    <row r="257" spans="1:11" ht="57" x14ac:dyDescent="0.3">
      <c r="A257" s="45">
        <v>227</v>
      </c>
      <c r="B257" s="46" t="s">
        <v>265</v>
      </c>
      <c r="C257" s="45" t="s">
        <v>36</v>
      </c>
      <c r="D257" s="47">
        <v>1</v>
      </c>
      <c r="E257" s="40">
        <v>2123630.7139827316</v>
      </c>
      <c r="F257" s="40">
        <f t="shared" si="12"/>
        <v>2123631</v>
      </c>
      <c r="G257" s="67"/>
      <c r="H257" s="55"/>
      <c r="I257" s="40"/>
      <c r="J257" s="40">
        <f t="shared" si="13"/>
        <v>0</v>
      </c>
      <c r="K257" s="40">
        <f t="shared" si="14"/>
        <v>0</v>
      </c>
    </row>
    <row r="258" spans="1:11" ht="57" x14ac:dyDescent="0.3">
      <c r="A258" s="45">
        <v>228</v>
      </c>
      <c r="B258" s="46" t="s">
        <v>266</v>
      </c>
      <c r="C258" s="45" t="s">
        <v>36</v>
      </c>
      <c r="D258" s="47">
        <v>1</v>
      </c>
      <c r="E258" s="40">
        <v>1407951.8041650038</v>
      </c>
      <c r="F258" s="40">
        <f t="shared" si="12"/>
        <v>1407952</v>
      </c>
      <c r="G258" s="67"/>
      <c r="H258" s="55"/>
      <c r="I258" s="40"/>
      <c r="J258" s="40">
        <f t="shared" si="13"/>
        <v>0</v>
      </c>
      <c r="K258" s="40">
        <f t="shared" si="14"/>
        <v>0</v>
      </c>
    </row>
    <row r="259" spans="1:11" ht="57" x14ac:dyDescent="0.3">
      <c r="A259" s="45">
        <v>229</v>
      </c>
      <c r="B259" s="46" t="s">
        <v>267</v>
      </c>
      <c r="C259" s="45" t="s">
        <v>36</v>
      </c>
      <c r="D259" s="47">
        <v>1</v>
      </c>
      <c r="E259" s="40">
        <v>1855203.1537295058</v>
      </c>
      <c r="F259" s="40">
        <f t="shared" si="12"/>
        <v>1855203</v>
      </c>
      <c r="G259" s="67"/>
      <c r="H259" s="55"/>
      <c r="I259" s="40"/>
      <c r="J259" s="40">
        <f t="shared" si="13"/>
        <v>0</v>
      </c>
      <c r="K259" s="40">
        <f t="shared" si="14"/>
        <v>0</v>
      </c>
    </row>
    <row r="260" spans="1:11" ht="57" x14ac:dyDescent="0.3">
      <c r="A260" s="45">
        <v>230</v>
      </c>
      <c r="B260" s="46" t="s">
        <v>268</v>
      </c>
      <c r="C260" s="45" t="s">
        <v>36</v>
      </c>
      <c r="D260" s="47">
        <v>1</v>
      </c>
      <c r="E260" s="40">
        <v>1630331.4900250454</v>
      </c>
      <c r="F260" s="40">
        <f t="shared" si="12"/>
        <v>1630331</v>
      </c>
      <c r="G260" s="67"/>
      <c r="H260" s="55"/>
      <c r="I260" s="40"/>
      <c r="J260" s="40">
        <f t="shared" si="13"/>
        <v>0</v>
      </c>
      <c r="K260" s="40">
        <f t="shared" si="14"/>
        <v>0</v>
      </c>
    </row>
    <row r="261" spans="1:11" ht="57" x14ac:dyDescent="0.3">
      <c r="A261" s="45">
        <v>231</v>
      </c>
      <c r="B261" s="46" t="s">
        <v>269</v>
      </c>
      <c r="C261" s="45" t="s">
        <v>36</v>
      </c>
      <c r="D261" s="47">
        <v>1</v>
      </c>
      <c r="E261" s="40">
        <v>1677617.4742803564</v>
      </c>
      <c r="F261" s="40">
        <f t="shared" si="12"/>
        <v>1677617</v>
      </c>
      <c r="G261" s="67"/>
      <c r="H261" s="55"/>
      <c r="I261" s="40"/>
      <c r="J261" s="40">
        <f t="shared" si="13"/>
        <v>0</v>
      </c>
      <c r="K261" s="40">
        <f t="shared" si="14"/>
        <v>0</v>
      </c>
    </row>
    <row r="262" spans="1:11" ht="68.400000000000006" x14ac:dyDescent="0.3">
      <c r="A262" s="45">
        <v>232</v>
      </c>
      <c r="B262" s="46" t="s">
        <v>270</v>
      </c>
      <c r="C262" s="45" t="s">
        <v>36</v>
      </c>
      <c r="D262" s="47">
        <v>1</v>
      </c>
      <c r="E262" s="40">
        <v>681901.67281654768</v>
      </c>
      <c r="F262" s="40">
        <f t="shared" si="12"/>
        <v>681902</v>
      </c>
      <c r="G262" s="67"/>
      <c r="H262" s="55"/>
      <c r="I262" s="40"/>
      <c r="J262" s="40">
        <f t="shared" si="13"/>
        <v>0</v>
      </c>
      <c r="K262" s="40">
        <f t="shared" si="14"/>
        <v>0</v>
      </c>
    </row>
    <row r="263" spans="1:11" ht="57" x14ac:dyDescent="0.3">
      <c r="A263" s="45">
        <v>233</v>
      </c>
      <c r="B263" s="46" t="s">
        <v>271</v>
      </c>
      <c r="C263" s="45" t="s">
        <v>36</v>
      </c>
      <c r="D263" s="47">
        <v>1</v>
      </c>
      <c r="E263" s="40">
        <v>980396.55520903377</v>
      </c>
      <c r="F263" s="40">
        <f t="shared" ref="F263:F287" si="15">ROUND(E263,0)</f>
        <v>980397</v>
      </c>
      <c r="G263" s="67"/>
      <c r="H263" s="55"/>
      <c r="I263" s="40"/>
      <c r="J263" s="40">
        <f t="shared" si="13"/>
        <v>0</v>
      </c>
      <c r="K263" s="40">
        <f t="shared" si="14"/>
        <v>0</v>
      </c>
    </row>
    <row r="264" spans="1:11" ht="57" x14ac:dyDescent="0.3">
      <c r="A264" s="45">
        <v>234</v>
      </c>
      <c r="B264" s="46" t="s">
        <v>272</v>
      </c>
      <c r="C264" s="45" t="s">
        <v>36</v>
      </c>
      <c r="D264" s="47">
        <v>1</v>
      </c>
      <c r="E264" s="40">
        <v>1339335.4540609077</v>
      </c>
      <c r="F264" s="40">
        <f t="shared" si="15"/>
        <v>1339335</v>
      </c>
      <c r="G264" s="67"/>
      <c r="H264" s="55"/>
      <c r="I264" s="40"/>
      <c r="J264" s="40">
        <f t="shared" si="13"/>
        <v>0</v>
      </c>
      <c r="K264" s="40">
        <f t="shared" si="14"/>
        <v>0</v>
      </c>
    </row>
    <row r="265" spans="1:11" ht="68.400000000000006" x14ac:dyDescent="0.3">
      <c r="A265" s="45">
        <v>235</v>
      </c>
      <c r="B265" s="46" t="s">
        <v>273</v>
      </c>
      <c r="C265" s="45" t="s">
        <v>36</v>
      </c>
      <c r="D265" s="47">
        <v>1</v>
      </c>
      <c r="E265" s="40">
        <v>950359.82111013064</v>
      </c>
      <c r="F265" s="40">
        <f t="shared" si="15"/>
        <v>950360</v>
      </c>
      <c r="G265" s="67"/>
      <c r="H265" s="55"/>
      <c r="I265" s="40"/>
      <c r="J265" s="40">
        <f t="shared" si="13"/>
        <v>0</v>
      </c>
      <c r="K265" s="40">
        <f t="shared" si="14"/>
        <v>0</v>
      </c>
    </row>
    <row r="266" spans="1:11" ht="57" x14ac:dyDescent="0.3">
      <c r="A266" s="45">
        <v>236</v>
      </c>
      <c r="B266" s="46" t="s">
        <v>274</v>
      </c>
      <c r="C266" s="45" t="s">
        <v>36</v>
      </c>
      <c r="D266" s="47">
        <v>1</v>
      </c>
      <c r="E266" s="40">
        <v>993327.57545172179</v>
      </c>
      <c r="F266" s="40">
        <f t="shared" si="15"/>
        <v>993328</v>
      </c>
      <c r="G266" s="67"/>
      <c r="H266" s="55"/>
      <c r="I266" s="40"/>
      <c r="J266" s="40">
        <f t="shared" si="13"/>
        <v>0</v>
      </c>
      <c r="K266" s="40">
        <f t="shared" si="14"/>
        <v>0</v>
      </c>
    </row>
    <row r="267" spans="1:11" ht="68.400000000000006" x14ac:dyDescent="0.3">
      <c r="A267" s="45">
        <v>237</v>
      </c>
      <c r="B267" s="46" t="s">
        <v>275</v>
      </c>
      <c r="C267" s="45" t="s">
        <v>36</v>
      </c>
      <c r="D267" s="47">
        <v>1</v>
      </c>
      <c r="E267" s="40">
        <v>577368.51623741642</v>
      </c>
      <c r="F267" s="40">
        <f t="shared" si="15"/>
        <v>577369</v>
      </c>
      <c r="G267" s="67"/>
      <c r="H267" s="55"/>
      <c r="I267" s="40"/>
      <c r="J267" s="40">
        <f t="shared" si="13"/>
        <v>0</v>
      </c>
      <c r="K267" s="40">
        <f t="shared" si="14"/>
        <v>0</v>
      </c>
    </row>
    <row r="268" spans="1:11" ht="57" x14ac:dyDescent="0.3">
      <c r="A268" s="45">
        <v>238</v>
      </c>
      <c r="B268" s="46" t="s">
        <v>276</v>
      </c>
      <c r="C268" s="45" t="s">
        <v>36</v>
      </c>
      <c r="D268" s="47">
        <v>1</v>
      </c>
      <c r="E268" s="40">
        <v>1294131.6919554987</v>
      </c>
      <c r="F268" s="40">
        <f t="shared" si="15"/>
        <v>1294132</v>
      </c>
      <c r="G268" s="67"/>
      <c r="H268" s="55"/>
      <c r="I268" s="40"/>
      <c r="J268" s="40">
        <f t="shared" si="13"/>
        <v>0</v>
      </c>
      <c r="K268" s="40">
        <f t="shared" si="14"/>
        <v>0</v>
      </c>
    </row>
    <row r="269" spans="1:11" ht="68.400000000000006" x14ac:dyDescent="0.3">
      <c r="A269" s="45">
        <v>239</v>
      </c>
      <c r="B269" s="46" t="s">
        <v>277</v>
      </c>
      <c r="C269" s="45" t="s">
        <v>36</v>
      </c>
      <c r="D269" s="47">
        <v>1</v>
      </c>
      <c r="E269" s="40">
        <v>1478137.4516249902</v>
      </c>
      <c r="F269" s="40">
        <f t="shared" si="15"/>
        <v>1478137</v>
      </c>
      <c r="G269" s="67"/>
      <c r="H269" s="55"/>
      <c r="I269" s="40"/>
      <c r="J269" s="40">
        <f t="shared" si="13"/>
        <v>0</v>
      </c>
      <c r="K269" s="40">
        <f t="shared" si="14"/>
        <v>0</v>
      </c>
    </row>
    <row r="270" spans="1:11" ht="68.400000000000006" x14ac:dyDescent="0.3">
      <c r="A270" s="45">
        <v>240</v>
      </c>
      <c r="B270" s="46" t="s">
        <v>278</v>
      </c>
      <c r="C270" s="45" t="s">
        <v>36</v>
      </c>
      <c r="D270" s="47">
        <v>1</v>
      </c>
      <c r="E270" s="40">
        <v>1020840.4227449005</v>
      </c>
      <c r="F270" s="40">
        <f t="shared" si="15"/>
        <v>1020840</v>
      </c>
      <c r="G270" s="67"/>
      <c r="H270" s="55"/>
      <c r="I270" s="40"/>
      <c r="J270" s="40">
        <f t="shared" si="13"/>
        <v>0</v>
      </c>
      <c r="K270" s="40">
        <f t="shared" si="14"/>
        <v>0</v>
      </c>
    </row>
    <row r="271" spans="1:11" ht="68.400000000000006" x14ac:dyDescent="0.3">
      <c r="A271" s="45">
        <v>241</v>
      </c>
      <c r="B271" s="46" t="s">
        <v>279</v>
      </c>
      <c r="C271" s="45" t="s">
        <v>36</v>
      </c>
      <c r="D271" s="47">
        <v>1</v>
      </c>
      <c r="E271" s="40">
        <v>1052191.2989103422</v>
      </c>
      <c r="F271" s="40">
        <f t="shared" si="15"/>
        <v>1052191</v>
      </c>
      <c r="G271" s="67"/>
      <c r="H271" s="55"/>
      <c r="I271" s="40"/>
      <c r="J271" s="40">
        <f t="shared" si="13"/>
        <v>0</v>
      </c>
      <c r="K271" s="40">
        <f t="shared" si="14"/>
        <v>0</v>
      </c>
    </row>
    <row r="272" spans="1:11" ht="68.400000000000006" x14ac:dyDescent="0.3">
      <c r="A272" s="45">
        <v>242</v>
      </c>
      <c r="B272" s="46" t="s">
        <v>280</v>
      </c>
      <c r="C272" s="45" t="s">
        <v>36</v>
      </c>
      <c r="D272" s="47">
        <v>1</v>
      </c>
      <c r="E272" s="40">
        <v>1058863.2372493073</v>
      </c>
      <c r="F272" s="40">
        <f t="shared" si="15"/>
        <v>1058863</v>
      </c>
      <c r="G272" s="67"/>
      <c r="H272" s="55"/>
      <c r="I272" s="40"/>
      <c r="J272" s="40">
        <f t="shared" si="13"/>
        <v>0</v>
      </c>
      <c r="K272" s="40">
        <f t="shared" si="14"/>
        <v>0</v>
      </c>
    </row>
    <row r="273" spans="1:11" ht="68.400000000000006" x14ac:dyDescent="0.3">
      <c r="A273" s="45">
        <v>243</v>
      </c>
      <c r="B273" s="46" t="s">
        <v>281</v>
      </c>
      <c r="C273" s="45" t="s">
        <v>36</v>
      </c>
      <c r="D273" s="47">
        <v>1</v>
      </c>
      <c r="E273" s="40">
        <v>874572.32776863046</v>
      </c>
      <c r="F273" s="40">
        <f t="shared" si="15"/>
        <v>874572</v>
      </c>
      <c r="G273" s="67"/>
      <c r="H273" s="55"/>
      <c r="I273" s="40"/>
      <c r="J273" s="40">
        <f t="shared" si="13"/>
        <v>0</v>
      </c>
      <c r="K273" s="40">
        <f t="shared" si="14"/>
        <v>0</v>
      </c>
    </row>
    <row r="274" spans="1:11" ht="68.400000000000006" x14ac:dyDescent="0.3">
      <c r="A274" s="45">
        <v>244</v>
      </c>
      <c r="B274" s="46" t="s">
        <v>282</v>
      </c>
      <c r="C274" s="45" t="s">
        <v>36</v>
      </c>
      <c r="D274" s="47">
        <v>1</v>
      </c>
      <c r="E274" s="40">
        <v>600176.76752610679</v>
      </c>
      <c r="F274" s="40">
        <f t="shared" si="15"/>
        <v>600177</v>
      </c>
      <c r="G274" s="67"/>
      <c r="H274" s="55"/>
      <c r="I274" s="40"/>
      <c r="J274" s="40">
        <f t="shared" si="13"/>
        <v>0</v>
      </c>
      <c r="K274" s="40">
        <f t="shared" si="14"/>
        <v>0</v>
      </c>
    </row>
    <row r="275" spans="1:11" ht="68.400000000000006" x14ac:dyDescent="0.3">
      <c r="A275" s="45">
        <v>245</v>
      </c>
      <c r="B275" s="46" t="s">
        <v>283</v>
      </c>
      <c r="C275" s="45" t="s">
        <v>36</v>
      </c>
      <c r="D275" s="47">
        <v>1</v>
      </c>
      <c r="E275" s="40">
        <v>789262.22578581737</v>
      </c>
      <c r="F275" s="40">
        <f t="shared" si="15"/>
        <v>789262</v>
      </c>
      <c r="G275" s="67"/>
      <c r="H275" s="55"/>
      <c r="I275" s="40"/>
      <c r="J275" s="40">
        <f t="shared" si="13"/>
        <v>0</v>
      </c>
      <c r="K275" s="40">
        <f t="shared" si="14"/>
        <v>0</v>
      </c>
    </row>
    <row r="276" spans="1:11" ht="68.400000000000006" x14ac:dyDescent="0.3">
      <c r="A276" s="45">
        <v>246</v>
      </c>
      <c r="B276" s="46" t="s">
        <v>284</v>
      </c>
      <c r="C276" s="45" t="s">
        <v>36</v>
      </c>
      <c r="D276" s="47">
        <v>1</v>
      </c>
      <c r="E276" s="40">
        <v>1006146.1131416457</v>
      </c>
      <c r="F276" s="40">
        <f t="shared" si="15"/>
        <v>1006146</v>
      </c>
      <c r="G276" s="67"/>
      <c r="H276" s="55"/>
      <c r="I276" s="40"/>
      <c r="J276" s="40">
        <f t="shared" si="13"/>
        <v>0</v>
      </c>
      <c r="K276" s="40">
        <f t="shared" si="14"/>
        <v>0</v>
      </c>
    </row>
    <row r="277" spans="1:11" ht="57" x14ac:dyDescent="0.3">
      <c r="A277" s="45">
        <v>247</v>
      </c>
      <c r="B277" s="46" t="s">
        <v>285</v>
      </c>
      <c r="C277" s="45" t="s">
        <v>36</v>
      </c>
      <c r="D277" s="47">
        <v>1</v>
      </c>
      <c r="E277" s="40">
        <v>1080677.5037360366</v>
      </c>
      <c r="F277" s="40">
        <f t="shared" si="15"/>
        <v>1080678</v>
      </c>
      <c r="G277" s="67"/>
      <c r="H277" s="55"/>
      <c r="I277" s="40"/>
      <c r="J277" s="40">
        <f t="shared" si="13"/>
        <v>0</v>
      </c>
      <c r="K277" s="40">
        <f t="shared" si="14"/>
        <v>0</v>
      </c>
    </row>
    <row r="278" spans="1:11" ht="57" x14ac:dyDescent="0.3">
      <c r="A278" s="45">
        <v>248</v>
      </c>
      <c r="B278" s="46" t="s">
        <v>286</v>
      </c>
      <c r="C278" s="45" t="s">
        <v>36</v>
      </c>
      <c r="D278" s="47">
        <v>1</v>
      </c>
      <c r="E278" s="40">
        <v>749356.58216646034</v>
      </c>
      <c r="F278" s="40">
        <f t="shared" si="15"/>
        <v>749357</v>
      </c>
      <c r="G278" s="67"/>
      <c r="H278" s="55"/>
      <c r="I278" s="40"/>
      <c r="J278" s="40">
        <f t="shared" si="13"/>
        <v>0</v>
      </c>
      <c r="K278" s="40">
        <f t="shared" si="14"/>
        <v>0</v>
      </c>
    </row>
    <row r="279" spans="1:11" ht="57" x14ac:dyDescent="0.3">
      <c r="A279" s="45">
        <v>249</v>
      </c>
      <c r="B279" s="46" t="s">
        <v>287</v>
      </c>
      <c r="C279" s="45" t="s">
        <v>36</v>
      </c>
      <c r="D279" s="47">
        <v>1</v>
      </c>
      <c r="E279" s="40">
        <v>1017576.7414682246</v>
      </c>
      <c r="F279" s="40">
        <f t="shared" si="15"/>
        <v>1017577</v>
      </c>
      <c r="G279" s="67"/>
      <c r="H279" s="55"/>
      <c r="I279" s="40"/>
      <c r="J279" s="40">
        <f t="shared" si="13"/>
        <v>0</v>
      </c>
      <c r="K279" s="40">
        <f t="shared" si="14"/>
        <v>0</v>
      </c>
    </row>
    <row r="280" spans="1:11" ht="57" x14ac:dyDescent="0.3">
      <c r="A280" s="45">
        <v>250</v>
      </c>
      <c r="B280" s="46" t="s">
        <v>288</v>
      </c>
      <c r="C280" s="45" t="s">
        <v>36</v>
      </c>
      <c r="D280" s="47">
        <v>1</v>
      </c>
      <c r="E280" s="40">
        <v>1234004.5833767557</v>
      </c>
      <c r="F280" s="40">
        <f t="shared" si="15"/>
        <v>1234005</v>
      </c>
      <c r="G280" s="67"/>
      <c r="H280" s="55"/>
      <c r="I280" s="40"/>
      <c r="J280" s="40">
        <f t="shared" si="13"/>
        <v>0</v>
      </c>
      <c r="K280" s="40">
        <f t="shared" si="14"/>
        <v>0</v>
      </c>
    </row>
    <row r="281" spans="1:11" ht="68.400000000000006" x14ac:dyDescent="0.3">
      <c r="A281" s="45">
        <v>251</v>
      </c>
      <c r="B281" s="46" t="s">
        <v>289</v>
      </c>
      <c r="C281" s="45" t="s">
        <v>36</v>
      </c>
      <c r="D281" s="47">
        <v>1</v>
      </c>
      <c r="E281" s="40">
        <v>985685.68822723685</v>
      </c>
      <c r="F281" s="40">
        <f t="shared" si="15"/>
        <v>985686</v>
      </c>
      <c r="G281" s="67"/>
      <c r="H281" s="55"/>
      <c r="I281" s="40"/>
      <c r="J281" s="40">
        <f t="shared" si="13"/>
        <v>0</v>
      </c>
      <c r="K281" s="40">
        <f t="shared" si="14"/>
        <v>0</v>
      </c>
    </row>
    <row r="282" spans="1:11" ht="68.400000000000006" x14ac:dyDescent="0.3">
      <c r="A282" s="45">
        <v>252</v>
      </c>
      <c r="B282" s="46" t="s">
        <v>290</v>
      </c>
      <c r="C282" s="45" t="s">
        <v>36</v>
      </c>
      <c r="D282" s="47">
        <v>1</v>
      </c>
      <c r="E282" s="40">
        <v>695445.2483585981</v>
      </c>
      <c r="F282" s="40">
        <f t="shared" si="15"/>
        <v>695445</v>
      </c>
      <c r="G282" s="67"/>
      <c r="H282" s="55"/>
      <c r="I282" s="40"/>
      <c r="J282" s="40">
        <f t="shared" si="13"/>
        <v>0</v>
      </c>
      <c r="K282" s="40">
        <f t="shared" si="14"/>
        <v>0</v>
      </c>
    </row>
    <row r="283" spans="1:11" ht="68.400000000000006" x14ac:dyDescent="0.3">
      <c r="A283" s="45">
        <v>253</v>
      </c>
      <c r="B283" s="46" t="s">
        <v>291</v>
      </c>
      <c r="C283" s="45" t="s">
        <v>36</v>
      </c>
      <c r="D283" s="47">
        <v>1</v>
      </c>
      <c r="E283" s="40">
        <v>809326.96158133168</v>
      </c>
      <c r="F283" s="40">
        <f t="shared" si="15"/>
        <v>809327</v>
      </c>
      <c r="G283" s="67"/>
      <c r="H283" s="55"/>
      <c r="I283" s="40"/>
      <c r="J283" s="40">
        <f t="shared" si="13"/>
        <v>0</v>
      </c>
      <c r="K283" s="40">
        <f t="shared" si="14"/>
        <v>0</v>
      </c>
    </row>
    <row r="284" spans="1:11" ht="57" x14ac:dyDescent="0.3">
      <c r="A284" s="45">
        <v>254</v>
      </c>
      <c r="B284" s="46" t="s">
        <v>292</v>
      </c>
      <c r="C284" s="45" t="s">
        <v>36</v>
      </c>
      <c r="D284" s="47">
        <v>1</v>
      </c>
      <c r="E284" s="40">
        <v>1116265.4949512647</v>
      </c>
      <c r="F284" s="40">
        <f t="shared" si="15"/>
        <v>1116265</v>
      </c>
      <c r="G284" s="67"/>
      <c r="H284" s="55"/>
      <c r="I284" s="40"/>
      <c r="J284" s="40">
        <f t="shared" si="13"/>
        <v>0</v>
      </c>
      <c r="K284" s="40">
        <f t="shared" si="14"/>
        <v>0</v>
      </c>
    </row>
    <row r="285" spans="1:11" ht="45.6" x14ac:dyDescent="0.3">
      <c r="A285" s="45">
        <v>255</v>
      </c>
      <c r="B285" s="46" t="s">
        <v>293</v>
      </c>
      <c r="C285" s="45" t="s">
        <v>294</v>
      </c>
      <c r="D285" s="47">
        <v>1</v>
      </c>
      <c r="E285" s="40">
        <v>413631.92956980242</v>
      </c>
      <c r="F285" s="40">
        <f t="shared" si="15"/>
        <v>413632</v>
      </c>
      <c r="G285" s="67"/>
      <c r="H285" s="55"/>
      <c r="I285" s="40"/>
      <c r="J285" s="40">
        <f t="shared" si="13"/>
        <v>0</v>
      </c>
      <c r="K285" s="40">
        <f t="shared" si="14"/>
        <v>0</v>
      </c>
    </row>
    <row r="286" spans="1:11" ht="22.8" x14ac:dyDescent="0.3">
      <c r="A286" s="45">
        <v>256</v>
      </c>
      <c r="B286" s="46" t="s">
        <v>295</v>
      </c>
      <c r="C286" s="45" t="s">
        <v>294</v>
      </c>
      <c r="D286" s="47">
        <v>1</v>
      </c>
      <c r="E286" s="40">
        <v>142750.11637388161</v>
      </c>
      <c r="F286" s="40">
        <f t="shared" si="15"/>
        <v>142750</v>
      </c>
      <c r="G286" s="67"/>
      <c r="H286" s="55"/>
      <c r="I286" s="40"/>
      <c r="J286" s="40">
        <f t="shared" si="13"/>
        <v>0</v>
      </c>
      <c r="K286" s="40">
        <f t="shared" si="14"/>
        <v>0</v>
      </c>
    </row>
    <row r="287" spans="1:11" x14ac:dyDescent="0.3">
      <c r="A287" s="64" t="s">
        <v>452</v>
      </c>
      <c r="B287" s="64"/>
      <c r="C287" s="64"/>
      <c r="D287" s="64"/>
      <c r="E287" s="48">
        <v>121078004.27526553</v>
      </c>
      <c r="F287" s="48">
        <f t="shared" si="15"/>
        <v>121078004</v>
      </c>
      <c r="G287" s="67"/>
      <c r="H287" s="55"/>
      <c r="I287" s="49"/>
      <c r="J287" s="49"/>
      <c r="K287" s="40">
        <f>SUM(K31:K286)</f>
        <v>0</v>
      </c>
    </row>
    <row r="288" spans="1:11" ht="32.549999999999997" customHeight="1" x14ac:dyDescent="0.3">
      <c r="A288" s="65" t="s">
        <v>296</v>
      </c>
      <c r="B288" s="65"/>
      <c r="C288" s="65"/>
      <c r="D288" s="65"/>
      <c r="E288" s="40"/>
      <c r="F288" s="40"/>
      <c r="G288" s="67"/>
      <c r="H288" s="55"/>
      <c r="I288" s="49"/>
      <c r="J288" s="49"/>
      <c r="K288" s="49"/>
    </row>
    <row r="289" spans="1:11" x14ac:dyDescent="0.3">
      <c r="A289" s="41"/>
      <c r="B289" s="41"/>
      <c r="C289" s="41"/>
      <c r="D289" s="41"/>
      <c r="E289" s="40"/>
      <c r="F289" s="40"/>
      <c r="G289" s="67"/>
      <c r="H289" s="55"/>
      <c r="I289" s="49"/>
      <c r="J289" s="49"/>
      <c r="K289" s="49"/>
    </row>
    <row r="290" spans="1:11" x14ac:dyDescent="0.3">
      <c r="A290" s="56" t="s">
        <v>524</v>
      </c>
      <c r="B290" s="56"/>
      <c r="C290" s="56"/>
      <c r="D290" s="56"/>
      <c r="E290" s="40"/>
      <c r="F290" s="40"/>
      <c r="G290" s="67"/>
      <c r="H290" s="55"/>
      <c r="I290" s="49"/>
      <c r="J290" s="49"/>
      <c r="K290" s="49"/>
    </row>
    <row r="291" spans="1:11" x14ac:dyDescent="0.3">
      <c r="A291" s="58" t="s">
        <v>515</v>
      </c>
      <c r="B291" s="58"/>
      <c r="C291" s="58"/>
      <c r="D291" s="58"/>
      <c r="E291" s="40"/>
      <c r="F291" s="40"/>
      <c r="G291" s="67"/>
      <c r="H291" s="55"/>
      <c r="I291" s="49"/>
      <c r="J291" s="49"/>
      <c r="K291" s="49"/>
    </row>
    <row r="292" spans="1:11" x14ac:dyDescent="0.3">
      <c r="A292" s="42" t="s">
        <v>9</v>
      </c>
      <c r="B292" s="42" t="s">
        <v>10</v>
      </c>
      <c r="C292" s="42" t="s">
        <v>11</v>
      </c>
      <c r="D292" s="42" t="s">
        <v>12</v>
      </c>
      <c r="E292" s="40"/>
      <c r="F292" s="40"/>
      <c r="G292" s="67"/>
      <c r="H292" s="55"/>
      <c r="I292" s="49"/>
      <c r="J292" s="49"/>
      <c r="K292" s="49"/>
    </row>
    <row r="293" spans="1:11" ht="22.8" x14ac:dyDescent="0.3">
      <c r="A293" s="45">
        <v>1</v>
      </c>
      <c r="B293" s="46" t="s">
        <v>297</v>
      </c>
      <c r="C293" s="45" t="s">
        <v>298</v>
      </c>
      <c r="D293" s="47">
        <v>1</v>
      </c>
      <c r="E293" s="40">
        <v>129946.09597319999</v>
      </c>
      <c r="F293" s="40">
        <f t="shared" ref="F293:F327" si="16">ROUND(E293,0)</f>
        <v>129946</v>
      </c>
      <c r="G293" s="67"/>
      <c r="H293" s="55"/>
      <c r="I293" s="40"/>
      <c r="J293" s="40">
        <f>I293*19%</f>
        <v>0</v>
      </c>
      <c r="K293" s="40">
        <f>I293+J293</f>
        <v>0</v>
      </c>
    </row>
    <row r="294" spans="1:11" ht="22.8" x14ac:dyDescent="0.3">
      <c r="A294" s="45">
        <v>2</v>
      </c>
      <c r="B294" s="46" t="s">
        <v>299</v>
      </c>
      <c r="C294" s="45" t="s">
        <v>300</v>
      </c>
      <c r="D294" s="47">
        <v>1</v>
      </c>
      <c r="E294" s="40">
        <v>11203.377284836801</v>
      </c>
      <c r="F294" s="40">
        <f t="shared" si="16"/>
        <v>11203</v>
      </c>
      <c r="G294" s="67"/>
      <c r="H294" s="55"/>
      <c r="I294" s="40"/>
      <c r="J294" s="40">
        <f t="shared" ref="J294:J330" si="17">I294*19%</f>
        <v>0</v>
      </c>
      <c r="K294" s="40">
        <f t="shared" ref="K294:K330" si="18">I294+J294</f>
        <v>0</v>
      </c>
    </row>
    <row r="295" spans="1:11" ht="22.8" x14ac:dyDescent="0.3">
      <c r="A295" s="45">
        <v>3</v>
      </c>
      <c r="B295" s="46" t="s">
        <v>301</v>
      </c>
      <c r="C295" s="45" t="s">
        <v>302</v>
      </c>
      <c r="D295" s="47">
        <v>1</v>
      </c>
      <c r="E295" s="40">
        <v>22658.488378214392</v>
      </c>
      <c r="F295" s="40">
        <f t="shared" si="16"/>
        <v>22658</v>
      </c>
      <c r="G295" s="67"/>
      <c r="H295" s="55"/>
      <c r="I295" s="40"/>
      <c r="J295" s="40">
        <f t="shared" si="17"/>
        <v>0</v>
      </c>
      <c r="K295" s="40">
        <f t="shared" si="18"/>
        <v>0</v>
      </c>
    </row>
    <row r="296" spans="1:11" x14ac:dyDescent="0.3">
      <c r="A296" s="45">
        <v>4</v>
      </c>
      <c r="B296" s="46" t="s">
        <v>303</v>
      </c>
      <c r="C296" s="45" t="s">
        <v>304</v>
      </c>
      <c r="D296" s="47">
        <v>1</v>
      </c>
      <c r="E296" s="40">
        <v>77647.349459942416</v>
      </c>
      <c r="F296" s="40">
        <f t="shared" si="16"/>
        <v>77647</v>
      </c>
      <c r="G296" s="67"/>
      <c r="H296" s="55"/>
      <c r="I296" s="40"/>
      <c r="J296" s="40">
        <f t="shared" si="17"/>
        <v>0</v>
      </c>
      <c r="K296" s="40">
        <f t="shared" si="18"/>
        <v>0</v>
      </c>
    </row>
    <row r="297" spans="1:11" ht="22.8" x14ac:dyDescent="0.3">
      <c r="A297" s="45">
        <v>5</v>
      </c>
      <c r="B297" s="46" t="s">
        <v>303</v>
      </c>
      <c r="C297" s="45" t="s">
        <v>305</v>
      </c>
      <c r="D297" s="47">
        <v>1</v>
      </c>
      <c r="E297" s="40">
        <v>84026.7078002419</v>
      </c>
      <c r="F297" s="40">
        <f t="shared" si="16"/>
        <v>84027</v>
      </c>
      <c r="G297" s="67"/>
      <c r="H297" s="55"/>
      <c r="I297" s="40"/>
      <c r="J297" s="40">
        <f t="shared" si="17"/>
        <v>0</v>
      </c>
      <c r="K297" s="40">
        <f t="shared" si="18"/>
        <v>0</v>
      </c>
    </row>
    <row r="298" spans="1:11" x14ac:dyDescent="0.3">
      <c r="A298" s="45">
        <v>6</v>
      </c>
      <c r="B298" s="46" t="s">
        <v>306</v>
      </c>
      <c r="C298" s="45" t="s">
        <v>307</v>
      </c>
      <c r="D298" s="47">
        <v>1</v>
      </c>
      <c r="E298" s="40">
        <v>383738.33889623225</v>
      </c>
      <c r="F298" s="40">
        <f t="shared" si="16"/>
        <v>383738</v>
      </c>
      <c r="G298" s="67"/>
      <c r="H298" s="55"/>
      <c r="I298" s="40"/>
      <c r="J298" s="40">
        <f t="shared" si="17"/>
        <v>0</v>
      </c>
      <c r="K298" s="40">
        <f t="shared" si="18"/>
        <v>0</v>
      </c>
    </row>
    <row r="299" spans="1:11" x14ac:dyDescent="0.3">
      <c r="A299" s="45">
        <v>7</v>
      </c>
      <c r="B299" s="46" t="s">
        <v>308</v>
      </c>
      <c r="C299" s="45" t="s">
        <v>309</v>
      </c>
      <c r="D299" s="47">
        <v>1</v>
      </c>
      <c r="E299" s="40">
        <v>123187.60977362399</v>
      </c>
      <c r="F299" s="40">
        <f t="shared" si="16"/>
        <v>123188</v>
      </c>
      <c r="G299" s="67"/>
      <c r="H299" s="55"/>
      <c r="I299" s="40"/>
      <c r="J299" s="40">
        <f t="shared" si="17"/>
        <v>0</v>
      </c>
      <c r="K299" s="40">
        <f t="shared" si="18"/>
        <v>0</v>
      </c>
    </row>
    <row r="300" spans="1:11" x14ac:dyDescent="0.3">
      <c r="A300" s="45">
        <v>8</v>
      </c>
      <c r="B300" s="46" t="s">
        <v>310</v>
      </c>
      <c r="C300" s="45" t="s">
        <v>311</v>
      </c>
      <c r="D300" s="47">
        <v>1</v>
      </c>
      <c r="E300" s="40">
        <v>23173.890931591679</v>
      </c>
      <c r="F300" s="40">
        <f t="shared" si="16"/>
        <v>23174</v>
      </c>
      <c r="G300" s="67"/>
      <c r="H300" s="55"/>
      <c r="I300" s="40"/>
      <c r="J300" s="40">
        <f t="shared" si="17"/>
        <v>0</v>
      </c>
      <c r="K300" s="40">
        <f t="shared" si="18"/>
        <v>0</v>
      </c>
    </row>
    <row r="301" spans="1:11" ht="22.8" x14ac:dyDescent="0.3">
      <c r="A301" s="45">
        <v>9</v>
      </c>
      <c r="B301" s="46" t="s">
        <v>312</v>
      </c>
      <c r="C301" s="45" t="s">
        <v>313</v>
      </c>
      <c r="D301" s="47">
        <v>1</v>
      </c>
      <c r="E301" s="40">
        <v>42655.541503507193</v>
      </c>
      <c r="F301" s="40">
        <f t="shared" si="16"/>
        <v>42656</v>
      </c>
      <c r="G301" s="67"/>
      <c r="H301" s="55"/>
      <c r="I301" s="40"/>
      <c r="J301" s="40">
        <f t="shared" si="17"/>
        <v>0</v>
      </c>
      <c r="K301" s="40">
        <f t="shared" si="18"/>
        <v>0</v>
      </c>
    </row>
    <row r="302" spans="1:11" x14ac:dyDescent="0.3">
      <c r="A302" s="45">
        <v>10</v>
      </c>
      <c r="B302" s="46" t="s">
        <v>314</v>
      </c>
      <c r="C302" s="45" t="s">
        <v>315</v>
      </c>
      <c r="D302" s="47">
        <v>1</v>
      </c>
      <c r="E302" s="40">
        <v>14445.271375905599</v>
      </c>
      <c r="F302" s="40">
        <f t="shared" si="16"/>
        <v>14445</v>
      </c>
      <c r="G302" s="67"/>
      <c r="H302" s="55"/>
      <c r="I302" s="40"/>
      <c r="J302" s="40">
        <f t="shared" si="17"/>
        <v>0</v>
      </c>
      <c r="K302" s="40">
        <f t="shared" si="18"/>
        <v>0</v>
      </c>
    </row>
    <row r="303" spans="1:11" x14ac:dyDescent="0.3">
      <c r="A303" s="45">
        <v>11</v>
      </c>
      <c r="B303" s="46" t="s">
        <v>316</v>
      </c>
      <c r="C303" s="45" t="s">
        <v>317</v>
      </c>
      <c r="D303" s="47">
        <v>1</v>
      </c>
      <c r="E303" s="40">
        <v>36079.1109003456</v>
      </c>
      <c r="F303" s="40">
        <f t="shared" si="16"/>
        <v>36079</v>
      </c>
      <c r="G303" s="67"/>
      <c r="H303" s="55"/>
      <c r="I303" s="40"/>
      <c r="J303" s="40">
        <f t="shared" si="17"/>
        <v>0</v>
      </c>
      <c r="K303" s="40">
        <f t="shared" si="18"/>
        <v>0</v>
      </c>
    </row>
    <row r="304" spans="1:11" ht="34.200000000000003" x14ac:dyDescent="0.3">
      <c r="A304" s="45">
        <v>12</v>
      </c>
      <c r="B304" s="46" t="s">
        <v>318</v>
      </c>
      <c r="C304" s="45" t="s">
        <v>319</v>
      </c>
      <c r="D304" s="47">
        <v>1</v>
      </c>
      <c r="E304" s="40">
        <v>66775.966587869771</v>
      </c>
      <c r="F304" s="40">
        <f t="shared" si="16"/>
        <v>66776</v>
      </c>
      <c r="G304" s="67"/>
      <c r="H304" s="55"/>
      <c r="I304" s="40"/>
      <c r="J304" s="40">
        <f t="shared" si="17"/>
        <v>0</v>
      </c>
      <c r="K304" s="40">
        <f t="shared" si="18"/>
        <v>0</v>
      </c>
    </row>
    <row r="305" spans="1:11" x14ac:dyDescent="0.3">
      <c r="A305" s="45">
        <v>13</v>
      </c>
      <c r="B305" s="46" t="s">
        <v>320</v>
      </c>
      <c r="C305" s="45" t="s">
        <v>321</v>
      </c>
      <c r="D305" s="47">
        <v>1</v>
      </c>
      <c r="E305" s="40">
        <v>7231.4191279718398</v>
      </c>
      <c r="F305" s="40">
        <f t="shared" si="16"/>
        <v>7231</v>
      </c>
      <c r="G305" s="67"/>
      <c r="H305" s="55"/>
      <c r="I305" s="40"/>
      <c r="J305" s="40">
        <f t="shared" si="17"/>
        <v>0</v>
      </c>
      <c r="K305" s="40">
        <f t="shared" si="18"/>
        <v>0</v>
      </c>
    </row>
    <row r="306" spans="1:11" x14ac:dyDescent="0.3">
      <c r="A306" s="45">
        <v>14</v>
      </c>
      <c r="B306" s="46" t="s">
        <v>322</v>
      </c>
      <c r="C306" s="45" t="s">
        <v>323</v>
      </c>
      <c r="D306" s="47">
        <v>1</v>
      </c>
      <c r="E306" s="40">
        <v>346711.96587514837</v>
      </c>
      <c r="F306" s="40">
        <f t="shared" si="16"/>
        <v>346712</v>
      </c>
      <c r="G306" s="67"/>
      <c r="H306" s="55"/>
      <c r="I306" s="40"/>
      <c r="J306" s="40">
        <f t="shared" si="17"/>
        <v>0</v>
      </c>
      <c r="K306" s="40">
        <f t="shared" si="18"/>
        <v>0</v>
      </c>
    </row>
    <row r="307" spans="1:11" ht="34.200000000000003" x14ac:dyDescent="0.3">
      <c r="A307" s="45">
        <v>15</v>
      </c>
      <c r="B307" s="46" t="s">
        <v>324</v>
      </c>
      <c r="C307" s="45" t="s">
        <v>325</v>
      </c>
      <c r="D307" s="47">
        <v>1</v>
      </c>
      <c r="E307" s="40">
        <v>50459.067781583995</v>
      </c>
      <c r="F307" s="40">
        <f t="shared" si="16"/>
        <v>50459</v>
      </c>
      <c r="G307" s="67"/>
      <c r="H307" s="55"/>
      <c r="I307" s="40"/>
      <c r="J307" s="40">
        <f t="shared" si="17"/>
        <v>0</v>
      </c>
      <c r="K307" s="40">
        <f t="shared" si="18"/>
        <v>0</v>
      </c>
    </row>
    <row r="308" spans="1:11" x14ac:dyDescent="0.3">
      <c r="A308" s="45">
        <v>16</v>
      </c>
      <c r="B308" s="46" t="s">
        <v>326</v>
      </c>
      <c r="C308" s="45" t="s">
        <v>327</v>
      </c>
      <c r="D308" s="47">
        <v>1</v>
      </c>
      <c r="E308" s="40">
        <v>23062.3343565</v>
      </c>
      <c r="F308" s="40">
        <f t="shared" si="16"/>
        <v>23062</v>
      </c>
      <c r="G308" s="67"/>
      <c r="H308" s="55"/>
      <c r="I308" s="40"/>
      <c r="J308" s="40">
        <f t="shared" si="17"/>
        <v>0</v>
      </c>
      <c r="K308" s="40">
        <f t="shared" si="18"/>
        <v>0</v>
      </c>
    </row>
    <row r="309" spans="1:11" x14ac:dyDescent="0.3">
      <c r="A309" s="45">
        <v>17</v>
      </c>
      <c r="B309" s="46" t="s">
        <v>328</v>
      </c>
      <c r="C309" s="45" t="s">
        <v>329</v>
      </c>
      <c r="D309" s="47">
        <v>1</v>
      </c>
      <c r="E309" s="40">
        <v>30694.125357273599</v>
      </c>
      <c r="F309" s="40">
        <f t="shared" si="16"/>
        <v>30694</v>
      </c>
      <c r="G309" s="67"/>
      <c r="H309" s="55"/>
      <c r="I309" s="40"/>
      <c r="J309" s="40">
        <f t="shared" si="17"/>
        <v>0</v>
      </c>
      <c r="K309" s="40">
        <f t="shared" si="18"/>
        <v>0</v>
      </c>
    </row>
    <row r="310" spans="1:11" ht="34.200000000000003" x14ac:dyDescent="0.3">
      <c r="A310" s="45">
        <v>18</v>
      </c>
      <c r="B310" s="46" t="s">
        <v>330</v>
      </c>
      <c r="C310" s="45" t="s">
        <v>331</v>
      </c>
      <c r="D310" s="47">
        <v>1</v>
      </c>
      <c r="E310" s="40">
        <v>389711.88680568006</v>
      </c>
      <c r="F310" s="40">
        <f t="shared" si="16"/>
        <v>389712</v>
      </c>
      <c r="G310" s="67"/>
      <c r="H310" s="55"/>
      <c r="I310" s="40"/>
      <c r="J310" s="40">
        <f t="shared" si="17"/>
        <v>0</v>
      </c>
      <c r="K310" s="40">
        <f t="shared" si="18"/>
        <v>0</v>
      </c>
    </row>
    <row r="311" spans="1:11" ht="22.8" x14ac:dyDescent="0.3">
      <c r="A311" s="45">
        <v>19</v>
      </c>
      <c r="B311" s="46" t="s">
        <v>332</v>
      </c>
      <c r="C311" s="45" t="s">
        <v>333</v>
      </c>
      <c r="D311" s="47">
        <v>1</v>
      </c>
      <c r="E311" s="40">
        <v>6274.1303261616004</v>
      </c>
      <c r="F311" s="40">
        <f t="shared" si="16"/>
        <v>6274</v>
      </c>
      <c r="G311" s="67"/>
      <c r="H311" s="55"/>
      <c r="I311" s="40"/>
      <c r="J311" s="40">
        <f t="shared" si="17"/>
        <v>0</v>
      </c>
      <c r="K311" s="40">
        <f t="shared" si="18"/>
        <v>0</v>
      </c>
    </row>
    <row r="312" spans="1:11" x14ac:dyDescent="0.3">
      <c r="A312" s="45">
        <v>20</v>
      </c>
      <c r="B312" s="46" t="s">
        <v>334</v>
      </c>
      <c r="C312" s="45" t="s">
        <v>335</v>
      </c>
      <c r="D312" s="47">
        <v>1</v>
      </c>
      <c r="E312" s="40">
        <v>2494.6794726566404</v>
      </c>
      <c r="F312" s="40">
        <f t="shared" si="16"/>
        <v>2495</v>
      </c>
      <c r="G312" s="67"/>
      <c r="H312" s="55"/>
      <c r="I312" s="40"/>
      <c r="J312" s="40">
        <f t="shared" si="17"/>
        <v>0</v>
      </c>
      <c r="K312" s="40">
        <f t="shared" si="18"/>
        <v>0</v>
      </c>
    </row>
    <row r="313" spans="1:11" x14ac:dyDescent="0.3">
      <c r="A313" s="45">
        <v>21</v>
      </c>
      <c r="B313" s="46" t="s">
        <v>336</v>
      </c>
      <c r="C313" s="45" t="s">
        <v>304</v>
      </c>
      <c r="D313" s="47">
        <v>1</v>
      </c>
      <c r="E313" s="40">
        <v>96661.679731430384</v>
      </c>
      <c r="F313" s="40">
        <f t="shared" si="16"/>
        <v>96662</v>
      </c>
      <c r="G313" s="67"/>
      <c r="H313" s="55"/>
      <c r="I313" s="40"/>
      <c r="J313" s="40">
        <f t="shared" si="17"/>
        <v>0</v>
      </c>
      <c r="K313" s="40">
        <f t="shared" si="18"/>
        <v>0</v>
      </c>
    </row>
    <row r="314" spans="1:11" ht="34.200000000000003" x14ac:dyDescent="0.3">
      <c r="A314" s="45">
        <v>22</v>
      </c>
      <c r="B314" s="46" t="s">
        <v>337</v>
      </c>
      <c r="C314" s="45" t="s">
        <v>338</v>
      </c>
      <c r="D314" s="47">
        <v>1</v>
      </c>
      <c r="E314" s="40">
        <v>144703.6213791575</v>
      </c>
      <c r="F314" s="40">
        <f t="shared" si="16"/>
        <v>144704</v>
      </c>
      <c r="G314" s="67"/>
      <c r="H314" s="55"/>
      <c r="I314" s="40"/>
      <c r="J314" s="40">
        <f t="shared" si="17"/>
        <v>0</v>
      </c>
      <c r="K314" s="40">
        <f t="shared" si="18"/>
        <v>0</v>
      </c>
    </row>
    <row r="315" spans="1:11" ht="22.8" x14ac:dyDescent="0.3">
      <c r="A315" s="45">
        <v>23</v>
      </c>
      <c r="B315" s="46" t="s">
        <v>339</v>
      </c>
      <c r="C315" s="45" t="s">
        <v>340</v>
      </c>
      <c r="D315" s="47">
        <v>1</v>
      </c>
      <c r="E315" s="40">
        <v>58117.848718799993</v>
      </c>
      <c r="F315" s="40">
        <f t="shared" si="16"/>
        <v>58118</v>
      </c>
      <c r="G315" s="67"/>
      <c r="H315" s="55"/>
      <c r="I315" s="40"/>
      <c r="J315" s="40">
        <f t="shared" si="17"/>
        <v>0</v>
      </c>
      <c r="K315" s="40">
        <f t="shared" si="18"/>
        <v>0</v>
      </c>
    </row>
    <row r="316" spans="1:11" x14ac:dyDescent="0.3">
      <c r="A316" s="45">
        <v>24</v>
      </c>
      <c r="B316" s="46" t="s">
        <v>341</v>
      </c>
      <c r="C316" s="45" t="s">
        <v>342</v>
      </c>
      <c r="D316" s="47">
        <v>1</v>
      </c>
      <c r="E316" s="40">
        <v>26605.921715150394</v>
      </c>
      <c r="F316" s="40">
        <f t="shared" si="16"/>
        <v>26606</v>
      </c>
      <c r="G316" s="67"/>
      <c r="H316" s="55"/>
      <c r="I316" s="40"/>
      <c r="J316" s="40">
        <f t="shared" si="17"/>
        <v>0</v>
      </c>
      <c r="K316" s="40">
        <f t="shared" si="18"/>
        <v>0</v>
      </c>
    </row>
    <row r="317" spans="1:11" x14ac:dyDescent="0.3">
      <c r="A317" s="45">
        <v>25</v>
      </c>
      <c r="B317" s="46" t="s">
        <v>343</v>
      </c>
      <c r="C317" s="45" t="s">
        <v>344</v>
      </c>
      <c r="D317" s="47">
        <v>1</v>
      </c>
      <c r="E317" s="40">
        <v>211649.09043559679</v>
      </c>
      <c r="F317" s="40">
        <f t="shared" si="16"/>
        <v>211649</v>
      </c>
      <c r="G317" s="67"/>
      <c r="H317" s="55"/>
      <c r="I317" s="40"/>
      <c r="J317" s="40">
        <f t="shared" si="17"/>
        <v>0</v>
      </c>
      <c r="K317" s="40">
        <f t="shared" si="18"/>
        <v>0</v>
      </c>
    </row>
    <row r="318" spans="1:11" ht="22.8" x14ac:dyDescent="0.3">
      <c r="A318" s="45">
        <v>26</v>
      </c>
      <c r="B318" s="46" t="s">
        <v>345</v>
      </c>
      <c r="C318" s="45" t="s">
        <v>346</v>
      </c>
      <c r="D318" s="47">
        <v>1</v>
      </c>
      <c r="E318" s="40">
        <v>18082.539464549758</v>
      </c>
      <c r="F318" s="40">
        <f t="shared" si="16"/>
        <v>18083</v>
      </c>
      <c r="G318" s="67"/>
      <c r="H318" s="55"/>
      <c r="I318" s="40"/>
      <c r="J318" s="40">
        <f t="shared" si="17"/>
        <v>0</v>
      </c>
      <c r="K318" s="40">
        <f t="shared" si="18"/>
        <v>0</v>
      </c>
    </row>
    <row r="319" spans="1:11" ht="22.8" x14ac:dyDescent="0.3">
      <c r="A319" s="45">
        <v>27</v>
      </c>
      <c r="B319" s="46" t="s">
        <v>347</v>
      </c>
      <c r="C319" s="45" t="s">
        <v>348</v>
      </c>
      <c r="D319" s="47">
        <v>1</v>
      </c>
      <c r="E319" s="40">
        <v>41520.851861449919</v>
      </c>
      <c r="F319" s="40">
        <f t="shared" si="16"/>
        <v>41521</v>
      </c>
      <c r="G319" s="67"/>
      <c r="H319" s="55"/>
      <c r="I319" s="40"/>
      <c r="J319" s="40">
        <f t="shared" si="17"/>
        <v>0</v>
      </c>
      <c r="K319" s="40">
        <f t="shared" si="18"/>
        <v>0</v>
      </c>
    </row>
    <row r="320" spans="1:11" ht="22.8" x14ac:dyDescent="0.3">
      <c r="A320" s="45">
        <v>28</v>
      </c>
      <c r="B320" s="46" t="s">
        <v>349</v>
      </c>
      <c r="C320" s="45" t="s">
        <v>350</v>
      </c>
      <c r="D320" s="47">
        <v>1</v>
      </c>
      <c r="E320" s="40">
        <v>54094.285430760967</v>
      </c>
      <c r="F320" s="40">
        <f t="shared" si="16"/>
        <v>54094</v>
      </c>
      <c r="G320" s="67"/>
      <c r="H320" s="55"/>
      <c r="I320" s="40"/>
      <c r="J320" s="40">
        <f t="shared" si="17"/>
        <v>0</v>
      </c>
      <c r="K320" s="40">
        <f t="shared" si="18"/>
        <v>0</v>
      </c>
    </row>
    <row r="321" spans="1:11" x14ac:dyDescent="0.3">
      <c r="A321" s="45">
        <v>29</v>
      </c>
      <c r="B321" s="46" t="s">
        <v>351</v>
      </c>
      <c r="C321" s="45" t="s">
        <v>352</v>
      </c>
      <c r="D321" s="47">
        <v>1</v>
      </c>
      <c r="E321" s="40">
        <v>31290.936602947488</v>
      </c>
      <c r="F321" s="40">
        <f t="shared" si="16"/>
        <v>31291</v>
      </c>
      <c r="G321" s="67"/>
      <c r="H321" s="55"/>
      <c r="I321" s="40"/>
      <c r="J321" s="40">
        <f t="shared" si="17"/>
        <v>0</v>
      </c>
      <c r="K321" s="40">
        <f t="shared" si="18"/>
        <v>0</v>
      </c>
    </row>
    <row r="322" spans="1:11" ht="22.8" x14ac:dyDescent="0.3">
      <c r="A322" s="45">
        <v>30</v>
      </c>
      <c r="B322" s="46" t="s">
        <v>353</v>
      </c>
      <c r="C322" s="45" t="s">
        <v>354</v>
      </c>
      <c r="D322" s="47">
        <v>1</v>
      </c>
      <c r="E322" s="40">
        <v>128873.28892500477</v>
      </c>
      <c r="F322" s="40">
        <f t="shared" si="16"/>
        <v>128873</v>
      </c>
      <c r="G322" s="67"/>
      <c r="H322" s="55"/>
      <c r="I322" s="40"/>
      <c r="J322" s="40">
        <f t="shared" si="17"/>
        <v>0</v>
      </c>
      <c r="K322" s="40">
        <f t="shared" si="18"/>
        <v>0</v>
      </c>
    </row>
    <row r="323" spans="1:11" ht="22.8" x14ac:dyDescent="0.3">
      <c r="A323" s="45">
        <v>31</v>
      </c>
      <c r="B323" s="46" t="s">
        <v>355</v>
      </c>
      <c r="C323" s="45" t="s">
        <v>356</v>
      </c>
      <c r="D323" s="47">
        <v>1</v>
      </c>
      <c r="E323" s="40">
        <v>44258.944335264001</v>
      </c>
      <c r="F323" s="40">
        <f t="shared" si="16"/>
        <v>44259</v>
      </c>
      <c r="G323" s="67"/>
      <c r="H323" s="55"/>
      <c r="I323" s="40"/>
      <c r="J323" s="40">
        <f t="shared" si="17"/>
        <v>0</v>
      </c>
      <c r="K323" s="40">
        <f t="shared" si="18"/>
        <v>0</v>
      </c>
    </row>
    <row r="324" spans="1:11" ht="22.8" x14ac:dyDescent="0.3">
      <c r="A324" s="45">
        <v>32</v>
      </c>
      <c r="B324" s="46" t="s">
        <v>357</v>
      </c>
      <c r="C324" s="45" t="s">
        <v>358</v>
      </c>
      <c r="D324" s="47">
        <v>1</v>
      </c>
      <c r="E324" s="40">
        <v>66678.356798553592</v>
      </c>
      <c r="F324" s="40">
        <f t="shared" si="16"/>
        <v>66678</v>
      </c>
      <c r="G324" s="67"/>
      <c r="H324" s="55"/>
      <c r="I324" s="40"/>
      <c r="J324" s="40">
        <f t="shared" si="17"/>
        <v>0</v>
      </c>
      <c r="K324" s="40">
        <f t="shared" si="18"/>
        <v>0</v>
      </c>
    </row>
    <row r="325" spans="1:11" x14ac:dyDescent="0.3">
      <c r="A325" s="45">
        <v>33</v>
      </c>
      <c r="B325" s="46" t="s">
        <v>359</v>
      </c>
      <c r="C325" s="45" t="s">
        <v>360</v>
      </c>
      <c r="D325" s="47">
        <v>1</v>
      </c>
      <c r="E325" s="40">
        <v>104544.41663990398</v>
      </c>
      <c r="F325" s="40">
        <f t="shared" si="16"/>
        <v>104544</v>
      </c>
      <c r="G325" s="67"/>
      <c r="H325" s="55"/>
      <c r="I325" s="40"/>
      <c r="J325" s="40">
        <f t="shared" si="17"/>
        <v>0</v>
      </c>
      <c r="K325" s="40">
        <f t="shared" si="18"/>
        <v>0</v>
      </c>
    </row>
    <row r="326" spans="1:11" ht="22.8" x14ac:dyDescent="0.3">
      <c r="A326" s="45">
        <v>34</v>
      </c>
      <c r="B326" s="46" t="s">
        <v>361</v>
      </c>
      <c r="C326" s="45" t="s">
        <v>362</v>
      </c>
      <c r="D326" s="47">
        <v>1</v>
      </c>
      <c r="E326" s="40">
        <v>99991.661390404799</v>
      </c>
      <c r="F326" s="40">
        <f t="shared" si="16"/>
        <v>99992</v>
      </c>
      <c r="G326" s="67"/>
      <c r="H326" s="55"/>
      <c r="I326" s="40"/>
      <c r="J326" s="40">
        <f t="shared" si="17"/>
        <v>0</v>
      </c>
      <c r="K326" s="40">
        <f t="shared" si="18"/>
        <v>0</v>
      </c>
    </row>
    <row r="327" spans="1:11" x14ac:dyDescent="0.3">
      <c r="A327" s="45">
        <v>35</v>
      </c>
      <c r="B327" s="46" t="s">
        <v>363</v>
      </c>
      <c r="C327" s="45" t="s">
        <v>364</v>
      </c>
      <c r="D327" s="47">
        <v>1</v>
      </c>
      <c r="E327" s="40">
        <v>23484.551309262722</v>
      </c>
      <c r="F327" s="40">
        <f t="shared" si="16"/>
        <v>23485</v>
      </c>
      <c r="G327" s="67"/>
      <c r="H327" s="55"/>
      <c r="I327" s="40"/>
      <c r="J327" s="40">
        <f t="shared" si="17"/>
        <v>0</v>
      </c>
      <c r="K327" s="40">
        <f t="shared" si="18"/>
        <v>0</v>
      </c>
    </row>
    <row r="328" spans="1:11" ht="34.200000000000003" x14ac:dyDescent="0.3">
      <c r="A328" s="45">
        <v>36</v>
      </c>
      <c r="B328" s="46" t="s">
        <v>365</v>
      </c>
      <c r="C328" s="45" t="s">
        <v>366</v>
      </c>
      <c r="D328" s="47">
        <v>1</v>
      </c>
      <c r="E328" s="40">
        <v>186832.55351128321</v>
      </c>
      <c r="F328" s="40">
        <f t="shared" ref="F328:F391" si="19">ROUND(E328,0)</f>
        <v>186833</v>
      </c>
      <c r="G328" s="67"/>
      <c r="H328" s="55"/>
      <c r="I328" s="40"/>
      <c r="J328" s="40">
        <f t="shared" si="17"/>
        <v>0</v>
      </c>
      <c r="K328" s="40">
        <f t="shared" si="18"/>
        <v>0</v>
      </c>
    </row>
    <row r="329" spans="1:11" ht="22.8" x14ac:dyDescent="0.3">
      <c r="A329" s="45">
        <v>37</v>
      </c>
      <c r="B329" s="46" t="s">
        <v>367</v>
      </c>
      <c r="C329" s="45" t="s">
        <v>368</v>
      </c>
      <c r="D329" s="47">
        <v>1</v>
      </c>
      <c r="E329" s="40">
        <v>11782.632146600832</v>
      </c>
      <c r="F329" s="40">
        <f t="shared" si="19"/>
        <v>11783</v>
      </c>
      <c r="G329" s="67"/>
      <c r="H329" s="55"/>
      <c r="I329" s="40"/>
      <c r="J329" s="40">
        <f t="shared" si="17"/>
        <v>0</v>
      </c>
      <c r="K329" s="40">
        <f t="shared" si="18"/>
        <v>0</v>
      </c>
    </row>
    <row r="330" spans="1:11" ht="22.8" x14ac:dyDescent="0.3">
      <c r="A330" s="45">
        <v>38</v>
      </c>
      <c r="B330" s="46" t="s">
        <v>369</v>
      </c>
      <c r="C330" s="45" t="s">
        <v>370</v>
      </c>
      <c r="D330" s="47">
        <v>1</v>
      </c>
      <c r="E330" s="40">
        <v>99666.666666666672</v>
      </c>
      <c r="F330" s="40">
        <f t="shared" si="19"/>
        <v>99667</v>
      </c>
      <c r="G330" s="67"/>
      <c r="H330" s="55"/>
      <c r="I330" s="40"/>
      <c r="J330" s="40">
        <f t="shared" si="17"/>
        <v>0</v>
      </c>
      <c r="K330" s="40">
        <f t="shared" si="18"/>
        <v>0</v>
      </c>
    </row>
    <row r="331" spans="1:11" x14ac:dyDescent="0.3">
      <c r="A331" s="64" t="s">
        <v>452</v>
      </c>
      <c r="B331" s="64"/>
      <c r="C331" s="64"/>
      <c r="D331" s="64"/>
      <c r="E331" s="48">
        <v>3321017.2050312753</v>
      </c>
      <c r="F331" s="48">
        <f>ROUND(E331,0)</f>
        <v>3321017</v>
      </c>
      <c r="G331" s="67"/>
      <c r="H331" s="55"/>
      <c r="I331" s="49"/>
      <c r="J331" s="49"/>
      <c r="K331" s="40">
        <f>SUM(K293:K330)</f>
        <v>0</v>
      </c>
    </row>
    <row r="332" spans="1:11" ht="34.5" customHeight="1" x14ac:dyDescent="0.3">
      <c r="A332" s="65" t="s">
        <v>371</v>
      </c>
      <c r="B332" s="65"/>
      <c r="C332" s="65"/>
      <c r="D332" s="65"/>
      <c r="E332" s="40"/>
      <c r="F332" s="40"/>
      <c r="G332" s="67"/>
      <c r="H332" s="55"/>
      <c r="I332" s="49"/>
      <c r="J332" s="49"/>
      <c r="K332" s="49"/>
    </row>
    <row r="333" spans="1:11" x14ac:dyDescent="0.3">
      <c r="A333" s="41"/>
      <c r="B333" s="41"/>
      <c r="C333" s="41"/>
      <c r="D333" s="41"/>
      <c r="E333" s="40"/>
      <c r="F333" s="40"/>
      <c r="G333" s="67"/>
      <c r="H333" s="55"/>
      <c r="I333" s="49"/>
      <c r="J333" s="49"/>
      <c r="K333" s="49"/>
    </row>
    <row r="334" spans="1:11" x14ac:dyDescent="0.3">
      <c r="A334" s="56" t="s">
        <v>372</v>
      </c>
      <c r="B334" s="56"/>
      <c r="C334" s="56"/>
      <c r="D334" s="56"/>
      <c r="E334" s="40"/>
      <c r="F334" s="40"/>
      <c r="G334" s="67"/>
      <c r="H334" s="55"/>
      <c r="I334" s="49"/>
      <c r="J334" s="49"/>
      <c r="K334" s="49"/>
    </row>
    <row r="335" spans="1:11" x14ac:dyDescent="0.3">
      <c r="A335" s="58" t="s">
        <v>515</v>
      </c>
      <c r="B335" s="58"/>
      <c r="C335" s="58"/>
      <c r="D335" s="58"/>
      <c r="E335" s="40"/>
      <c r="F335" s="40"/>
      <c r="G335" s="67"/>
      <c r="H335" s="55"/>
      <c r="I335" s="49"/>
      <c r="J335" s="49"/>
      <c r="K335" s="49"/>
    </row>
    <row r="336" spans="1:11" x14ac:dyDescent="0.3">
      <c r="A336" s="42" t="s">
        <v>9</v>
      </c>
      <c r="B336" s="42" t="s">
        <v>10</v>
      </c>
      <c r="C336" s="42" t="s">
        <v>11</v>
      </c>
      <c r="D336" s="42" t="s">
        <v>12</v>
      </c>
      <c r="E336" s="40"/>
      <c r="F336" s="40"/>
      <c r="G336" s="67"/>
      <c r="H336" s="55"/>
      <c r="I336" s="49"/>
      <c r="J336" s="49"/>
      <c r="K336" s="49"/>
    </row>
    <row r="337" spans="1:11" ht="22.8" x14ac:dyDescent="0.3">
      <c r="A337" s="45">
        <v>1</v>
      </c>
      <c r="B337" s="46" t="s">
        <v>373</v>
      </c>
      <c r="C337" s="45" t="s">
        <v>374</v>
      </c>
      <c r="D337" s="47">
        <v>1</v>
      </c>
      <c r="E337" s="40">
        <v>217805.24541176471</v>
      </c>
      <c r="F337" s="40">
        <f t="shared" si="19"/>
        <v>217805</v>
      </c>
      <c r="G337" s="67"/>
      <c r="H337" s="55"/>
      <c r="I337" s="40"/>
      <c r="J337" s="40">
        <f>I337*19%</f>
        <v>0</v>
      </c>
      <c r="K337" s="40">
        <f>I337+J337</f>
        <v>0</v>
      </c>
    </row>
    <row r="338" spans="1:11" ht="22.8" x14ac:dyDescent="0.3">
      <c r="A338" s="45">
        <v>2</v>
      </c>
      <c r="B338" s="46" t="s">
        <v>375</v>
      </c>
      <c r="C338" s="45" t="s">
        <v>376</v>
      </c>
      <c r="D338" s="47">
        <v>1</v>
      </c>
      <c r="E338" s="40">
        <v>137466.65484304939</v>
      </c>
      <c r="F338" s="40">
        <f t="shared" si="19"/>
        <v>137467</v>
      </c>
      <c r="G338" s="67"/>
      <c r="H338" s="55"/>
      <c r="I338" s="40"/>
      <c r="J338" s="40">
        <f t="shared" ref="J338:J391" si="20">I338*19%</f>
        <v>0</v>
      </c>
      <c r="K338" s="40">
        <f t="shared" ref="K338:K391" si="21">I338+J338</f>
        <v>0</v>
      </c>
    </row>
    <row r="339" spans="1:11" ht="22.8" x14ac:dyDescent="0.3">
      <c r="A339" s="45">
        <v>3</v>
      </c>
      <c r="B339" s="46" t="s">
        <v>377</v>
      </c>
      <c r="C339" s="45" t="s">
        <v>378</v>
      </c>
      <c r="D339" s="47">
        <v>1</v>
      </c>
      <c r="E339" s="40">
        <v>251571.0662682353</v>
      </c>
      <c r="F339" s="40">
        <f t="shared" si="19"/>
        <v>251571</v>
      </c>
      <c r="G339" s="67"/>
      <c r="H339" s="55"/>
      <c r="I339" s="40"/>
      <c r="J339" s="40">
        <f t="shared" si="20"/>
        <v>0</v>
      </c>
      <c r="K339" s="40">
        <f t="shared" si="21"/>
        <v>0</v>
      </c>
    </row>
    <row r="340" spans="1:11" ht="22.8" x14ac:dyDescent="0.3">
      <c r="A340" s="45">
        <v>4</v>
      </c>
      <c r="B340" s="46" t="s">
        <v>377</v>
      </c>
      <c r="C340" s="45" t="s">
        <v>379</v>
      </c>
      <c r="D340" s="47">
        <v>1</v>
      </c>
      <c r="E340" s="40">
        <v>137527.15267905884</v>
      </c>
      <c r="F340" s="40">
        <f t="shared" si="19"/>
        <v>137527</v>
      </c>
      <c r="G340" s="67"/>
      <c r="H340" s="55"/>
      <c r="I340" s="40"/>
      <c r="J340" s="40">
        <f t="shared" si="20"/>
        <v>0</v>
      </c>
      <c r="K340" s="40">
        <f t="shared" si="21"/>
        <v>0</v>
      </c>
    </row>
    <row r="341" spans="1:11" ht="22.8" x14ac:dyDescent="0.3">
      <c r="A341" s="45">
        <v>5</v>
      </c>
      <c r="B341" s="46" t="s">
        <v>380</v>
      </c>
      <c r="C341" s="45" t="s">
        <v>381</v>
      </c>
      <c r="D341" s="47">
        <v>1</v>
      </c>
      <c r="E341" s="40">
        <v>4473.9575041835278</v>
      </c>
      <c r="F341" s="40">
        <f t="shared" si="19"/>
        <v>4474</v>
      </c>
      <c r="G341" s="67"/>
      <c r="H341" s="55"/>
      <c r="I341" s="40"/>
      <c r="J341" s="40">
        <f t="shared" si="20"/>
        <v>0</v>
      </c>
      <c r="K341" s="40">
        <f t="shared" si="21"/>
        <v>0</v>
      </c>
    </row>
    <row r="342" spans="1:11" ht="22.8" x14ac:dyDescent="0.3">
      <c r="A342" s="45">
        <v>6</v>
      </c>
      <c r="B342" s="46" t="s">
        <v>382</v>
      </c>
      <c r="C342" s="45" t="s">
        <v>381</v>
      </c>
      <c r="D342" s="47">
        <v>1</v>
      </c>
      <c r="E342" s="40">
        <v>8171.1071295247066</v>
      </c>
      <c r="F342" s="40">
        <f t="shared" si="19"/>
        <v>8171</v>
      </c>
      <c r="G342" s="67"/>
      <c r="H342" s="55"/>
      <c r="I342" s="40"/>
      <c r="J342" s="40">
        <f t="shared" si="20"/>
        <v>0</v>
      </c>
      <c r="K342" s="40">
        <f t="shared" si="21"/>
        <v>0</v>
      </c>
    </row>
    <row r="343" spans="1:11" ht="22.8" x14ac:dyDescent="0.3">
      <c r="A343" s="45">
        <v>7</v>
      </c>
      <c r="B343" s="46" t="s">
        <v>383</v>
      </c>
      <c r="C343" s="45" t="s">
        <v>384</v>
      </c>
      <c r="D343" s="47">
        <v>1</v>
      </c>
      <c r="E343" s="40">
        <v>181609.63499442351</v>
      </c>
      <c r="F343" s="40">
        <f t="shared" si="19"/>
        <v>181610</v>
      </c>
      <c r="G343" s="67"/>
      <c r="H343" s="55"/>
      <c r="I343" s="40"/>
      <c r="J343" s="40">
        <f t="shared" si="20"/>
        <v>0</v>
      </c>
      <c r="K343" s="40">
        <f t="shared" si="21"/>
        <v>0</v>
      </c>
    </row>
    <row r="344" spans="1:11" ht="22.8" x14ac:dyDescent="0.3">
      <c r="A344" s="45">
        <v>8</v>
      </c>
      <c r="B344" s="46" t="s">
        <v>383</v>
      </c>
      <c r="C344" s="45" t="s">
        <v>385</v>
      </c>
      <c r="D344" s="47">
        <v>1</v>
      </c>
      <c r="E344" s="40">
        <v>163256.37855105882</v>
      </c>
      <c r="F344" s="40">
        <f t="shared" si="19"/>
        <v>163256</v>
      </c>
      <c r="G344" s="67"/>
      <c r="H344" s="55"/>
      <c r="I344" s="40"/>
      <c r="J344" s="40">
        <f t="shared" si="20"/>
        <v>0</v>
      </c>
      <c r="K344" s="40">
        <f t="shared" si="21"/>
        <v>0</v>
      </c>
    </row>
    <row r="345" spans="1:11" ht="22.8" x14ac:dyDescent="0.3">
      <c r="A345" s="45">
        <v>9</v>
      </c>
      <c r="B345" s="46" t="s">
        <v>386</v>
      </c>
      <c r="C345" s="45" t="s">
        <v>385</v>
      </c>
      <c r="D345" s="47">
        <v>1</v>
      </c>
      <c r="E345" s="40">
        <v>187878.3151747059</v>
      </c>
      <c r="F345" s="40">
        <f t="shared" si="19"/>
        <v>187878</v>
      </c>
      <c r="G345" s="67"/>
      <c r="H345" s="55"/>
      <c r="I345" s="40"/>
      <c r="J345" s="40">
        <f t="shared" si="20"/>
        <v>0</v>
      </c>
      <c r="K345" s="40">
        <f t="shared" si="21"/>
        <v>0</v>
      </c>
    </row>
    <row r="346" spans="1:11" ht="22.8" x14ac:dyDescent="0.3">
      <c r="A346" s="45">
        <v>10</v>
      </c>
      <c r="B346" s="46" t="s">
        <v>387</v>
      </c>
      <c r="C346" s="45" t="s">
        <v>388</v>
      </c>
      <c r="D346" s="47">
        <v>1</v>
      </c>
      <c r="E346" s="40">
        <v>6123.8679252705879</v>
      </c>
      <c r="F346" s="40">
        <f t="shared" si="19"/>
        <v>6124</v>
      </c>
      <c r="G346" s="67"/>
      <c r="H346" s="55"/>
      <c r="I346" s="40"/>
      <c r="J346" s="40">
        <f t="shared" si="20"/>
        <v>0</v>
      </c>
      <c r="K346" s="40">
        <f t="shared" si="21"/>
        <v>0</v>
      </c>
    </row>
    <row r="347" spans="1:11" ht="22.8" x14ac:dyDescent="0.3">
      <c r="A347" s="45">
        <v>11</v>
      </c>
      <c r="B347" s="46" t="s">
        <v>389</v>
      </c>
      <c r="C347" s="45" t="s">
        <v>388</v>
      </c>
      <c r="D347" s="47">
        <v>1</v>
      </c>
      <c r="E347" s="40">
        <v>4576.2934271999993</v>
      </c>
      <c r="F347" s="40">
        <f t="shared" si="19"/>
        <v>4576</v>
      </c>
      <c r="G347" s="67"/>
      <c r="H347" s="55"/>
      <c r="I347" s="40"/>
      <c r="J347" s="40">
        <f t="shared" si="20"/>
        <v>0</v>
      </c>
      <c r="K347" s="40">
        <f t="shared" si="21"/>
        <v>0</v>
      </c>
    </row>
    <row r="348" spans="1:11" x14ac:dyDescent="0.3">
      <c r="A348" s="45">
        <v>12</v>
      </c>
      <c r="B348" s="46" t="s">
        <v>390</v>
      </c>
      <c r="C348" s="45" t="s">
        <v>391</v>
      </c>
      <c r="D348" s="47">
        <v>1</v>
      </c>
      <c r="E348" s="40">
        <v>3443.7096539999998</v>
      </c>
      <c r="F348" s="40">
        <f t="shared" si="19"/>
        <v>3444</v>
      </c>
      <c r="G348" s="67"/>
      <c r="H348" s="55"/>
      <c r="I348" s="40"/>
      <c r="J348" s="40">
        <f t="shared" si="20"/>
        <v>0</v>
      </c>
      <c r="K348" s="40">
        <f t="shared" si="21"/>
        <v>0</v>
      </c>
    </row>
    <row r="349" spans="1:11" x14ac:dyDescent="0.3">
      <c r="A349" s="45">
        <v>13</v>
      </c>
      <c r="B349" s="46" t="s">
        <v>392</v>
      </c>
      <c r="C349" s="45" t="s">
        <v>391</v>
      </c>
      <c r="D349" s="47">
        <v>1</v>
      </c>
      <c r="E349" s="40">
        <v>1063.2827520000001</v>
      </c>
      <c r="F349" s="40">
        <f t="shared" si="19"/>
        <v>1063</v>
      </c>
      <c r="G349" s="67"/>
      <c r="H349" s="55"/>
      <c r="I349" s="40"/>
      <c r="J349" s="40">
        <f t="shared" si="20"/>
        <v>0</v>
      </c>
      <c r="K349" s="40">
        <f t="shared" si="21"/>
        <v>0</v>
      </c>
    </row>
    <row r="350" spans="1:11" x14ac:dyDescent="0.3">
      <c r="A350" s="45">
        <v>14</v>
      </c>
      <c r="B350" s="46" t="s">
        <v>393</v>
      </c>
      <c r="C350" s="45" t="s">
        <v>394</v>
      </c>
      <c r="D350" s="47">
        <v>1</v>
      </c>
      <c r="E350" s="40">
        <v>42004.719161640001</v>
      </c>
      <c r="F350" s="40">
        <f t="shared" si="19"/>
        <v>42005</v>
      </c>
      <c r="G350" s="67"/>
      <c r="H350" s="55"/>
      <c r="I350" s="40"/>
      <c r="J350" s="40">
        <f t="shared" si="20"/>
        <v>0</v>
      </c>
      <c r="K350" s="40">
        <f t="shared" si="21"/>
        <v>0</v>
      </c>
    </row>
    <row r="351" spans="1:11" x14ac:dyDescent="0.3">
      <c r="A351" s="45">
        <v>15</v>
      </c>
      <c r="B351" s="46" t="s">
        <v>395</v>
      </c>
      <c r="C351" s="45" t="s">
        <v>394</v>
      </c>
      <c r="D351" s="47">
        <v>1</v>
      </c>
      <c r="E351" s="40">
        <v>37800.307973999996</v>
      </c>
      <c r="F351" s="40">
        <f t="shared" si="19"/>
        <v>37800</v>
      </c>
      <c r="G351" s="67"/>
      <c r="H351" s="55"/>
      <c r="I351" s="40"/>
      <c r="J351" s="40">
        <f t="shared" si="20"/>
        <v>0</v>
      </c>
      <c r="K351" s="40">
        <f t="shared" si="21"/>
        <v>0</v>
      </c>
    </row>
    <row r="352" spans="1:11" x14ac:dyDescent="0.3">
      <c r="A352" s="45">
        <v>16</v>
      </c>
      <c r="B352" s="46" t="s">
        <v>396</v>
      </c>
      <c r="C352" s="45" t="s">
        <v>394</v>
      </c>
      <c r="D352" s="47">
        <v>1</v>
      </c>
      <c r="E352" s="40">
        <v>33771.377310000003</v>
      </c>
      <c r="F352" s="40">
        <f t="shared" si="19"/>
        <v>33771</v>
      </c>
      <c r="G352" s="67"/>
      <c r="H352" s="55"/>
      <c r="I352" s="40"/>
      <c r="J352" s="40">
        <f t="shared" si="20"/>
        <v>0</v>
      </c>
      <c r="K352" s="40">
        <f t="shared" si="21"/>
        <v>0</v>
      </c>
    </row>
    <row r="353" spans="1:11" x14ac:dyDescent="0.3">
      <c r="A353" s="45">
        <v>17</v>
      </c>
      <c r="B353" s="46" t="s">
        <v>397</v>
      </c>
      <c r="C353" s="45" t="s">
        <v>394</v>
      </c>
      <c r="D353" s="47">
        <v>1</v>
      </c>
      <c r="E353" s="40">
        <v>29017.181162880002</v>
      </c>
      <c r="F353" s="40">
        <f t="shared" si="19"/>
        <v>29017</v>
      </c>
      <c r="G353" s="67"/>
      <c r="H353" s="55"/>
      <c r="I353" s="40"/>
      <c r="J353" s="40">
        <f t="shared" si="20"/>
        <v>0</v>
      </c>
      <c r="K353" s="40">
        <f t="shared" si="21"/>
        <v>0</v>
      </c>
    </row>
    <row r="354" spans="1:11" x14ac:dyDescent="0.3">
      <c r="A354" s="45">
        <v>18</v>
      </c>
      <c r="B354" s="46" t="s">
        <v>398</v>
      </c>
      <c r="C354" s="45" t="s">
        <v>394</v>
      </c>
      <c r="D354" s="47">
        <v>1</v>
      </c>
      <c r="E354" s="40">
        <v>30804.715500000002</v>
      </c>
      <c r="F354" s="40">
        <f t="shared" si="19"/>
        <v>30805</v>
      </c>
      <c r="G354" s="67"/>
      <c r="H354" s="55"/>
      <c r="I354" s="40"/>
      <c r="J354" s="40">
        <f t="shared" si="20"/>
        <v>0</v>
      </c>
      <c r="K354" s="40">
        <f t="shared" si="21"/>
        <v>0</v>
      </c>
    </row>
    <row r="355" spans="1:11" x14ac:dyDescent="0.3">
      <c r="A355" s="45">
        <v>19</v>
      </c>
      <c r="B355" s="46" t="s">
        <v>399</v>
      </c>
      <c r="C355" s="45" t="s">
        <v>394</v>
      </c>
      <c r="D355" s="47">
        <v>1</v>
      </c>
      <c r="E355" s="40">
        <v>39528.224003999996</v>
      </c>
      <c r="F355" s="40">
        <f t="shared" si="19"/>
        <v>39528</v>
      </c>
      <c r="G355" s="67"/>
      <c r="H355" s="55"/>
      <c r="I355" s="40"/>
      <c r="J355" s="40">
        <f t="shared" si="20"/>
        <v>0</v>
      </c>
      <c r="K355" s="40">
        <f t="shared" si="21"/>
        <v>0</v>
      </c>
    </row>
    <row r="356" spans="1:11" x14ac:dyDescent="0.3">
      <c r="A356" s="45">
        <v>20</v>
      </c>
      <c r="B356" s="46" t="s">
        <v>400</v>
      </c>
      <c r="C356" s="45" t="s">
        <v>394</v>
      </c>
      <c r="D356" s="47">
        <v>1</v>
      </c>
      <c r="E356" s="40">
        <v>48433.332084479982</v>
      </c>
      <c r="F356" s="40">
        <f t="shared" si="19"/>
        <v>48433</v>
      </c>
      <c r="G356" s="67"/>
      <c r="H356" s="55"/>
      <c r="I356" s="40"/>
      <c r="J356" s="40">
        <f t="shared" si="20"/>
        <v>0</v>
      </c>
      <c r="K356" s="40">
        <f t="shared" si="21"/>
        <v>0</v>
      </c>
    </row>
    <row r="357" spans="1:11" x14ac:dyDescent="0.3">
      <c r="A357" s="45">
        <v>21</v>
      </c>
      <c r="B357" s="46" t="s">
        <v>401</v>
      </c>
      <c r="C357" s="45" t="s">
        <v>394</v>
      </c>
      <c r="D357" s="47">
        <v>1</v>
      </c>
      <c r="E357" s="40">
        <v>20167.819603200001</v>
      </c>
      <c r="F357" s="40">
        <f t="shared" si="19"/>
        <v>20168</v>
      </c>
      <c r="G357" s="67"/>
      <c r="H357" s="55"/>
      <c r="I357" s="40"/>
      <c r="J357" s="40">
        <f t="shared" si="20"/>
        <v>0</v>
      </c>
      <c r="K357" s="40">
        <f t="shared" si="21"/>
        <v>0</v>
      </c>
    </row>
    <row r="358" spans="1:11" x14ac:dyDescent="0.3">
      <c r="A358" s="45">
        <v>22</v>
      </c>
      <c r="B358" s="46" t="s">
        <v>402</v>
      </c>
      <c r="C358" s="45" t="s">
        <v>394</v>
      </c>
      <c r="D358" s="47">
        <v>1</v>
      </c>
      <c r="E358" s="40">
        <v>24989.236777248007</v>
      </c>
      <c r="F358" s="40">
        <f t="shared" si="19"/>
        <v>24989</v>
      </c>
      <c r="G358" s="67"/>
      <c r="H358" s="55"/>
      <c r="I358" s="40"/>
      <c r="J358" s="40">
        <f t="shared" si="20"/>
        <v>0</v>
      </c>
      <c r="K358" s="40">
        <f t="shared" si="21"/>
        <v>0</v>
      </c>
    </row>
    <row r="359" spans="1:11" x14ac:dyDescent="0.3">
      <c r="A359" s="45">
        <v>23</v>
      </c>
      <c r="B359" s="46" t="s">
        <v>403</v>
      </c>
      <c r="C359" s="45" t="s">
        <v>394</v>
      </c>
      <c r="D359" s="47">
        <v>1</v>
      </c>
      <c r="E359" s="40">
        <v>52738.537800000013</v>
      </c>
      <c r="F359" s="40">
        <f t="shared" si="19"/>
        <v>52739</v>
      </c>
      <c r="G359" s="67"/>
      <c r="H359" s="55"/>
      <c r="I359" s="40"/>
      <c r="J359" s="40">
        <f t="shared" si="20"/>
        <v>0</v>
      </c>
      <c r="K359" s="40">
        <f t="shared" si="21"/>
        <v>0</v>
      </c>
    </row>
    <row r="360" spans="1:11" x14ac:dyDescent="0.3">
      <c r="A360" s="45">
        <v>24</v>
      </c>
      <c r="B360" s="46" t="s">
        <v>404</v>
      </c>
      <c r="C360" s="45" t="s">
        <v>394</v>
      </c>
      <c r="D360" s="47">
        <v>1</v>
      </c>
      <c r="E360" s="40">
        <v>61046.338878000002</v>
      </c>
      <c r="F360" s="40">
        <f t="shared" si="19"/>
        <v>61046</v>
      </c>
      <c r="G360" s="67"/>
      <c r="H360" s="55"/>
      <c r="I360" s="40"/>
      <c r="J360" s="40">
        <f t="shared" si="20"/>
        <v>0</v>
      </c>
      <c r="K360" s="40">
        <f t="shared" si="21"/>
        <v>0</v>
      </c>
    </row>
    <row r="361" spans="1:11" x14ac:dyDescent="0.3">
      <c r="A361" s="45">
        <v>25</v>
      </c>
      <c r="B361" s="46" t="s">
        <v>405</v>
      </c>
      <c r="C361" s="45" t="s">
        <v>394</v>
      </c>
      <c r="D361" s="47">
        <v>1</v>
      </c>
      <c r="E361" s="40">
        <v>71660.805753599998</v>
      </c>
      <c r="F361" s="40">
        <f t="shared" si="19"/>
        <v>71661</v>
      </c>
      <c r="G361" s="67"/>
      <c r="H361" s="55"/>
      <c r="I361" s="40"/>
      <c r="J361" s="40">
        <f t="shared" si="20"/>
        <v>0</v>
      </c>
      <c r="K361" s="40">
        <f t="shared" si="21"/>
        <v>0</v>
      </c>
    </row>
    <row r="362" spans="1:11" x14ac:dyDescent="0.3">
      <c r="A362" s="45">
        <v>26</v>
      </c>
      <c r="B362" s="46" t="s">
        <v>406</v>
      </c>
      <c r="C362" s="45" t="s">
        <v>394</v>
      </c>
      <c r="D362" s="47">
        <v>1</v>
      </c>
      <c r="E362" s="40">
        <v>32976.718845119998</v>
      </c>
      <c r="F362" s="40">
        <f t="shared" si="19"/>
        <v>32977</v>
      </c>
      <c r="G362" s="67"/>
      <c r="H362" s="55"/>
      <c r="I362" s="40"/>
      <c r="J362" s="40">
        <f t="shared" si="20"/>
        <v>0</v>
      </c>
      <c r="K362" s="40">
        <f t="shared" si="21"/>
        <v>0</v>
      </c>
    </row>
    <row r="363" spans="1:11" x14ac:dyDescent="0.3">
      <c r="A363" s="45">
        <v>27</v>
      </c>
      <c r="B363" s="46" t="s">
        <v>407</v>
      </c>
      <c r="C363" s="45" t="s">
        <v>394</v>
      </c>
      <c r="D363" s="47">
        <v>1</v>
      </c>
      <c r="E363" s="40">
        <v>40054.20455961601</v>
      </c>
      <c r="F363" s="40">
        <f t="shared" si="19"/>
        <v>40054</v>
      </c>
      <c r="G363" s="67"/>
      <c r="H363" s="55"/>
      <c r="I363" s="40"/>
      <c r="J363" s="40">
        <f t="shared" si="20"/>
        <v>0</v>
      </c>
      <c r="K363" s="40">
        <f t="shared" si="21"/>
        <v>0</v>
      </c>
    </row>
    <row r="364" spans="1:11" x14ac:dyDescent="0.3">
      <c r="A364" s="45">
        <v>28</v>
      </c>
      <c r="B364" s="46" t="s">
        <v>408</v>
      </c>
      <c r="C364" s="45" t="s">
        <v>394</v>
      </c>
      <c r="D364" s="47">
        <v>1</v>
      </c>
      <c r="E364" s="40">
        <v>48336.636902400001</v>
      </c>
      <c r="F364" s="40">
        <f t="shared" si="19"/>
        <v>48337</v>
      </c>
      <c r="G364" s="67"/>
      <c r="H364" s="55"/>
      <c r="I364" s="40"/>
      <c r="J364" s="40">
        <f t="shared" si="20"/>
        <v>0</v>
      </c>
      <c r="K364" s="40">
        <f t="shared" si="21"/>
        <v>0</v>
      </c>
    </row>
    <row r="365" spans="1:11" x14ac:dyDescent="0.3">
      <c r="A365" s="45">
        <v>29</v>
      </c>
      <c r="B365" s="46" t="s">
        <v>409</v>
      </c>
      <c r="C365" s="45" t="s">
        <v>394</v>
      </c>
      <c r="D365" s="47">
        <v>1</v>
      </c>
      <c r="E365" s="40">
        <v>51880.411798560002</v>
      </c>
      <c r="F365" s="40">
        <f t="shared" si="19"/>
        <v>51880</v>
      </c>
      <c r="G365" s="67"/>
      <c r="H365" s="55"/>
      <c r="I365" s="40"/>
      <c r="J365" s="40">
        <f t="shared" si="20"/>
        <v>0</v>
      </c>
      <c r="K365" s="40">
        <f t="shared" si="21"/>
        <v>0</v>
      </c>
    </row>
    <row r="366" spans="1:11" x14ac:dyDescent="0.3">
      <c r="A366" s="45">
        <v>30</v>
      </c>
      <c r="B366" s="46" t="s">
        <v>410</v>
      </c>
      <c r="C366" s="45" t="s">
        <v>394</v>
      </c>
      <c r="D366" s="47">
        <v>1</v>
      </c>
      <c r="E366" s="40">
        <v>66432.601817999996</v>
      </c>
      <c r="F366" s="40">
        <f t="shared" si="19"/>
        <v>66433</v>
      </c>
      <c r="G366" s="67"/>
      <c r="H366" s="55"/>
      <c r="I366" s="40"/>
      <c r="J366" s="40">
        <f t="shared" si="20"/>
        <v>0</v>
      </c>
      <c r="K366" s="40">
        <f t="shared" si="21"/>
        <v>0</v>
      </c>
    </row>
    <row r="367" spans="1:11" x14ac:dyDescent="0.3">
      <c r="A367" s="45">
        <v>31</v>
      </c>
      <c r="B367" s="46" t="s">
        <v>411</v>
      </c>
      <c r="C367" s="45" t="s">
        <v>394</v>
      </c>
      <c r="D367" s="47">
        <v>1</v>
      </c>
      <c r="E367" s="40">
        <v>30938.396886000002</v>
      </c>
      <c r="F367" s="40">
        <f t="shared" si="19"/>
        <v>30938</v>
      </c>
      <c r="G367" s="67"/>
      <c r="H367" s="55"/>
      <c r="I367" s="40"/>
      <c r="J367" s="40">
        <f t="shared" si="20"/>
        <v>0</v>
      </c>
      <c r="K367" s="40">
        <f t="shared" si="21"/>
        <v>0</v>
      </c>
    </row>
    <row r="368" spans="1:11" x14ac:dyDescent="0.3">
      <c r="A368" s="45">
        <v>32</v>
      </c>
      <c r="B368" s="46" t="s">
        <v>412</v>
      </c>
      <c r="C368" s="45" t="s">
        <v>394</v>
      </c>
      <c r="D368" s="47">
        <v>1</v>
      </c>
      <c r="E368" s="40">
        <v>440393.27197823999</v>
      </c>
      <c r="F368" s="40">
        <f t="shared" si="19"/>
        <v>440393</v>
      </c>
      <c r="G368" s="67"/>
      <c r="H368" s="55"/>
      <c r="I368" s="40"/>
      <c r="J368" s="40">
        <f t="shared" si="20"/>
        <v>0</v>
      </c>
      <c r="K368" s="40">
        <f t="shared" si="21"/>
        <v>0</v>
      </c>
    </row>
    <row r="369" spans="1:11" x14ac:dyDescent="0.3">
      <c r="A369" s="45">
        <v>33</v>
      </c>
      <c r="B369" s="46" t="s">
        <v>413</v>
      </c>
      <c r="C369" s="45" t="s">
        <v>394</v>
      </c>
      <c r="D369" s="47">
        <v>1</v>
      </c>
      <c r="E369" s="40">
        <v>582483.81030000001</v>
      </c>
      <c r="F369" s="40">
        <f t="shared" si="19"/>
        <v>582484</v>
      </c>
      <c r="G369" s="67"/>
      <c r="H369" s="55"/>
      <c r="I369" s="40"/>
      <c r="J369" s="40">
        <f t="shared" si="20"/>
        <v>0</v>
      </c>
      <c r="K369" s="40">
        <f t="shared" si="21"/>
        <v>0</v>
      </c>
    </row>
    <row r="370" spans="1:11" x14ac:dyDescent="0.3">
      <c r="A370" s="45">
        <v>34</v>
      </c>
      <c r="B370" s="46" t="s">
        <v>414</v>
      </c>
      <c r="C370" s="45" t="s">
        <v>394</v>
      </c>
      <c r="D370" s="47">
        <v>1</v>
      </c>
      <c r="E370" s="40">
        <v>805452.95452200004</v>
      </c>
      <c r="F370" s="40">
        <f t="shared" si="19"/>
        <v>805453</v>
      </c>
      <c r="G370" s="67"/>
      <c r="H370" s="55"/>
      <c r="I370" s="40"/>
      <c r="J370" s="40">
        <f t="shared" si="20"/>
        <v>0</v>
      </c>
      <c r="K370" s="40">
        <f t="shared" si="21"/>
        <v>0</v>
      </c>
    </row>
    <row r="371" spans="1:11" ht="22.8" x14ac:dyDescent="0.3">
      <c r="A371" s="45">
        <v>35</v>
      </c>
      <c r="B371" s="46" t="s">
        <v>415</v>
      </c>
      <c r="C371" s="45" t="s">
        <v>394</v>
      </c>
      <c r="D371" s="47">
        <v>1</v>
      </c>
      <c r="E371" s="40">
        <v>14293.13948064</v>
      </c>
      <c r="F371" s="40">
        <f t="shared" si="19"/>
        <v>14293</v>
      </c>
      <c r="G371" s="67"/>
      <c r="H371" s="55"/>
      <c r="I371" s="40"/>
      <c r="J371" s="40">
        <f t="shared" si="20"/>
        <v>0</v>
      </c>
      <c r="K371" s="40">
        <f t="shared" si="21"/>
        <v>0</v>
      </c>
    </row>
    <row r="372" spans="1:11" ht="22.8" x14ac:dyDescent="0.3">
      <c r="A372" s="45">
        <v>36</v>
      </c>
      <c r="B372" s="46" t="s">
        <v>416</v>
      </c>
      <c r="C372" s="45" t="s">
        <v>394</v>
      </c>
      <c r="D372" s="47">
        <v>1</v>
      </c>
      <c r="E372" s="40">
        <v>21479.256777600003</v>
      </c>
      <c r="F372" s="40">
        <f t="shared" si="19"/>
        <v>21479</v>
      </c>
      <c r="G372" s="67"/>
      <c r="H372" s="55"/>
      <c r="I372" s="40"/>
      <c r="J372" s="40">
        <f t="shared" si="20"/>
        <v>0</v>
      </c>
      <c r="K372" s="40">
        <f t="shared" si="21"/>
        <v>0</v>
      </c>
    </row>
    <row r="373" spans="1:11" x14ac:dyDescent="0.3">
      <c r="A373" s="45">
        <v>37</v>
      </c>
      <c r="B373" s="46" t="s">
        <v>417</v>
      </c>
      <c r="C373" s="45" t="s">
        <v>418</v>
      </c>
      <c r="D373" s="47">
        <v>1</v>
      </c>
      <c r="E373" s="40">
        <v>103450.39133692801</v>
      </c>
      <c r="F373" s="40">
        <f t="shared" si="19"/>
        <v>103450</v>
      </c>
      <c r="G373" s="67"/>
      <c r="H373" s="55"/>
      <c r="I373" s="40"/>
      <c r="J373" s="40">
        <f t="shared" si="20"/>
        <v>0</v>
      </c>
      <c r="K373" s="40">
        <f t="shared" si="21"/>
        <v>0</v>
      </c>
    </row>
    <row r="374" spans="1:11" x14ac:dyDescent="0.3">
      <c r="A374" s="45">
        <v>38</v>
      </c>
      <c r="B374" s="46" t="s">
        <v>417</v>
      </c>
      <c r="C374" s="45" t="s">
        <v>419</v>
      </c>
      <c r="D374" s="47">
        <v>1</v>
      </c>
      <c r="E374" s="40">
        <v>69491.568899999998</v>
      </c>
      <c r="F374" s="40">
        <f t="shared" si="19"/>
        <v>69492</v>
      </c>
      <c r="G374" s="67"/>
      <c r="H374" s="55"/>
      <c r="I374" s="40"/>
      <c r="J374" s="40">
        <f t="shared" si="20"/>
        <v>0</v>
      </c>
      <c r="K374" s="40">
        <f t="shared" si="21"/>
        <v>0</v>
      </c>
    </row>
    <row r="375" spans="1:11" x14ac:dyDescent="0.3">
      <c r="A375" s="45">
        <v>39</v>
      </c>
      <c r="B375" s="46" t="s">
        <v>420</v>
      </c>
      <c r="C375" s="45" t="s">
        <v>394</v>
      </c>
      <c r="D375" s="47">
        <v>1</v>
      </c>
      <c r="E375" s="40">
        <v>35847.99586368</v>
      </c>
      <c r="F375" s="40">
        <f t="shared" si="19"/>
        <v>35848</v>
      </c>
      <c r="G375" s="67"/>
      <c r="H375" s="55"/>
      <c r="I375" s="40"/>
      <c r="J375" s="40">
        <f t="shared" si="20"/>
        <v>0</v>
      </c>
      <c r="K375" s="40">
        <f t="shared" si="21"/>
        <v>0</v>
      </c>
    </row>
    <row r="376" spans="1:11" ht="22.8" x14ac:dyDescent="0.3">
      <c r="A376" s="45">
        <v>40</v>
      </c>
      <c r="B376" s="46" t="s">
        <v>421</v>
      </c>
      <c r="C376" s="45" t="s">
        <v>394</v>
      </c>
      <c r="D376" s="47">
        <v>1</v>
      </c>
      <c r="E376" s="40">
        <v>71791.273986</v>
      </c>
      <c r="F376" s="40">
        <f t="shared" si="19"/>
        <v>71791</v>
      </c>
      <c r="G376" s="67"/>
      <c r="H376" s="55"/>
      <c r="I376" s="40"/>
      <c r="J376" s="40">
        <f t="shared" si="20"/>
        <v>0</v>
      </c>
      <c r="K376" s="40">
        <f t="shared" si="21"/>
        <v>0</v>
      </c>
    </row>
    <row r="377" spans="1:11" ht="22.8" x14ac:dyDescent="0.3">
      <c r="A377" s="45">
        <v>41</v>
      </c>
      <c r="B377" s="46" t="s">
        <v>422</v>
      </c>
      <c r="C377" s="45" t="s">
        <v>423</v>
      </c>
      <c r="D377" s="47">
        <v>1</v>
      </c>
      <c r="E377" s="40">
        <v>32190.563816640002</v>
      </c>
      <c r="F377" s="40">
        <f t="shared" si="19"/>
        <v>32191</v>
      </c>
      <c r="G377" s="67"/>
      <c r="H377" s="55"/>
      <c r="I377" s="40"/>
      <c r="J377" s="40">
        <f t="shared" si="20"/>
        <v>0</v>
      </c>
      <c r="K377" s="40">
        <f t="shared" si="21"/>
        <v>0</v>
      </c>
    </row>
    <row r="378" spans="1:11" x14ac:dyDescent="0.3">
      <c r="A378" s="45">
        <v>42</v>
      </c>
      <c r="B378" s="46" t="s">
        <v>424</v>
      </c>
      <c r="C378" s="45" t="s">
        <v>394</v>
      </c>
      <c r="D378" s="47">
        <v>1</v>
      </c>
      <c r="E378" s="40">
        <v>42487.7811468</v>
      </c>
      <c r="F378" s="40">
        <f t="shared" si="19"/>
        <v>42488</v>
      </c>
      <c r="G378" s="67"/>
      <c r="H378" s="55"/>
      <c r="I378" s="40"/>
      <c r="J378" s="40">
        <f t="shared" si="20"/>
        <v>0</v>
      </c>
      <c r="K378" s="40">
        <f t="shared" si="21"/>
        <v>0</v>
      </c>
    </row>
    <row r="379" spans="1:11" x14ac:dyDescent="0.3">
      <c r="A379" s="45">
        <v>43</v>
      </c>
      <c r="B379" s="46" t="s">
        <v>425</v>
      </c>
      <c r="C379" s="45" t="s">
        <v>426</v>
      </c>
      <c r="D379" s="47">
        <v>1</v>
      </c>
      <c r="E379" s="40">
        <v>27386.561411999999</v>
      </c>
      <c r="F379" s="40">
        <f t="shared" si="19"/>
        <v>27387</v>
      </c>
      <c r="G379" s="67"/>
      <c r="H379" s="55"/>
      <c r="I379" s="40"/>
      <c r="J379" s="40">
        <f t="shared" si="20"/>
        <v>0</v>
      </c>
      <c r="K379" s="40">
        <f t="shared" si="21"/>
        <v>0</v>
      </c>
    </row>
    <row r="380" spans="1:11" x14ac:dyDescent="0.3">
      <c r="A380" s="45">
        <v>44</v>
      </c>
      <c r="B380" s="46" t="s">
        <v>427</v>
      </c>
      <c r="C380" s="45" t="s">
        <v>394</v>
      </c>
      <c r="D380" s="47">
        <v>1</v>
      </c>
      <c r="E380" s="40">
        <v>48464.527248000006</v>
      </c>
      <c r="F380" s="40">
        <f t="shared" si="19"/>
        <v>48465</v>
      </c>
      <c r="G380" s="67"/>
      <c r="H380" s="55"/>
      <c r="I380" s="40"/>
      <c r="J380" s="40">
        <f t="shared" si="20"/>
        <v>0</v>
      </c>
      <c r="K380" s="40">
        <f t="shared" si="21"/>
        <v>0</v>
      </c>
    </row>
    <row r="381" spans="1:11" x14ac:dyDescent="0.3">
      <c r="A381" s="45">
        <v>45</v>
      </c>
      <c r="B381" s="46" t="s">
        <v>428</v>
      </c>
      <c r="C381" s="45" t="s">
        <v>394</v>
      </c>
      <c r="D381" s="47">
        <v>1</v>
      </c>
      <c r="E381" s="40">
        <v>73580.951813039981</v>
      </c>
      <c r="F381" s="40">
        <f t="shared" si="19"/>
        <v>73581</v>
      </c>
      <c r="G381" s="67"/>
      <c r="H381" s="55"/>
      <c r="I381" s="40"/>
      <c r="J381" s="40">
        <f t="shared" si="20"/>
        <v>0</v>
      </c>
      <c r="K381" s="40">
        <f t="shared" si="21"/>
        <v>0</v>
      </c>
    </row>
    <row r="382" spans="1:11" x14ac:dyDescent="0.3">
      <c r="A382" s="45">
        <v>46</v>
      </c>
      <c r="B382" s="46" t="s">
        <v>429</v>
      </c>
      <c r="C382" s="45" t="s">
        <v>394</v>
      </c>
      <c r="D382" s="47">
        <v>1</v>
      </c>
      <c r="E382" s="40">
        <v>96198.064273920027</v>
      </c>
      <c r="F382" s="40">
        <f t="shared" si="19"/>
        <v>96198</v>
      </c>
      <c r="G382" s="67"/>
      <c r="H382" s="55"/>
      <c r="I382" s="40"/>
      <c r="J382" s="40">
        <f t="shared" si="20"/>
        <v>0</v>
      </c>
      <c r="K382" s="40">
        <f t="shared" si="21"/>
        <v>0</v>
      </c>
    </row>
    <row r="383" spans="1:11" x14ac:dyDescent="0.3">
      <c r="A383" s="45">
        <v>47</v>
      </c>
      <c r="B383" s="46" t="s">
        <v>430</v>
      </c>
      <c r="C383" s="45" t="s">
        <v>394</v>
      </c>
      <c r="D383" s="47">
        <v>1</v>
      </c>
      <c r="E383" s="40">
        <v>112610.08940832001</v>
      </c>
      <c r="F383" s="40">
        <f t="shared" si="19"/>
        <v>112610</v>
      </c>
      <c r="G383" s="67"/>
      <c r="H383" s="55"/>
      <c r="I383" s="40"/>
      <c r="J383" s="40">
        <f t="shared" si="20"/>
        <v>0</v>
      </c>
      <c r="K383" s="40">
        <f t="shared" si="21"/>
        <v>0</v>
      </c>
    </row>
    <row r="384" spans="1:11" x14ac:dyDescent="0.3">
      <c r="A384" s="45">
        <v>48</v>
      </c>
      <c r="B384" s="46" t="s">
        <v>431</v>
      </c>
      <c r="C384" s="45" t="s">
        <v>394</v>
      </c>
      <c r="D384" s="47">
        <v>1</v>
      </c>
      <c r="E384" s="40">
        <v>99255.493854</v>
      </c>
      <c r="F384" s="40">
        <f t="shared" si="19"/>
        <v>99255</v>
      </c>
      <c r="G384" s="67"/>
      <c r="H384" s="55"/>
      <c r="I384" s="40"/>
      <c r="J384" s="40">
        <f t="shared" si="20"/>
        <v>0</v>
      </c>
      <c r="K384" s="40">
        <f t="shared" si="21"/>
        <v>0</v>
      </c>
    </row>
    <row r="385" spans="1:11" x14ac:dyDescent="0.3">
      <c r="A385" s="45">
        <v>49</v>
      </c>
      <c r="B385" s="46" t="s">
        <v>432</v>
      </c>
      <c r="C385" s="45" t="s">
        <v>394</v>
      </c>
      <c r="D385" s="47">
        <v>1</v>
      </c>
      <c r="E385" s="40">
        <v>121406.72513400001</v>
      </c>
      <c r="F385" s="40">
        <f t="shared" si="19"/>
        <v>121407</v>
      </c>
      <c r="G385" s="67"/>
      <c r="H385" s="55"/>
      <c r="I385" s="40"/>
      <c r="J385" s="40">
        <f t="shared" si="20"/>
        <v>0</v>
      </c>
      <c r="K385" s="40">
        <f t="shared" si="21"/>
        <v>0</v>
      </c>
    </row>
    <row r="386" spans="1:11" x14ac:dyDescent="0.3">
      <c r="A386" s="45">
        <v>50</v>
      </c>
      <c r="B386" s="46" t="s">
        <v>433</v>
      </c>
      <c r="C386" s="45" t="s">
        <v>394</v>
      </c>
      <c r="D386" s="47">
        <v>1</v>
      </c>
      <c r="E386" s="40">
        <v>136906.31663999998</v>
      </c>
      <c r="F386" s="40">
        <f t="shared" si="19"/>
        <v>136906</v>
      </c>
      <c r="G386" s="67"/>
      <c r="H386" s="55"/>
      <c r="I386" s="40"/>
      <c r="J386" s="40">
        <f t="shared" si="20"/>
        <v>0</v>
      </c>
      <c r="K386" s="40">
        <f t="shared" si="21"/>
        <v>0</v>
      </c>
    </row>
    <row r="387" spans="1:11" x14ac:dyDescent="0.3">
      <c r="A387" s="45">
        <v>51</v>
      </c>
      <c r="B387" s="46" t="s">
        <v>434</v>
      </c>
      <c r="C387" s="45" t="s">
        <v>394</v>
      </c>
      <c r="D387" s="47">
        <v>1</v>
      </c>
      <c r="E387" s="40">
        <v>203271.16992000001</v>
      </c>
      <c r="F387" s="40">
        <f t="shared" si="19"/>
        <v>203271</v>
      </c>
      <c r="G387" s="67"/>
      <c r="H387" s="55"/>
      <c r="I387" s="40"/>
      <c r="J387" s="40">
        <f t="shared" si="20"/>
        <v>0</v>
      </c>
      <c r="K387" s="40">
        <f t="shared" si="21"/>
        <v>0</v>
      </c>
    </row>
    <row r="388" spans="1:11" ht="22.8" x14ac:dyDescent="0.3">
      <c r="A388" s="45">
        <v>52</v>
      </c>
      <c r="B388" s="46" t="s">
        <v>435</v>
      </c>
      <c r="C388" s="45" t="s">
        <v>394</v>
      </c>
      <c r="D388" s="47">
        <v>1</v>
      </c>
      <c r="E388" s="40">
        <v>29468.734712399997</v>
      </c>
      <c r="F388" s="40">
        <f t="shared" si="19"/>
        <v>29469</v>
      </c>
      <c r="G388" s="67"/>
      <c r="H388" s="55"/>
      <c r="I388" s="40"/>
      <c r="J388" s="40">
        <f t="shared" si="20"/>
        <v>0</v>
      </c>
      <c r="K388" s="40">
        <f t="shared" si="21"/>
        <v>0</v>
      </c>
    </row>
    <row r="389" spans="1:11" ht="22.8" x14ac:dyDescent="0.3">
      <c r="A389" s="45">
        <v>53</v>
      </c>
      <c r="B389" s="46" t="s">
        <v>436</v>
      </c>
      <c r="C389" s="45" t="s">
        <v>394</v>
      </c>
      <c r="D389" s="47">
        <v>1</v>
      </c>
      <c r="E389" s="40">
        <v>40692.708007200003</v>
      </c>
      <c r="F389" s="40">
        <f t="shared" si="19"/>
        <v>40693</v>
      </c>
      <c r="G389" s="67"/>
      <c r="H389" s="55"/>
      <c r="I389" s="40"/>
      <c r="J389" s="40">
        <f t="shared" si="20"/>
        <v>0</v>
      </c>
      <c r="K389" s="40">
        <f t="shared" si="21"/>
        <v>0</v>
      </c>
    </row>
    <row r="390" spans="1:11" ht="22.8" x14ac:dyDescent="0.3">
      <c r="A390" s="45">
        <v>54</v>
      </c>
      <c r="B390" s="46" t="s">
        <v>437</v>
      </c>
      <c r="C390" s="45" t="s">
        <v>394</v>
      </c>
      <c r="D390" s="47">
        <v>1</v>
      </c>
      <c r="E390" s="40">
        <v>52695.382031999994</v>
      </c>
      <c r="F390" s="40">
        <f t="shared" si="19"/>
        <v>52695</v>
      </c>
      <c r="G390" s="67"/>
      <c r="H390" s="55"/>
      <c r="I390" s="40"/>
      <c r="J390" s="40">
        <f t="shared" si="20"/>
        <v>0</v>
      </c>
      <c r="K390" s="40">
        <f t="shared" si="21"/>
        <v>0</v>
      </c>
    </row>
    <row r="391" spans="1:11" ht="22.8" x14ac:dyDescent="0.3">
      <c r="A391" s="45">
        <v>55</v>
      </c>
      <c r="B391" s="46" t="s">
        <v>438</v>
      </c>
      <c r="C391" s="45" t="s">
        <v>394</v>
      </c>
      <c r="D391" s="47">
        <v>1</v>
      </c>
      <c r="E391" s="40">
        <v>60162.978800447985</v>
      </c>
      <c r="F391" s="40">
        <f t="shared" si="19"/>
        <v>60163</v>
      </c>
      <c r="G391" s="67"/>
      <c r="H391" s="55"/>
      <c r="I391" s="40"/>
      <c r="J391" s="40">
        <f t="shared" si="20"/>
        <v>0</v>
      </c>
      <c r="K391" s="40">
        <f t="shared" si="21"/>
        <v>0</v>
      </c>
    </row>
    <row r="392" spans="1:11" ht="14.4" customHeight="1" x14ac:dyDescent="0.3">
      <c r="A392" s="64" t="s">
        <v>452</v>
      </c>
      <c r="B392" s="64"/>
      <c r="C392" s="64"/>
      <c r="D392" s="64"/>
      <c r="E392" s="48">
        <v>5389009.9444970749</v>
      </c>
      <c r="F392" s="48">
        <f>ROUND(E392,0)</f>
        <v>5389010</v>
      </c>
      <c r="G392" s="67"/>
      <c r="H392" s="55"/>
      <c r="I392" s="49"/>
      <c r="J392" s="49"/>
      <c r="K392" s="40">
        <f>SUM(K337:K391)</f>
        <v>0</v>
      </c>
    </row>
    <row r="393" spans="1:11" ht="26.55" customHeight="1" x14ac:dyDescent="0.3">
      <c r="A393" s="65" t="s">
        <v>525</v>
      </c>
      <c r="B393" s="65"/>
      <c r="C393" s="65"/>
      <c r="D393" s="65"/>
      <c r="E393" s="40"/>
      <c r="F393" s="40"/>
      <c r="G393" s="67"/>
      <c r="H393" s="55"/>
      <c r="I393" s="49"/>
      <c r="J393" s="49"/>
      <c r="K393" s="49"/>
    </row>
    <row r="394" spans="1:11" x14ac:dyDescent="0.3">
      <c r="A394" s="41"/>
      <c r="B394" s="41"/>
      <c r="C394" s="41"/>
      <c r="D394" s="41"/>
      <c r="E394" s="40"/>
      <c r="F394" s="40"/>
      <c r="G394" s="67"/>
      <c r="H394" s="55"/>
      <c r="I394" s="49"/>
      <c r="J394" s="49"/>
      <c r="K394" s="49"/>
    </row>
    <row r="395" spans="1:11" x14ac:dyDescent="0.3">
      <c r="A395" s="56" t="s">
        <v>526</v>
      </c>
      <c r="B395" s="56"/>
      <c r="C395" s="56"/>
      <c r="D395" s="56"/>
      <c r="E395" s="40"/>
      <c r="F395" s="40"/>
      <c r="G395" s="67"/>
      <c r="H395" s="55"/>
      <c r="I395" s="49"/>
      <c r="J395" s="49"/>
      <c r="K395" s="49"/>
    </row>
    <row r="396" spans="1:11" x14ac:dyDescent="0.3">
      <c r="A396" s="58" t="s">
        <v>515</v>
      </c>
      <c r="B396" s="58"/>
      <c r="C396" s="58"/>
      <c r="D396" s="58"/>
      <c r="E396" s="40"/>
      <c r="F396" s="40"/>
      <c r="G396" s="67"/>
      <c r="H396" s="55"/>
      <c r="I396" s="49"/>
      <c r="J396" s="49"/>
      <c r="K396" s="49"/>
    </row>
    <row r="397" spans="1:11" x14ac:dyDescent="0.3">
      <c r="A397" s="42" t="s">
        <v>9</v>
      </c>
      <c r="B397" s="42" t="s">
        <v>10</v>
      </c>
      <c r="C397" s="42" t="s">
        <v>11</v>
      </c>
      <c r="D397" s="42" t="s">
        <v>12</v>
      </c>
      <c r="E397" s="40"/>
      <c r="F397" s="40"/>
      <c r="G397" s="67"/>
      <c r="H397" s="55"/>
      <c r="I397" s="49"/>
      <c r="J397" s="49"/>
      <c r="K397" s="49"/>
    </row>
    <row r="398" spans="1:11" ht="125.4" x14ac:dyDescent="0.3">
      <c r="A398" s="45">
        <v>1</v>
      </c>
      <c r="B398" s="46" t="s">
        <v>439</v>
      </c>
      <c r="C398" s="45" t="s">
        <v>440</v>
      </c>
      <c r="D398" s="47">
        <v>1</v>
      </c>
      <c r="E398" s="40">
        <v>5394666.666666667</v>
      </c>
      <c r="F398" s="40">
        <f>ROUND(E398,0)</f>
        <v>5394667</v>
      </c>
      <c r="G398" s="67"/>
      <c r="H398" s="55"/>
      <c r="I398" s="40"/>
      <c r="J398" s="40">
        <f>I398*19%</f>
        <v>0</v>
      </c>
      <c r="K398" s="40">
        <f>I398+J398</f>
        <v>0</v>
      </c>
    </row>
    <row r="399" spans="1:11" x14ac:dyDescent="0.3">
      <c r="A399" s="69" t="s">
        <v>452</v>
      </c>
      <c r="B399" s="70"/>
      <c r="C399" s="70"/>
      <c r="D399" s="71"/>
      <c r="E399" s="48">
        <v>5394666.666666667</v>
      </c>
      <c r="F399" s="48">
        <f>ROUND(E399,0)</f>
        <v>5394667</v>
      </c>
      <c r="G399" s="67"/>
      <c r="H399" s="55"/>
      <c r="I399" s="49"/>
      <c r="J399" s="49"/>
      <c r="K399" s="40">
        <f>K398</f>
        <v>0</v>
      </c>
    </row>
    <row r="400" spans="1:11" ht="25.5" customHeight="1" x14ac:dyDescent="0.3">
      <c r="A400" s="65" t="s">
        <v>451</v>
      </c>
      <c r="B400" s="65"/>
      <c r="C400" s="65"/>
      <c r="D400" s="65"/>
      <c r="E400" s="40"/>
      <c r="F400" s="40"/>
      <c r="G400" s="67"/>
      <c r="H400" s="55"/>
      <c r="I400" s="49"/>
      <c r="J400" s="49"/>
      <c r="K400" s="49"/>
    </row>
    <row r="401" spans="1:11" x14ac:dyDescent="0.3">
      <c r="A401" s="41"/>
      <c r="B401" s="41"/>
      <c r="C401" s="41"/>
      <c r="D401" s="41"/>
      <c r="E401" s="40"/>
      <c r="F401" s="40"/>
      <c r="G401" s="67"/>
      <c r="H401" s="55"/>
      <c r="I401" s="49"/>
      <c r="J401" s="49"/>
      <c r="K401" s="49"/>
    </row>
    <row r="402" spans="1:11" x14ac:dyDescent="0.3">
      <c r="A402" s="72" t="s">
        <v>441</v>
      </c>
      <c r="B402" s="72"/>
      <c r="C402" s="72"/>
      <c r="D402" s="72"/>
      <c r="E402" s="40"/>
      <c r="F402" s="40"/>
      <c r="G402" s="67"/>
      <c r="H402" s="55"/>
      <c r="I402" s="49"/>
      <c r="J402" s="49"/>
      <c r="K402" s="49"/>
    </row>
    <row r="403" spans="1:11" x14ac:dyDescent="0.3">
      <c r="A403" s="58" t="s">
        <v>515</v>
      </c>
      <c r="B403" s="58"/>
      <c r="C403" s="58"/>
      <c r="D403" s="58"/>
      <c r="E403" s="40"/>
      <c r="F403" s="40"/>
      <c r="G403" s="67"/>
      <c r="H403" s="55"/>
      <c r="I403" s="49"/>
      <c r="J403" s="49"/>
      <c r="K403" s="49"/>
    </row>
    <row r="404" spans="1:11" x14ac:dyDescent="0.3">
      <c r="A404" s="42" t="s">
        <v>9</v>
      </c>
      <c r="B404" s="42" t="s">
        <v>10</v>
      </c>
      <c r="C404" s="42" t="s">
        <v>11</v>
      </c>
      <c r="D404" s="42" t="s">
        <v>12</v>
      </c>
      <c r="E404" s="40"/>
      <c r="F404" s="40"/>
      <c r="G404" s="67"/>
      <c r="H404" s="55"/>
      <c r="I404" s="49"/>
      <c r="J404" s="49"/>
      <c r="K404" s="49"/>
    </row>
    <row r="405" spans="1:11" ht="57" x14ac:dyDescent="0.3">
      <c r="A405" s="45">
        <v>1</v>
      </c>
      <c r="B405" s="46" t="s">
        <v>442</v>
      </c>
      <c r="C405" s="45" t="s">
        <v>443</v>
      </c>
      <c r="D405" s="47">
        <v>1</v>
      </c>
      <c r="E405" s="40">
        <v>42840</v>
      </c>
      <c r="F405" s="40">
        <f>ROUND(E405,0)</f>
        <v>42840</v>
      </c>
      <c r="G405" s="67"/>
      <c r="H405" s="55"/>
      <c r="I405" s="40"/>
      <c r="J405" s="40">
        <f>I405*19%</f>
        <v>0</v>
      </c>
      <c r="K405" s="40">
        <f>I405+J405</f>
        <v>0</v>
      </c>
    </row>
    <row r="406" spans="1:11" ht="68.400000000000006" x14ac:dyDescent="0.3">
      <c r="A406" s="45">
        <v>2</v>
      </c>
      <c r="B406" s="46" t="s">
        <v>444</v>
      </c>
      <c r="C406" s="45" t="s">
        <v>445</v>
      </c>
      <c r="D406" s="47">
        <v>1</v>
      </c>
      <c r="E406" s="40">
        <v>2796500</v>
      </c>
      <c r="F406" s="40">
        <f>ROUND(E406,0)</f>
        <v>2796500</v>
      </c>
      <c r="G406" s="67"/>
      <c r="H406" s="55"/>
      <c r="I406" s="40"/>
      <c r="J406" s="40">
        <f t="shared" ref="J406:J408" si="22">I406*19%</f>
        <v>0</v>
      </c>
      <c r="K406" s="40">
        <f t="shared" ref="K406:K408" si="23">I406+J406</f>
        <v>0</v>
      </c>
    </row>
    <row r="407" spans="1:11" ht="79.8" x14ac:dyDescent="0.3">
      <c r="A407" s="45">
        <v>3</v>
      </c>
      <c r="B407" s="46" t="s">
        <v>446</v>
      </c>
      <c r="C407" s="45" t="s">
        <v>447</v>
      </c>
      <c r="D407" s="47">
        <v>1</v>
      </c>
      <c r="E407" s="40">
        <v>1943666.6666666667</v>
      </c>
      <c r="F407" s="40">
        <f>ROUND(E407,0)</f>
        <v>1943667</v>
      </c>
      <c r="G407" s="67"/>
      <c r="H407" s="55"/>
      <c r="I407" s="40"/>
      <c r="J407" s="40">
        <f t="shared" si="22"/>
        <v>0</v>
      </c>
      <c r="K407" s="40">
        <f t="shared" si="23"/>
        <v>0</v>
      </c>
    </row>
    <row r="408" spans="1:11" ht="68.400000000000006" x14ac:dyDescent="0.3">
      <c r="A408" s="45">
        <v>4</v>
      </c>
      <c r="B408" s="46" t="s">
        <v>448</v>
      </c>
      <c r="C408" s="45" t="s">
        <v>445</v>
      </c>
      <c r="D408" s="47">
        <v>1</v>
      </c>
      <c r="E408" s="40">
        <v>1904000</v>
      </c>
      <c r="F408" s="40">
        <f>ROUND(E408,0)</f>
        <v>1904000</v>
      </c>
      <c r="G408" s="67"/>
      <c r="H408" s="55"/>
      <c r="I408" s="40"/>
      <c r="J408" s="40">
        <f t="shared" si="22"/>
        <v>0</v>
      </c>
      <c r="K408" s="40">
        <f t="shared" si="23"/>
        <v>0</v>
      </c>
    </row>
    <row r="409" spans="1:11" x14ac:dyDescent="0.3">
      <c r="A409" s="64" t="s">
        <v>452</v>
      </c>
      <c r="B409" s="64"/>
      <c r="C409" s="64"/>
      <c r="D409" s="64"/>
      <c r="E409" s="48">
        <v>6687006.666666667</v>
      </c>
      <c r="F409" s="48">
        <f>ROUND(E409,0)</f>
        <v>6687007</v>
      </c>
      <c r="G409" s="67"/>
      <c r="H409" s="55"/>
      <c r="I409" s="49"/>
      <c r="J409" s="49"/>
      <c r="K409" s="40">
        <f>SUM(K405:K408)</f>
        <v>0</v>
      </c>
    </row>
    <row r="410" spans="1:11" ht="40.5" customHeight="1" x14ac:dyDescent="0.3">
      <c r="A410" s="65" t="s">
        <v>449</v>
      </c>
      <c r="B410" s="65"/>
      <c r="C410" s="65"/>
      <c r="D410" s="65"/>
      <c r="E410" s="40"/>
      <c r="F410" s="40"/>
      <c r="G410" s="68"/>
      <c r="H410" s="55"/>
      <c r="I410" s="49"/>
      <c r="J410" s="49"/>
      <c r="K410" s="49"/>
    </row>
    <row r="411" spans="1:11" x14ac:dyDescent="0.3">
      <c r="H411" s="55"/>
      <c r="I411" s="49"/>
      <c r="J411" s="49"/>
      <c r="K411" s="49"/>
    </row>
    <row r="412" spans="1:11" x14ac:dyDescent="0.3">
      <c r="I412" s="49"/>
      <c r="J412" s="49"/>
      <c r="K412" s="49"/>
    </row>
    <row r="413" spans="1:11" ht="33" customHeight="1" x14ac:dyDescent="0.35">
      <c r="B413" s="73" t="s">
        <v>527</v>
      </c>
      <c r="C413" s="73"/>
      <c r="D413" s="73"/>
      <c r="E413" s="51"/>
      <c r="F413" s="51">
        <f>F6+F25+F287+F331+F392+F399+F409</f>
        <v>142902706</v>
      </c>
      <c r="G413" s="52"/>
      <c r="H413" s="52"/>
      <c r="I413" s="53"/>
      <c r="J413" s="53"/>
      <c r="K413" s="54">
        <f>ROUND((K6+K25+K287+K331+K392+K399+K409),0)</f>
        <v>0</v>
      </c>
    </row>
  </sheetData>
  <mergeCells count="37">
    <mergeCell ref="A402:D402"/>
    <mergeCell ref="A403:D403"/>
    <mergeCell ref="A409:D409"/>
    <mergeCell ref="A410:D410"/>
    <mergeCell ref="B413:D413"/>
    <mergeCell ref="A392:D392"/>
    <mergeCell ref="A393:D393"/>
    <mergeCell ref="A395:D395"/>
    <mergeCell ref="A396:D396"/>
    <mergeCell ref="A399:D399"/>
    <mergeCell ref="A7:D7"/>
    <mergeCell ref="G7:G410"/>
    <mergeCell ref="A10:D10"/>
    <mergeCell ref="A25:D25"/>
    <mergeCell ref="A26:D26"/>
    <mergeCell ref="A28:D28"/>
    <mergeCell ref="A29:D29"/>
    <mergeCell ref="A287:D287"/>
    <mergeCell ref="A288:D288"/>
    <mergeCell ref="A400:D400"/>
    <mergeCell ref="A290:D290"/>
    <mergeCell ref="A291:D291"/>
    <mergeCell ref="A331:D331"/>
    <mergeCell ref="A332:D332"/>
    <mergeCell ref="A334:D334"/>
    <mergeCell ref="A335:D335"/>
    <mergeCell ref="A1:G1"/>
    <mergeCell ref="I1:K2"/>
    <mergeCell ref="A2:D2"/>
    <mergeCell ref="E2:E3"/>
    <mergeCell ref="E4:E5"/>
    <mergeCell ref="F4:F5"/>
    <mergeCell ref="G4:G6"/>
    <mergeCell ref="I4:I5"/>
    <mergeCell ref="J4:J5"/>
    <mergeCell ref="K4:K5"/>
    <mergeCell ref="A6:D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1. RESUMEN POR COMPONENTE</vt:lpstr>
      <vt:lpstr>2. 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juan gabriel aguilar orjuela</cp:lastModifiedBy>
  <cp:revision>0</cp:revision>
  <dcterms:created xsi:type="dcterms:W3CDTF">2026-08-20T16:11:37Z</dcterms:created>
  <dcterms:modified xsi:type="dcterms:W3CDTF">2026-09-15T16:11:50Z</dcterms:modified>
  <dc:language>en-US</dc:language>
</cp:coreProperties>
</file>