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Z:\TRD_VIGENCIA_2026\1601-DOCUMENTOS DE APOYO\CONTRATOS\EPP - PRIMEROS AUXILIOS\DOCUMENTOS 2026\PRECONTRACTUALES ACTUALIZADO\"/>
    </mc:Choice>
  </mc:AlternateContent>
  <xr:revisionPtr revIDLastSave="0" documentId="13_ncr:1_{DE94FF03-446F-4FEF-9B9F-69877F049407}" xr6:coauthVersionLast="36" xr6:coauthVersionMax="36" xr10:uidLastSave="{00000000-0000-0000-0000-000000000000}"/>
  <bookViews>
    <workbookView xWindow="0" yWindow="0" windowWidth="20490" windowHeight="6525" tabRatio="500" xr2:uid="{00000000-000D-0000-FFFF-FFFF00000000}"/>
  </bookViews>
  <sheets>
    <sheet name="Oferta económica" sheetId="1" r:id="rId1"/>
    <sheet name="Especificaciones por ítem" sheetId="2" r:id="rId2"/>
  </sheets>
  <definedNames>
    <definedName name="_xlnm.Print_Area" localSheetId="0">'Oferta económica'!$A$1:$L$71</definedName>
    <definedName name="_xlnm.Print_Titles" localSheetId="0">'Oferta económica'!$14:$14</definedName>
  </definedName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K63" i="1" l="1"/>
  <c r="J63" i="1"/>
  <c r="I63" i="1" s="1"/>
  <c r="K62" i="1"/>
  <c r="J62" i="1"/>
  <c r="I62" i="1" s="1"/>
  <c r="K61" i="1"/>
  <c r="J61" i="1"/>
  <c r="I61" i="1" s="1"/>
  <c r="K60" i="1"/>
  <c r="J60" i="1"/>
  <c r="I60" i="1" s="1"/>
  <c r="K59" i="1"/>
  <c r="J59" i="1"/>
  <c r="I59" i="1" s="1"/>
  <c r="K58" i="1"/>
  <c r="J58" i="1"/>
  <c r="I58" i="1" s="1"/>
  <c r="K57" i="1"/>
  <c r="J57" i="1"/>
  <c r="I57" i="1" s="1"/>
  <c r="K56" i="1"/>
  <c r="J56" i="1"/>
  <c r="I56" i="1" s="1"/>
  <c r="K55" i="1"/>
  <c r="J55" i="1"/>
  <c r="I55" i="1" s="1"/>
  <c r="K54" i="1"/>
  <c r="J54" i="1"/>
  <c r="I54" i="1" s="1"/>
  <c r="K53" i="1"/>
  <c r="J53" i="1"/>
  <c r="I53" i="1" s="1"/>
  <c r="K52" i="1"/>
  <c r="J52" i="1"/>
  <c r="I52" i="1" s="1"/>
  <c r="K51" i="1"/>
  <c r="J51" i="1"/>
  <c r="I51" i="1" s="1"/>
  <c r="K50" i="1"/>
  <c r="J50" i="1"/>
  <c r="I50" i="1" s="1"/>
  <c r="K49" i="1"/>
  <c r="J49" i="1"/>
  <c r="I49" i="1" s="1"/>
  <c r="K48" i="1"/>
  <c r="J48" i="1"/>
  <c r="I48" i="1" s="1"/>
  <c r="K47" i="1"/>
  <c r="J47" i="1"/>
  <c r="I47" i="1" s="1"/>
  <c r="K46" i="1"/>
  <c r="J46" i="1"/>
  <c r="I46" i="1" s="1"/>
  <c r="K45" i="1"/>
  <c r="J45" i="1"/>
  <c r="I45" i="1" s="1"/>
  <c r="K44" i="1"/>
  <c r="J44" i="1"/>
  <c r="I44" i="1" s="1"/>
  <c r="K43" i="1"/>
  <c r="J43" i="1"/>
  <c r="I43" i="1" s="1"/>
  <c r="K42" i="1"/>
  <c r="J42" i="1"/>
  <c r="I42" i="1" s="1"/>
  <c r="K41" i="1"/>
  <c r="J41" i="1"/>
  <c r="I41" i="1" s="1"/>
  <c r="K40" i="1"/>
  <c r="J40" i="1"/>
  <c r="I40" i="1" s="1"/>
  <c r="K39" i="1"/>
  <c r="J39" i="1"/>
  <c r="I39" i="1" s="1"/>
  <c r="K38" i="1"/>
  <c r="J38" i="1"/>
  <c r="I38" i="1" s="1"/>
  <c r="K37" i="1"/>
  <c r="J37" i="1"/>
  <c r="I37" i="1" s="1"/>
  <c r="K36" i="1"/>
  <c r="J36" i="1"/>
  <c r="I36" i="1" s="1"/>
  <c r="K35" i="1"/>
  <c r="J35" i="1"/>
  <c r="I35" i="1" s="1"/>
  <c r="K34" i="1"/>
  <c r="J34" i="1"/>
  <c r="I34" i="1" s="1"/>
  <c r="K33" i="1"/>
  <c r="J33" i="1"/>
  <c r="I33" i="1" s="1"/>
  <c r="K32" i="1"/>
  <c r="J32" i="1"/>
  <c r="I32" i="1" s="1"/>
  <c r="K31" i="1"/>
  <c r="J31" i="1"/>
  <c r="I31" i="1" s="1"/>
  <c r="K30" i="1"/>
  <c r="J30" i="1"/>
  <c r="I30" i="1" s="1"/>
  <c r="K29" i="1"/>
  <c r="J29" i="1"/>
  <c r="I29" i="1" s="1"/>
  <c r="K28" i="1"/>
  <c r="J28" i="1"/>
  <c r="I28" i="1" s="1"/>
  <c r="K27" i="1"/>
  <c r="J27" i="1"/>
  <c r="I27" i="1" s="1"/>
  <c r="K26" i="1"/>
  <c r="J26" i="1"/>
  <c r="I26" i="1" s="1"/>
  <c r="K25" i="1"/>
  <c r="J25" i="1"/>
  <c r="I25" i="1" s="1"/>
  <c r="K24" i="1"/>
  <c r="J24" i="1"/>
  <c r="I24" i="1" s="1"/>
  <c r="K23" i="1"/>
  <c r="J23" i="1"/>
  <c r="I23" i="1" s="1"/>
  <c r="K22" i="1"/>
  <c r="J22" i="1"/>
  <c r="I22" i="1" s="1"/>
  <c r="K21" i="1"/>
  <c r="J21" i="1"/>
  <c r="I21" i="1" s="1"/>
  <c r="K20" i="1"/>
  <c r="J20" i="1"/>
  <c r="I20" i="1" s="1"/>
  <c r="K19" i="1"/>
  <c r="J19" i="1"/>
  <c r="I19" i="1" s="1"/>
  <c r="K18" i="1"/>
  <c r="J18" i="1"/>
  <c r="I18" i="1" s="1"/>
  <c r="K17" i="1"/>
  <c r="J17" i="1"/>
  <c r="I17" i="1" s="1"/>
  <c r="K16" i="1"/>
  <c r="J16" i="1"/>
  <c r="I16" i="1" s="1"/>
  <c r="K15" i="1"/>
  <c r="J15" i="1"/>
  <c r="I15" i="1" s="1"/>
  <c r="L7" i="1"/>
  <c r="K64" i="1" l="1"/>
  <c r="L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L6" authorId="0" shapeId="0" xr:uid="{00000000-0006-0000-0000-000003000000}">
      <text>
        <r>
          <rPr>
            <sz val="10"/>
            <rFont val="Arial"/>
            <family val="2"/>
          </rPr>
          <t>Fuente: Estudios Previos (Presupuesto estimado del contrato) y Estudio de Mercado corregido 22/09/2026. CDP No. 26-1176 del 02/07/2026 por $82.000.000.</t>
        </r>
      </text>
    </comment>
    <comment ref="F15" authorId="0" shapeId="0" xr:uid="{00000000-0006-0000-0000-000002000000}">
      <text>
        <r>
          <rPr>
            <sz val="10"/>
            <rFont val="Arial"/>
            <family val="2"/>
          </rPr>
          <t>Techos: hoja "Matriz precios", columna "Precio unit. máx. con IVA" del Estudio de Mercado corregido (22/09/2026): promedio simple de las 3 cotizaciones (EPR, E&amp;T, SOLVIAL), en pesos enteros redondeados hacia abajo.</t>
        </r>
      </text>
    </comment>
  </commentList>
</comments>
</file>

<file path=xl/sharedStrings.xml><?xml version="1.0" encoding="utf-8"?>
<sst xmlns="http://schemas.openxmlformats.org/spreadsheetml/2006/main" count="430" uniqueCount="115">
  <si>
    <t>FORMATO – OFERTA ECONÓMICA</t>
  </si>
  <si>
    <t>FONDO NACIONAL DE GESTIÓN DEL RIESGO DE DESASTRES – FNGRD  ·  UNGRD, ordenadora del gasto</t>
  </si>
  <si>
    <t>Nombre o razón social del proponente:</t>
  </si>
  <si>
    <t>Presupuesto oficial estimado (IVA incluido)</t>
  </si>
  <si>
    <t>NIT / C.C.:</t>
  </si>
  <si>
    <t>Suma de techos unitarios con IVA × cantidad</t>
  </si>
  <si>
    <t>Representante legal / apoderado:</t>
  </si>
  <si>
    <t>VALOR TOTAL DE LA OFERTA (valor a registrar en SECOP II – Sobre 2)</t>
  </si>
  <si>
    <t>Responsabilidad frente al IVA según RUT (responsable / no responsable):</t>
  </si>
  <si>
    <t>Fecha de presentación:</t>
  </si>
  <si>
    <t>CUADRO DE PRECIOS UNITARIOS (pesos colombianos)</t>
  </si>
  <si>
    <t>Ítem Anexo Técnico</t>
  </si>
  <si>
    <t>Elemento</t>
  </si>
  <si>
    <t>Talla / referencia</t>
  </si>
  <si>
    <t>Unidad</t>
  </si>
  <si>
    <t>Cantidad</t>
  </si>
  <si>
    <t>PRECIO PROMEDIO UNITARIO CON IVA (TECHO) – no modificable</t>
  </si>
  <si>
    <t>VALOR UNITARIO OFERTADO INCLUIDO IVA (pesos enteros)</t>
  </si>
  <si>
    <t>Tarifa IVA aplicada</t>
  </si>
  <si>
    <t>Valor unitario antes de IVA</t>
  </si>
  <si>
    <t>IVA unitario (2 decimales, sin redondeo)</t>
  </si>
  <si>
    <t>VALOR TOTAL CON IVA (unitario × cantidad)</t>
  </si>
  <si>
    <t>CAPUCHAS DE SEGURIDAD TIPO MONJA CON GORRA</t>
  </si>
  <si>
    <t>NO APLICA</t>
  </si>
  <si>
    <t>OVEROL</t>
  </si>
  <si>
    <t>S</t>
  </si>
  <si>
    <t>M</t>
  </si>
  <si>
    <t>L</t>
  </si>
  <si>
    <t>XL</t>
  </si>
  <si>
    <t>GUANTES DE VAQUETA</t>
  </si>
  <si>
    <t>8 / S</t>
  </si>
  <si>
    <t>Par</t>
  </si>
  <si>
    <t>9 / M</t>
  </si>
  <si>
    <t>10 / L</t>
  </si>
  <si>
    <t>GUANTES DE NITRILO</t>
  </si>
  <si>
    <t>Caja/Unidad</t>
  </si>
  <si>
    <t>GUANTES DE POLIESTER DE NITRILO</t>
  </si>
  <si>
    <t>BOTAS</t>
  </si>
  <si>
    <t>37</t>
  </si>
  <si>
    <t>39</t>
  </si>
  <si>
    <t>40</t>
  </si>
  <si>
    <t>41</t>
  </si>
  <si>
    <t>42</t>
  </si>
  <si>
    <t>43</t>
  </si>
  <si>
    <t>CONJUNTO IMPERMEABLE</t>
  </si>
  <si>
    <t>XXL</t>
  </si>
  <si>
    <t>SOLUCIÓN SALINA 250 cc</t>
  </si>
  <si>
    <t>TERMÓMETRO DIGITAL CON PILA</t>
  </si>
  <si>
    <t>ALCOHOL ANTISÉPTICO FRASCO POR 350 ml</t>
  </si>
  <si>
    <t>TENSIÓMETRO Y FONENDOSCOPIO</t>
  </si>
  <si>
    <t>Cada paquete contiene 1 tensiómetro y 1 fonendoscopio</t>
  </si>
  <si>
    <t>Paquete</t>
  </si>
  <si>
    <t>MANTA TÉRMICA</t>
  </si>
  <si>
    <t>FÉRULA MALEABLE</t>
  </si>
  <si>
    <t>RESPIRADOR PARA PARTÍCULAS</t>
  </si>
  <si>
    <t>MICROPORE DE 2"</t>
  </si>
  <si>
    <t>GUANTES DE LÁTEX PARA EXAMEN</t>
  </si>
  <si>
    <t>JABÓN QUIRÚRGICO</t>
  </si>
  <si>
    <t>TIJERAS TRAUMA</t>
  </si>
  <si>
    <t>LINTERNA</t>
  </si>
  <si>
    <t>PROTECTOR RESPIRATORIO (TAPABOCAS) - mínimo 5 Und.</t>
  </si>
  <si>
    <t>CURITAS CAJA X 100</t>
  </si>
  <si>
    <t>Caja</t>
  </si>
  <si>
    <t>MÁSCARAS RCP DESECHABLE</t>
  </si>
  <si>
    <t>SÁBANA PARA CAMILLA DESECHABLE CON BORDE EN RESORTADO DE 210CM X 80CM - AZUL</t>
  </si>
  <si>
    <t>210cm x 80cm</t>
  </si>
  <si>
    <t>COBIJA TÉRMICA COLOR AZUL OSCURO</t>
  </si>
  <si>
    <t>125 cm x 160 cm</t>
  </si>
  <si>
    <t>GORRAS PARA BRIGADISTAS</t>
  </si>
  <si>
    <t>CAMIBUSOS PARA BRIGADISTAS</t>
  </si>
  <si>
    <t>BOLSO TIPO CANGURO PARA BRIGADISTAS</t>
  </si>
  <si>
    <t>TERMÓMETRO DIGITAL CON SONDA PARA NEVERA</t>
  </si>
  <si>
    <t>______________________________________</t>
  </si>
  <si>
    <t>Firma del representante legal o apoderado del proponente</t>
  </si>
  <si>
    <t>Nombre: ______________________   C.C. ______________________</t>
  </si>
  <si>
    <t>DESCRIPCIÓN DE LOS ÍTEMS – referencia (prevalece el Anexo Técnico FR-1604-GCON-54)</t>
  </si>
  <si>
    <t>Descripción</t>
  </si>
  <si>
    <t>Documento técnico</t>
  </si>
  <si>
    <t>Ficha técnica</t>
  </si>
  <si>
    <t>Prenda de modelo industrial estándar, diseñada para uso general en actividades operativas, orientada a brindar resistencia, funcionalidad y comodidad al usuario.
Cuenta con cierre frontal de bronce con doble deslizador, de alta resistencia, con característica antiestática, ubicado debajo de una solapa protectora interna y externa a todo lo largo del cierre, asegurada mediante broches.
La confección incluye costura doble realizada con máquina de cañón, así como costura de entrepierna con puntada de seguridad y sobrehilado (overlock), lo que aporta mayor durabilidad en zonas de mayor esfuerzo. Incorpora fuelle de unión entre la manga y el puño, que favorece la movilidad.
Dispone de cuatro (4) bolsillos tipo parche, distribuidos así:
- Dos (02) inferiores sin solapa
Dos (02) bolsillos traseros
Incluye pretina con cinturón de ajuste elástico, que mejora la adaptación al cuerpo, y espalda con pliegues, permitiendo mayor comodidad y libertad de movimiento.
Las áreas sometidas a mayor tensión cuentan con costuras de refuerzo tipo presilla, destinadas a fortalecer uniones y extremos de costuras.
Cinta reflectiva industrial debe cumplir norma ANSI/ISEA 107-2010 (color gris plata de 1”), en extremidades superiores e inferiores, pecho y espalda.
debe incluir el logo de la entidad en la parte superior del pecho lado izquierdo
color: azul oscuro
Normatividad aplicable: ANSI/ISEA 107-2010</t>
  </si>
  <si>
    <t>Elaborado en cuero (vaqueta) de textura suave y flexible
Abertura amplia que permite al usuario ponérselos y quitárselos fácilmente.
Buena flexibilidad para que el usuario tenga la posibilidad de manipular con ellos objetos pequeños y delicados, así como objetos grandes y pesados.
Costuras uniformes sin hilos flojos y reforzadas
No presentan pliegues o fruncidos en el material que puedan incomodar al usuario.
Ribete elástico en la muñeca.
Dorso de una sola pieza en vaqueta color amarilla.
Normatividad aplicable: EN 388:2016 - EN 420:2003 - NTC 5684</t>
  </si>
  <si>
    <t>Compuestos de 100% nitrilo, son 
ambidiestros y libre de polvo y sin esterilizar.
Dedos rectos - Texturizados.
Borde enrollado, para dar resistencia y facilitar su postura.
Espesor que garantiza su función como barrera, pero a la vez permite la sensibilidad necesaria. caja por 100 unidades por 50 pares</t>
  </si>
  <si>
    <t>Registro INVIMA</t>
  </si>
  <si>
    <t>Tejido 100% en poliéster flexible sin costuras internas.
Palma y falanges distales con recubrimiento en lámina de Nitrilo nepro.
Puño cerrado con resorte en color para identificación de tallaje.
Alta destreza fina.
Resistente a la abrasión y desgaste.
Ajuste total a la mano.
Empaque: Bolsa plastica individual
Normatividad aplicable: EN 420: 2003 + A1:2009 - EN 388</t>
  </si>
  <si>
    <t>Calzado de seguridad industrial, Peso liviano y altura de 6”, cuello acolchado confortable. Puntera: en fibra de vidrio composite, en la parte externa refuerzo de caucho para mayor resistencia al impacto en el área de los dedos y agarre. Suela: Poliuretano biodensidad, dieléctrica, antideslizante, impermeable y flexible, liviana, aislante térmica, con excelente resistencia a los hidrocarburos. Ojáleles: Ojáleles Redondos color negro en Material Plástico, No conductores de Electricidad. Entre suela de seguridad: que proteja el pie en caso de punción de la suela con elementos cortantes o agudos, que no impida la flexibilidad de la misma, color café
Normatividad aplicable: NTC-ISO 20345, DIN 53516 - NTC 632 - ASTMF 2412 y 2413 - NTC-ISO 20344 y NTC 2257</t>
  </si>
  <si>
    <t>Conjunto  compuesto por una chaqueta con capucha y pantalon, la chaqueta tiene la opción de ajuste frontal por medio de broches puestos mediante presión neumática o velcro y cremallera. Cuenta con un pantalón resortado en cintura para facilitar el ajuste y la comodidad del usuario, . Incluye par de zapatones con suelas tipo PVC y bolsa de transporte. Elaborado en tela vinílica compacta con soporte textil en poliéster que brinda mayor comodidad y resistencia, Reflectividad promedio de 350 cd/lux/m2 en un ángulo de observación de 0.20, Sellado de alta frecuencia  y refuerzos en los pliegues elaboradas por proceso de electro  sellado de alta frecuencia lo cual garantiza su impermeabilidad 100 %, personalizado con el logo de la UNGRD.
Normatividad: NTC 4615</t>
  </si>
  <si>
    <t>Cloruro de sodio al 0.9% o suero fisiológico de 250 ml</t>
  </si>
  <si>
    <t>Termómetro Digital de contacto Rígido.
pantalla LCD (18x7.5mm)
Error +/- 0.2
Usa Batería LR 41 de 1.5 V
Peso 9.5gr
Grados Celsius
Rango de Temperatura 32 a 42 grados
Memoria de la ultima muestra tomada</t>
  </si>
  <si>
    <t>Alcohol antiséptico al 70% de uso externo, empleado para la desinfección de la piel. Útil como complemento al lavado higiénico de manos con agua y jabón.</t>
  </si>
  <si>
    <t>Mecanismo del manómetro está fabricado en una aleación de aluminio que ofrece mayor durabilidad.
Válvula de liberación de aire
Brazalete fabricado en nailon impermeable de fácil limpieza y velcro con más ciclos de uso
Recámara en látex o PVC de dos vías
Pera fabricada en látex con válvula de liberación de aire</t>
  </si>
  <si>
    <t>Film de poliéster metalizado.
Dimensiones: Largo: 210 cm. Ancho: 160 cm</t>
  </si>
  <si>
    <t>Alma de aluminio maleable, sin memoria que facilita su manipulación.
Cubierta en espuma de alta densidad para comodidad del paciente.
Dimensiones 95 * 10.5 cms con una densidad de 5 mm.</t>
  </si>
  <si>
    <t>Bandas de sujeción para la cabeza elasticas con hebillas, espuma de sellado
poliisopreno, Grampas - acero, Clip nasal –de aluminio en "M", Espuma de sellado - poliuretano, Filtro – polipropileno, Cubierta – polipropileno- valvula de exhalacion cool flow
Normatividad aplicable: NTC 3852 - EN 14683:2014</t>
  </si>
  <si>
    <t>Cinta adhesiva hipoalergénica y libre de látex. Es suave con la piel y reduce la posibilidad de irritación de la misma.
- Su respaldo microporoso permite el funcionamiento normal de la piel. Permite que la humedad se evapore y el intercambio gaseoso de la piel.
- El adhesivo acrílico es sensible a la presión, es decir su nivel de adherencia aumenta en el tiempo.
- Evita la maceración y el compromiso de la integridad de la piel. No es oclusivo.
- Mantiene su adherencia aún en ambientes húmedos y/o aplicaciones prolongadas (&gt;72 horas)
- Buena adaptabilidad a sitios anatómicos complejos.
FECHA VENCIMIENTO: deberán tener una vida útil remanente no inferior a veinticuatro (24) meses, contados a partir de la fecha de entrega.</t>
  </si>
  <si>
    <t>Guante de látex para examen no estéril
Ambidiestros- presentación: caja dispensadora x 100 unidades</t>
  </si>
  <si>
    <t>Solución que se usa para eliminar cualquier tipo de bacteria, hongo, virus o cualquier otro microorganismo 
FECHA VENCIMIENTO: deberán tener una vida útil remanente no inferior a veinticuatro (24) meses, contados a partir de la fecha de entrega.</t>
  </si>
  <si>
    <t>Tamaño del Producto 5 1/2" - 7 1/2"
Referencia Referirse a la ficha técnica
Material Hoja: Acero inoxidable Para las Premium: Acero Inoxidable recubrimiento en fluoruro antiadherente Reposadero: Plástico ABS</t>
  </si>
  <si>
    <t>Elaborada en plástico resistente a altos impacto.
Poco consumo de energía.
Máximo rendimiento de luz.
Recarga con gatillo manual retráctil.
Utiliza leds de chorro de alta tecnología</t>
  </si>
  <si>
    <t>Tapabocas desechable triple capa - Termo sellado - Tres capas - Diseño ergonómico para fácil ajuste a la cara - Suave capa interna para mayor comodidad de uso - Respirador plegable para material particulado libre mantenimiento termo sellado, diseño ergonómico para lograr una mayor comodidad en uso conjunto protección personal complementaria. Fiables, cómodas y ligeras Incluye elástico Con varilla ajuste nasal -Debe ser entregado en empaque individual.
FECHA VENCIMIENTO: deberán tener una vida útil remanente no inferior a veinticuatro (24) meses, contados a partir de la fecha de entrega.</t>
  </si>
  <si>
    <t>Hecha con soporte adhesivo microperforado impermeable.</t>
  </si>
  <si>
    <t>Mascarilla de emergencia desechable diseñada para la reanimación cardiopulmonar (RCP), que actúa como barrera de protección entre el rescatista y el paciente durante maniobras de ventilación boca a boca. 
Cuenta con válvula unidireccional, que permite el paso del aire, evitando el retorno de fluidos, saliva o contaminantes, y reduciendo el riesgo de contaminación cruzada. 
Incorpora escudo facial transparente, que facilita la correcta colocación sobre el rostro del paciente y mejora la visibilidad durante la atención. 
Características técnicas 
Tipo: Mascarilla de RCP desechable 
Uso: Emergencia y entrenamiento 
Válvula: Unidireccional 
Protección: Escudo facial tipo barrera 
Portabilidad: Incluye llavero o estuche compacto 
Condición: Desechable</t>
  </si>
  <si>
    <t>Elaborada en SMS (Tejido Sin Tejer) tejido ligero, suave y resistente. - No transparente - Enresortadas. - Con elástico en los extremos para un perfecto ajuste. - Medidas 2.10 x 0.80 - Para uso en entornos limpios e higiénicos.</t>
  </si>
  <si>
    <t>Confeccionada en tela suave con tecnología textil avanzada, que proporciona un nivel de protección térmica CLO 1.6, adecuada para estabilización térmica en situaciones de emergencia.
Fabricada en 100 % poliéster. Dimensiones: 125 cm de ancho x 160 cm de alto.
Incluye logo de la UNGRD en la parte inferior izquierda</t>
  </si>
  <si>
    <t>Fabricado en material textil resistente de color azul oscuro, adecuado para uso frecuente y condiciones operativas. Cuenta con costuras reforzadas y cierres de alta resistencia, que garantizan durabilidad y protección del contenido. 
Con múltiples compartimentos, incluyendo: 
- Compartimento principal con cierre perimetral. 
- Bolsillos frontales externos para acceso rápido. 
- Sistema de sujeción ajustable que permite su uso cómodo a la cintura o cruzado, facilitando la movilidad del usuario. 
Incluye parche bordado de la brigada de emergencias en la parte frontal, lo que asegura identificación institucional, mayor durabilidad del logo y adecuada presentación. 
Características técnicas 
Tipo: Canguro / bolso táctico multipropósito 
Material: Textil resistente (tipo poliéster o lona de alta resistencia) 
Color: Azul oscuro 
Cierres: Cremalleras reforzadas 
Compartimentos: Múltiples bolsillos internos y externos 
Sistema de ajuste: Correa regulable 
Identificación: Logo de brigada bordado 
Uso: Dotación para brigadistas y personal de respuesta a emergencias</t>
  </si>
  <si>
    <t>Rango Temperatura: -50+110°C
Resolución Temperatura: 0.1°C
Precisión: ±2°C
Pantalla LCD
Dimensiones: 49x28x15 mm
3 metros de cable con sensor para medición
Batería: 1xLR44 (incluida)
Empaque individual en caja de cartón
Disposición Final: Desechar adecuadamente**
Vida Útil: 3 a 5 años
con soporte para sobreponer y una base magnética para fácil fijación.</t>
  </si>
  <si>
    <t>Selección Abreviada – Subasta Inversa Electrónica · Proceso No. 	FNGRD-SASI-006-2026</t>
  </si>
  <si>
    <r>
      <rPr>
        <b/>
        <sz val="10"/>
        <rFont val="Arial Narrow"/>
        <family val="2"/>
      </rPr>
      <t>OBJETO:</t>
    </r>
    <r>
      <rPr>
        <sz val="10"/>
        <rFont val="Arial Narrow"/>
        <family val="2"/>
      </rPr>
      <t xml:space="preserve"> Contratar la adquisición de Elementos de Protección Personal (EPP) y de elementos de atención de primeros auxilios, en el marco del Plan de Seguridad y Salud en el Trabajo de la vigencia 2026.</t>
    </r>
  </si>
  <si>
    <t>VALOR TOTAL DE LA OFERTA ECONÓMICA INICIAL (IVA incluido) = Σ (valor unitario × cantidad) de los 49 ítems</t>
  </si>
  <si>
    <t xml:space="preserve">Convenciones: celdas AMARILLAS CLARO = diligencia el proponente (columnas I, J y K y datos del proponente) · texto AZUL = dato del estudio de mercado, no modificable · columnas L a O y recuadro superior = cálculo automático de apoyo; la verificación oficial la realiza el comité evaluador. </t>
  </si>
  <si>
    <t>Elaborado en dril 100% algodón para mayor comodidad y protección.
Diseño de doble faz con tres broches para un ajuste seguro.
Tapabocas con broche En caso de querer retirarlo.
Diseño con gorra integrada que cuente con cierre ajustable en la parte posterior
Aproximadamente 30cm de largo para una cobertura extendida.
Material no conductor dieléctrico, eliminando riesgos eléctricos.
color azul oscuro con logo de la entidad en la parte superior frontal</t>
  </si>
  <si>
    <t>Confeccionada en tela ripstop con toque algodonoso, elaborada en 100 % poliéster, diseñada para brindar alta resistencia mecánica, durabilidad y desempeño en uso operativo.
El material presenta un peso de 247 ± 10 g/m², repelencia al agua mínima del 90 % y propiedades de resistencia estructural certificables, así:
Resistencia a la rotura en trama: mínimo 450 N
Resistencia a la rotura en urdimbre: mínimo 1600 N
Incluye logo de la brigada de emergencias bordado (estampado en hilo) para mayor durabilidad y sistema de ajuste regulable (cierre hebilla Slide Buckle), que garantiza comodidad y adecuada adaptación al usuario.</t>
  </si>
  <si>
    <t>Prenda confeccionada en tela de mezcla poliéster–algodón, de textura suave, confortable y de buena calidad, adecuada para uso prolongado en actividades operativas de la brigada de emergencias. Presenta diseño bicolor, que aporta contraste visual e identificación institucional.
El material es de fácil lavado y secado, resistente al desgaste, con buena estabilidad dimensional y adecuada conservación del color, facilitando su mantenimiento en condiciones de uso frecuente.
Cuenta con manga larga y puños resortados tipo rib, así como cuello redondo, que proporcionan mejor ajuste, comodidad y libertad de movimiento durante las labores operativas.
Incluye logos institucionales de la UNGRD bordados, ubicados en el lado izquierdo superior del pecho (Logo UNGRD) y en la parte superior del brazo (Logo Brigada de Emergencia), conforme a la imagen de referencia, garantizando mayor durabilidad, adecuada presentación e identificación institucional.
Características técnicas sugeridas:
Material: Mezcla poliéster–algodón
Tipo de tejido: Suave, resistente y apto para uso institucional
Diseño: Manga larga, cuello redondo, puño rib
Mantenimiento: Fácil lavado, secado rápido
Color: Blanco y Azul oscuro en los laterales
Uso: Dotación para brigada de emergencias.</t>
  </si>
  <si>
    <t>Prenda confeccionada en tela de mezcla poliéster–algodón, de textura suave, confortable y de buena calidad, adecuada para uso prolongado en actividades operativas de la brigada de emergencias. Presenta diseño bicolor, que aporta contraste visual e identificación institucional.
El material es de fácil lavado y secado, resistente al desgaste, con buena estabilidad dimensional y adecuada conservación del color, facilitando su mantenimiento en condiciones de uso frecuente.
Cuenta con manga larga y puños resortados tipo rib, así como cuello redondo, que proporcionan mejor ajuste, comodidad y libertad de movimiento durante las labores operativas.
Incluye logos institucionales de la UNGRD bordados, ubicados en el lado izquierdo superior del pecho (Logo UNGRD) y en la parte superior del brazo (Logo Brigada de Emergencia), conforme a la imagen de referencia, garantizando mayor durabilidad, adecuada presentación e identificación institucional.
Características técnicas sugeridas:
Material: Mezcla poliéster–algodón
Tipo de tejido: Suave, resistente y apto para uso institucional
Diseño: Manga larga, cuello redondo, puño rib
Mantenimiento: Fácil lavado, secado rápido
Color: Blanco y Azul oscuro en los laterales
Uso: Dotación para brigada de emergencias</t>
  </si>
  <si>
    <t>Prenda confeccionada en tela de mezcla poliéster–algodón, de textura suave, confortable y de buena calidad, adecuada para uso prolongado en actividades operativas de la brigada de emergencias. Presenta diseño bicolor, que aporta contraste visual e identificación institucional.
El material es de fácil lavado y secado, resistente al desgaste, con buena estabilidad dimensional y adecuada conservación del color, facilitando su mantenimiento en condiciones de uso frecuente.
Cuenta con manga larga y puños resortados tipo rib, así como cuello redondo, que proporcionan mejor ajuste, comodidad y libertad de movimiento durante las labores operativas.
Incluye logos institucionales de la UNGRD bordados, ubicados en el lado izquierdo superior del pecho (Logo UNGRD) y en la parte superior del brazo (Logo Brigada de Emergencia), conforme a la imagen de referencia, garantizando mayor durabilidad, adecuada presentación e identificación institucional.
Características técnicas sugeridas:
Material: Mezcla poliéster–algodón
Tipo de tejido: Suave, resistente y apto para uso institucional
Diseño: Manga larga, cuello redondo, puño rib
Mantenimiento: Fácil lavado, secado rápido
Color: Blanco y Azul oscuro en los laterales 
Uso: Dotación para brigada de emergencias</t>
  </si>
  <si>
    <r>
      <rPr>
        <b/>
        <sz val="8"/>
        <color theme="1"/>
        <rFont val="Arial Narrow"/>
        <family val="2"/>
      </rPr>
      <t>Conciliación entre el presupuesto oficial y los precios unitarios máximos:</t>
    </r>
    <r>
      <rPr>
        <sz val="8"/>
        <color theme="1"/>
        <rFont val="Arial Narrow"/>
        <family val="2"/>
      </rPr>
      <t xml:space="preserve"> Los precios unitarios máximos por ítem (Anexo 1) se determinan truncando el promedio de mercado: sin IVA, en pesos enteros redondeados hacia abajo; y con IVA, multiplicando el precio sin IVA por (1 + tarifa) con dos decimales y sin redondeo. Por esta razón, la suma de los precios unitarios máximos con IVA por las cantidades requeridas asciende a $81.693.149,61, valor inferior al presupuesto oficial en $403,39. Dicha diferencia se descompone así: (i) $0,85 de aproximación al peso del presupuesto oficial ($81.693.553) frente al promedio matemático ($81.693.552,15); y (ii) $402,54 de efecto acumulado del truncamiento de los precios unitarios máximos frente a ese promedio matemático. La diferencia no genera inconsistencia: el presupuesto oficial es el límite máximo global de la oferta, respaldado por el CDP No. 26-1176, y el precio unitario máximo es un límite adicional y más estricto por ítem, verificado sobre la oferta económica inicial. Ninguna oferta admisible podrá superar el presupuesto oficial ni el precio unitario máximo de ningún ítem; en consecuencia, el valor máximo que puede alcanzar una oferta inicial admisible es $81.693.149,61, inferior al presupuesto oficial, sin que ello afecte la suficiencia presupuestal.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</si>
</sst>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 &quot;#,##0;&quot;($ &quot;#,##0\);\-"/>
    <numFmt numFmtId="165" formatCode="&quot;$ &quot;#,##0.00;&quot;($ &quot;#,##0.00\);\-"/>
  </numFmts>
  <fonts count="19" x14ac:knownFonts="1">
    <font>
      <sz val="11"/>
      <color theme="1"/>
      <name val="Calibri"/>
      <family val="2"/>
      <charset val="1"/>
    </font>
    <font>
      <sz val="10"/>
      <name val="Arial"/>
      <family val="2"/>
    </font>
    <font>
      <b/>
      <sz val="14"/>
      <color rgb="FFFFFFFF"/>
      <name val="Arial Narrow"/>
      <family val="2"/>
    </font>
    <font>
      <sz val="11"/>
      <color theme="1"/>
      <name val="Arial Narrow"/>
      <family val="2"/>
    </font>
    <font>
      <b/>
      <sz val="11"/>
      <name val="Arial Narrow"/>
      <family val="2"/>
    </font>
    <font>
      <b/>
      <sz val="10"/>
      <name val="Arial Narrow"/>
      <family val="2"/>
    </font>
    <font>
      <sz val="10"/>
      <name val="Arial Narrow"/>
      <family val="2"/>
    </font>
    <font>
      <b/>
      <sz val="9"/>
      <name val="Arial Narrow"/>
      <family val="2"/>
    </font>
    <font>
      <b/>
      <sz val="8"/>
      <color rgb="FFFFFFFF"/>
      <name val="Arial Narrow"/>
      <family val="2"/>
    </font>
    <font>
      <sz val="9"/>
      <name val="Arial Narrow"/>
      <family val="2"/>
    </font>
    <font>
      <b/>
      <sz val="10"/>
      <color rgb="FFFFFFFF"/>
      <name val="Arial Narrow"/>
      <family val="2"/>
    </font>
    <font>
      <i/>
      <sz val="8"/>
      <color rgb="FF595959"/>
      <name val="Arial Narrow"/>
      <family val="2"/>
    </font>
    <font>
      <b/>
      <sz val="9"/>
      <color theme="0"/>
      <name val="Arial Narrow"/>
      <family val="2"/>
    </font>
    <font>
      <b/>
      <sz val="8"/>
      <color theme="0"/>
      <name val="Arial Narrow"/>
      <family val="2"/>
    </font>
    <font>
      <b/>
      <sz val="9"/>
      <color rgb="FF000099"/>
      <name val="Arial Narrow"/>
      <family val="2"/>
    </font>
    <font>
      <sz val="8"/>
      <name val="Arial Narrow"/>
      <family val="2"/>
    </font>
    <font>
      <sz val="11"/>
      <color theme="1"/>
      <name val="Calibri"/>
      <family val="2"/>
      <charset val="1"/>
    </font>
    <font>
      <sz val="8"/>
      <color theme="1"/>
      <name val="Arial Narrow"/>
      <family val="2"/>
    </font>
    <font>
      <b/>
      <sz val="8"/>
      <color theme="1"/>
      <name val="Arial Narrow"/>
      <family val="2"/>
    </font>
  </fonts>
  <fills count="13">
    <fill>
      <patternFill patternType="none"/>
    </fill>
    <fill>
      <patternFill patternType="gray125"/>
    </fill>
    <fill>
      <patternFill patternType="solid">
        <fgColor rgb="FF1F3864"/>
        <bgColor rgb="FF333333"/>
      </patternFill>
    </fill>
    <fill>
      <patternFill patternType="solid">
        <fgColor rgb="FFC00000"/>
        <bgColor rgb="FF9C0006"/>
      </patternFill>
    </fill>
    <fill>
      <patternFill patternType="solid">
        <fgColor rgb="FFF2F2F2"/>
        <bgColor rgb="FFFFFFFF"/>
      </patternFill>
    </fill>
    <fill>
      <patternFill patternType="solid">
        <fgColor rgb="FFFFC000"/>
        <bgColor indexed="64"/>
      </patternFill>
    </fill>
    <fill>
      <patternFill patternType="solid">
        <fgColor rgb="FF002060"/>
        <bgColor rgb="FFF2F2F2"/>
      </patternFill>
    </fill>
    <fill>
      <patternFill patternType="solid">
        <fgColor rgb="FFFFFFCC"/>
        <bgColor rgb="FFFFFF00"/>
      </patternFill>
    </fill>
    <fill>
      <patternFill patternType="solid">
        <fgColor rgb="FFFFC000"/>
        <bgColor rgb="FF333333"/>
      </patternFill>
    </fill>
    <fill>
      <patternFill patternType="solid">
        <fgColor rgb="FF002060"/>
        <bgColor rgb="FF1F3864"/>
      </patternFill>
    </fill>
    <fill>
      <patternFill patternType="solid">
        <fgColor theme="0"/>
        <bgColor indexed="64"/>
      </patternFill>
    </fill>
    <fill>
      <patternFill patternType="solid">
        <fgColor theme="0"/>
        <bgColor rgb="FFF2F2F2"/>
      </patternFill>
    </fill>
    <fill>
      <patternFill patternType="solid">
        <fgColor theme="0"/>
        <bgColor rgb="FF333333"/>
      </patternFill>
    </fill>
  </fills>
  <borders count="7">
    <border>
      <left/>
      <right/>
      <top/>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6" fillId="0" borderId="0" applyFont="0" applyFill="0" applyBorder="0" applyAlignment="0" applyProtection="0"/>
  </cellStyleXfs>
  <cellXfs count="46">
    <xf numFmtId="0" fontId="0" fillId="0" borderId="0" xfId="0"/>
    <xf numFmtId="0" fontId="3" fillId="0" borderId="0" xfId="0" applyFont="1"/>
    <xf numFmtId="0" fontId="0" fillId="0" borderId="0" xfId="0" applyAlignment="1">
      <alignment horizontal="center" vertical="center"/>
    </xf>
    <xf numFmtId="0" fontId="15" fillId="0" borderId="1" xfId="0" applyFont="1" applyBorder="1" applyAlignment="1">
      <alignment horizontal="center" vertical="center" wrapText="1"/>
    </xf>
    <xf numFmtId="0" fontId="12" fillId="6" borderId="1" xfId="0" applyFont="1" applyFill="1" applyBorder="1" applyAlignment="1">
      <alignment horizontal="center" vertical="center" wrapText="1"/>
    </xf>
    <xf numFmtId="44" fontId="3" fillId="0" borderId="0" xfId="0" applyNumberFormat="1" applyFont="1"/>
    <xf numFmtId="0" fontId="13" fillId="10" borderId="0" xfId="0" applyFont="1" applyFill="1" applyBorder="1" applyAlignment="1">
      <alignment horizontal="center" vertical="center" wrapText="1"/>
    </xf>
    <xf numFmtId="164" fontId="9" fillId="10" borderId="0" xfId="0" applyNumberFormat="1" applyFont="1" applyFill="1" applyBorder="1" applyAlignment="1">
      <alignment horizontal="right" vertical="center"/>
    </xf>
    <xf numFmtId="164" fontId="5" fillId="10" borderId="0" xfId="0" applyNumberFormat="1" applyFont="1" applyFill="1" applyBorder="1"/>
    <xf numFmtId="0" fontId="13" fillId="6" borderId="5"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3" fillId="9"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5" xfId="0" applyFont="1" applyBorder="1" applyAlignment="1">
      <alignment horizontal="left" vertical="center" wrapText="1"/>
    </xf>
    <xf numFmtId="0" fontId="14" fillId="0" borderId="5" xfId="0" applyFont="1" applyBorder="1" applyAlignment="1">
      <alignment horizontal="center" vertical="center" wrapText="1"/>
    </xf>
    <xf numFmtId="164" fontId="14" fillId="4" borderId="5" xfId="0" applyNumberFormat="1" applyFont="1" applyFill="1" applyBorder="1" applyAlignment="1">
      <alignment horizontal="center" vertical="center" wrapText="1"/>
    </xf>
    <xf numFmtId="164" fontId="7" fillId="7" borderId="5" xfId="0" applyNumberFormat="1" applyFont="1" applyFill="1" applyBorder="1" applyAlignment="1" applyProtection="1">
      <alignment horizontal="right" vertical="center"/>
      <protection locked="0"/>
    </xf>
    <xf numFmtId="9" fontId="9" fillId="7" borderId="5" xfId="0" applyNumberFormat="1" applyFont="1" applyFill="1" applyBorder="1" applyAlignment="1" applyProtection="1">
      <alignment horizontal="center" vertical="center" wrapText="1"/>
      <protection locked="0"/>
    </xf>
    <xf numFmtId="165" fontId="9" fillId="0" borderId="5" xfId="0" applyNumberFormat="1" applyFont="1" applyBorder="1" applyAlignment="1">
      <alignment horizontal="right" vertical="center"/>
    </xf>
    <xf numFmtId="164" fontId="9" fillId="0" borderId="5" xfId="0" applyNumberFormat="1" applyFont="1" applyBorder="1" applyAlignment="1">
      <alignment horizontal="right" vertical="center"/>
    </xf>
    <xf numFmtId="164" fontId="5" fillId="0" borderId="5" xfId="0" applyNumberFormat="1" applyFont="1" applyBorder="1"/>
    <xf numFmtId="1" fontId="6" fillId="10" borderId="0" xfId="0" applyNumberFormat="1" applyFont="1" applyFill="1" applyBorder="1"/>
    <xf numFmtId="0" fontId="3" fillId="0" borderId="0" xfId="0" applyFont="1" applyBorder="1"/>
    <xf numFmtId="0" fontId="4" fillId="12" borderId="0" xfId="0" applyFont="1" applyFill="1" applyBorder="1" applyAlignment="1">
      <alignment vertical="center" wrapText="1"/>
    </xf>
    <xf numFmtId="44" fontId="6" fillId="0" borderId="5" xfId="1" applyFont="1" applyBorder="1"/>
    <xf numFmtId="0" fontId="7" fillId="10" borderId="0"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2" fillId="11"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4" fillId="5" borderId="0" xfId="0" applyFont="1" applyFill="1" applyBorder="1" applyAlignment="1">
      <alignment horizontal="center" vertical="center" wrapText="1"/>
    </xf>
    <xf numFmtId="0" fontId="5" fillId="5" borderId="0" xfId="0" applyFont="1" applyFill="1" applyBorder="1" applyAlignment="1">
      <alignment horizontal="center" vertical="center" wrapText="1"/>
    </xf>
    <xf numFmtId="0" fontId="6" fillId="0" borderId="0" xfId="0" applyFont="1" applyBorder="1" applyAlignment="1">
      <alignment horizontal="left" vertical="center" wrapText="1"/>
    </xf>
    <xf numFmtId="0" fontId="12" fillId="6" borderId="1" xfId="0" applyFont="1" applyFill="1" applyBorder="1" applyAlignment="1">
      <alignment horizontal="left" vertical="center" wrapText="1"/>
    </xf>
    <xf numFmtId="0" fontId="6" fillId="7" borderId="1" xfId="0" applyFont="1" applyFill="1" applyBorder="1" applyAlignment="1" applyProtection="1">
      <alignment horizontal="left" vertical="center" wrapText="1"/>
      <protection locked="0"/>
    </xf>
    <xf numFmtId="0" fontId="12" fillId="6" borderId="2" xfId="0" applyFont="1" applyFill="1" applyBorder="1" applyAlignment="1">
      <alignment horizontal="left" vertical="center" wrapText="1"/>
    </xf>
    <xf numFmtId="0" fontId="12" fillId="6" borderId="4" xfId="0" applyFont="1" applyFill="1" applyBorder="1" applyAlignment="1">
      <alignment horizontal="left" vertical="center" wrapText="1"/>
    </xf>
    <xf numFmtId="0" fontId="6" fillId="7" borderId="2" xfId="0" applyFont="1" applyFill="1" applyBorder="1" applyAlignment="1" applyProtection="1">
      <alignment horizontal="left" vertical="center" wrapText="1"/>
      <protection locked="0"/>
    </xf>
    <xf numFmtId="0" fontId="6" fillId="7" borderId="3" xfId="0" applyFont="1" applyFill="1" applyBorder="1" applyAlignment="1" applyProtection="1">
      <alignment horizontal="left" vertical="center" wrapText="1"/>
      <protection locked="0"/>
    </xf>
    <xf numFmtId="0" fontId="6" fillId="7" borderId="4" xfId="0" applyFont="1" applyFill="1" applyBorder="1" applyAlignment="1" applyProtection="1">
      <alignment horizontal="left" vertical="center" wrapText="1"/>
      <protection locked="0"/>
    </xf>
    <xf numFmtId="0" fontId="10" fillId="2" borderId="5" xfId="0" applyFont="1" applyFill="1" applyBorder="1" applyAlignment="1">
      <alignment horizontal="right" vertical="center"/>
    </xf>
    <xf numFmtId="0" fontId="7" fillId="0" borderId="0" xfId="0" applyFont="1" applyBorder="1" applyAlignment="1">
      <alignment horizontal="left" vertical="center" wrapText="1"/>
    </xf>
    <xf numFmtId="0" fontId="9" fillId="0" borderId="0" xfId="0" applyFont="1" applyBorder="1" applyAlignment="1">
      <alignment horizontal="left" vertical="center" wrapText="1"/>
    </xf>
    <xf numFmtId="0" fontId="11" fillId="0" borderId="0" xfId="0" applyFont="1" applyBorder="1" applyAlignment="1">
      <alignment horizontal="left" vertical="center" wrapText="1"/>
    </xf>
    <xf numFmtId="0" fontId="17" fillId="0" borderId="0" xfId="0" applyFont="1" applyBorder="1" applyAlignment="1">
      <alignment horizontal="center" vertical="center" wrapText="1"/>
    </xf>
    <xf numFmtId="0" fontId="4" fillId="8" borderId="6" xfId="0" applyFont="1" applyFill="1" applyBorder="1" applyAlignment="1">
      <alignment horizontal="center" vertical="center" wrapText="1"/>
    </xf>
    <xf numFmtId="0" fontId="4" fillId="8" borderId="0" xfId="0" applyFont="1" applyFill="1" applyBorder="1" applyAlignment="1">
      <alignment horizontal="center" vertical="center" wrapText="1"/>
    </xf>
  </cellXfs>
  <cellStyles count="2">
    <cellStyle name="Moneda" xfId="1" builtinId="4"/>
    <cellStyle name="Normal" xfId="0" builtinId="0"/>
  </cellStyles>
  <dxfs count="4">
    <dxf>
      <font>
        <b/>
        <color rgb="FF006100"/>
      </font>
      <fill>
        <patternFill>
          <bgColor rgb="FFC6EFCE"/>
        </patternFill>
      </fill>
    </dxf>
    <dxf>
      <font>
        <b/>
        <color rgb="FF9C5700"/>
      </font>
      <fill>
        <patternFill>
          <bgColor rgb="FFFFEB9C"/>
        </patternFill>
      </fill>
    </dxf>
    <dxf>
      <font>
        <b/>
        <color rgb="FF9C0006"/>
      </font>
      <fill>
        <patternFill>
          <bgColor rgb="FFFFC7CE"/>
        </patternFill>
      </fill>
    </dxf>
    <dxf>
      <fill>
        <patternFill>
          <bgColor rgb="FFFFC7CE"/>
        </patternFill>
      </fill>
    </dxf>
  </dxfs>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9C0006"/>
      <rgbColor rgb="FF006100"/>
      <rgbColor rgb="FF000080"/>
      <rgbColor rgb="FF808000"/>
      <rgbColor rgb="FF800080"/>
      <rgbColor rgb="FF008080"/>
      <rgbColor rgb="FFC0C0C0"/>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6EFCE"/>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C5700"/>
      <rgbColor rgb="FF993366"/>
      <rgbColor rgb="FF2F5597"/>
      <rgbColor rgb="FF333333"/>
      <rgbColor rgb="00003366"/>
      <rgbColor rgb="00339966"/>
      <rgbColor rgb="00003300"/>
      <rgbColor rgb="00333300"/>
      <rgbColor rgb="00993300"/>
      <rgbColor rgb="00993366"/>
      <rgbColor rgb="00333399"/>
      <rgbColor rgb="00333333"/>
    </indexedColors>
    <mruColors>
      <color rgb="FFFFFFCC"/>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71"/>
  <sheetViews>
    <sheetView showGridLines="0" tabSelected="1" topLeftCell="A63" zoomScaleNormal="100" workbookViewId="0">
      <pane xSplit="2" topLeftCell="D1" activePane="topRight" state="frozen"/>
      <selection activeCell="A15" sqref="A15"/>
      <selection pane="topRight" activeCell="L66" sqref="L66"/>
    </sheetView>
  </sheetViews>
  <sheetFormatPr baseColWidth="10" defaultColWidth="8.7109375" defaultRowHeight="16.5" x14ac:dyDescent="0.3"/>
  <cols>
    <col min="1" max="1" width="8" style="1" customWidth="1"/>
    <col min="2" max="2" width="31.42578125" style="1" customWidth="1"/>
    <col min="3" max="3" width="23.28515625" style="1" customWidth="1"/>
    <col min="4" max="4" width="11" style="1" customWidth="1"/>
    <col min="5" max="5" width="9" style="1" customWidth="1"/>
    <col min="6" max="6" width="17" style="1" customWidth="1"/>
    <col min="7" max="7" width="18" style="1" customWidth="1"/>
    <col min="8" max="8" width="9" style="1" customWidth="1"/>
    <col min="9" max="9" width="16" style="1" customWidth="1"/>
    <col min="10" max="10" width="14" style="1" customWidth="1"/>
    <col min="11" max="11" width="18" style="1" customWidth="1"/>
    <col min="12" max="12" width="23.85546875" style="1" customWidth="1"/>
    <col min="13" max="13" width="8.7109375" style="1"/>
    <col min="14" max="14" width="9" style="1" bestFit="1" customWidth="1"/>
    <col min="15" max="16384" width="8.7109375" style="1"/>
  </cols>
  <sheetData>
    <row r="1" spans="1:14" ht="25.5" customHeight="1" x14ac:dyDescent="0.3">
      <c r="A1" s="28" t="s">
        <v>0</v>
      </c>
      <c r="B1" s="28"/>
      <c r="C1" s="28"/>
      <c r="D1" s="28"/>
      <c r="E1" s="28"/>
      <c r="F1" s="28"/>
      <c r="G1" s="28"/>
      <c r="H1" s="28"/>
      <c r="I1" s="28"/>
      <c r="J1" s="28"/>
      <c r="K1" s="28"/>
      <c r="L1" s="28"/>
    </row>
    <row r="2" spans="1:14" ht="15" customHeight="1" x14ac:dyDescent="0.3">
      <c r="A2" s="29" t="s">
        <v>1</v>
      </c>
      <c r="B2" s="29"/>
      <c r="C2" s="29"/>
      <c r="D2" s="29"/>
      <c r="E2" s="29"/>
      <c r="F2" s="29"/>
      <c r="G2" s="29"/>
      <c r="H2" s="29"/>
      <c r="I2" s="29"/>
      <c r="J2" s="29"/>
      <c r="K2" s="29"/>
      <c r="L2" s="29"/>
    </row>
    <row r="3" spans="1:14" ht="15" customHeight="1" x14ac:dyDescent="0.3">
      <c r="A3" s="30" t="s">
        <v>105</v>
      </c>
      <c r="B3" s="30"/>
      <c r="C3" s="30"/>
      <c r="D3" s="30"/>
      <c r="E3" s="30"/>
      <c r="F3" s="30"/>
      <c r="G3" s="30"/>
      <c r="H3" s="30"/>
      <c r="I3" s="30"/>
      <c r="J3" s="30"/>
      <c r="K3" s="30"/>
      <c r="L3" s="30"/>
    </row>
    <row r="4" spans="1:14" ht="30" customHeight="1" x14ac:dyDescent="0.3">
      <c r="A4" s="31" t="s">
        <v>106</v>
      </c>
      <c r="B4" s="31"/>
      <c r="C4" s="31"/>
      <c r="D4" s="31"/>
      <c r="E4" s="31"/>
      <c r="F4" s="31"/>
      <c r="G4" s="31"/>
      <c r="H4" s="31"/>
      <c r="I4" s="31"/>
      <c r="J4" s="31"/>
      <c r="K4" s="31"/>
      <c r="L4" s="31"/>
    </row>
    <row r="6" spans="1:14" ht="21.75" customHeight="1" x14ac:dyDescent="0.3">
      <c r="A6" s="32" t="s">
        <v>2</v>
      </c>
      <c r="B6" s="32"/>
      <c r="C6" s="33"/>
      <c r="D6" s="33"/>
      <c r="E6" s="33"/>
      <c r="F6" s="33"/>
      <c r="G6" s="33"/>
      <c r="I6" s="26" t="s">
        <v>3</v>
      </c>
      <c r="J6" s="26"/>
      <c r="K6" s="26"/>
      <c r="L6" s="24">
        <v>81693553</v>
      </c>
      <c r="N6" s="5"/>
    </row>
    <row r="7" spans="1:14" ht="21.75" customHeight="1" x14ac:dyDescent="0.3">
      <c r="A7" s="32" t="s">
        <v>4</v>
      </c>
      <c r="B7" s="32"/>
      <c r="C7" s="33"/>
      <c r="D7" s="33"/>
      <c r="E7" s="33"/>
      <c r="F7" s="33"/>
      <c r="G7" s="33"/>
      <c r="I7" s="26" t="s">
        <v>5</v>
      </c>
      <c r="J7" s="26"/>
      <c r="K7" s="26"/>
      <c r="L7" s="24">
        <f>SUMPRODUCT(E15:E63,F15:F63)</f>
        <v>81693149.610000014</v>
      </c>
    </row>
    <row r="8" spans="1:14" ht="27.75" customHeight="1" x14ac:dyDescent="0.3">
      <c r="A8" s="32" t="s">
        <v>6</v>
      </c>
      <c r="B8" s="32"/>
      <c r="C8" s="33"/>
      <c r="D8" s="33"/>
      <c r="E8" s="33"/>
      <c r="F8" s="33"/>
      <c r="G8" s="33"/>
      <c r="I8" s="26" t="s">
        <v>7</v>
      </c>
      <c r="J8" s="26"/>
      <c r="K8" s="26"/>
      <c r="L8" s="20">
        <f>K64</f>
        <v>0</v>
      </c>
    </row>
    <row r="9" spans="1:14" ht="26.25" customHeight="1" x14ac:dyDescent="0.3">
      <c r="A9" s="34" t="s">
        <v>8</v>
      </c>
      <c r="B9" s="35"/>
      <c r="C9" s="36"/>
      <c r="D9" s="37"/>
      <c r="E9" s="37"/>
      <c r="F9" s="37"/>
      <c r="G9" s="38"/>
      <c r="I9" s="27"/>
      <c r="J9" s="27"/>
      <c r="K9" s="27"/>
      <c r="L9" s="25"/>
    </row>
    <row r="10" spans="1:14" ht="26.25" customHeight="1" x14ac:dyDescent="0.3">
      <c r="A10" s="32" t="s">
        <v>9</v>
      </c>
      <c r="B10" s="32"/>
      <c r="C10" s="33"/>
      <c r="D10" s="33"/>
      <c r="E10" s="33"/>
      <c r="F10" s="33"/>
      <c r="G10" s="33"/>
      <c r="I10" s="27"/>
      <c r="J10" s="27"/>
      <c r="K10" s="27"/>
      <c r="L10" s="21"/>
    </row>
    <row r="11" spans="1:14" ht="26.25" customHeight="1" x14ac:dyDescent="0.3">
      <c r="I11" s="22"/>
      <c r="J11" s="22"/>
      <c r="K11" s="22"/>
      <c r="L11" s="22"/>
    </row>
    <row r="13" spans="1:14" ht="19.5" customHeight="1" x14ac:dyDescent="0.3">
      <c r="A13" s="44" t="s">
        <v>10</v>
      </c>
      <c r="B13" s="44"/>
      <c r="C13" s="44"/>
      <c r="D13" s="44"/>
      <c r="E13" s="44"/>
      <c r="F13" s="44"/>
      <c r="G13" s="44"/>
      <c r="H13" s="44"/>
      <c r="I13" s="44"/>
      <c r="J13" s="44"/>
      <c r="K13" s="44"/>
      <c r="L13" s="23"/>
    </row>
    <row r="14" spans="1:14" ht="69.75" customHeight="1" x14ac:dyDescent="0.3">
      <c r="A14" s="9" t="s">
        <v>11</v>
      </c>
      <c r="B14" s="9" t="s">
        <v>12</v>
      </c>
      <c r="C14" s="9" t="s">
        <v>13</v>
      </c>
      <c r="D14" s="9" t="s">
        <v>14</v>
      </c>
      <c r="E14" s="9" t="s">
        <v>15</v>
      </c>
      <c r="F14" s="10" t="s">
        <v>16</v>
      </c>
      <c r="G14" s="11" t="s">
        <v>17</v>
      </c>
      <c r="H14" s="11" t="s">
        <v>18</v>
      </c>
      <c r="I14" s="9" t="s">
        <v>19</v>
      </c>
      <c r="J14" s="9" t="s">
        <v>20</v>
      </c>
      <c r="K14" s="9" t="s">
        <v>21</v>
      </c>
      <c r="L14" s="6"/>
    </row>
    <row r="15" spans="1:14" ht="30" customHeight="1" x14ac:dyDescent="0.3">
      <c r="A15" s="12">
        <v>1</v>
      </c>
      <c r="B15" s="13" t="s">
        <v>22</v>
      </c>
      <c r="C15" s="12" t="s">
        <v>23</v>
      </c>
      <c r="D15" s="12" t="s">
        <v>14</v>
      </c>
      <c r="E15" s="14">
        <v>30</v>
      </c>
      <c r="F15" s="15">
        <v>52161.27</v>
      </c>
      <c r="G15" s="16"/>
      <c r="H15" s="17"/>
      <c r="I15" s="18" t="str">
        <f t="shared" ref="I15:I46" si="0">IF(J15="","",G15-J15)</f>
        <v/>
      </c>
      <c r="J15" s="18" t="str">
        <f t="shared" ref="J15:J46" si="1">IF(OR(G15="",H15=""),"",TRUNC(G15*H15/(1+H15),2))</f>
        <v/>
      </c>
      <c r="K15" s="19" t="str">
        <f>IF(G15="","",G15*E15)</f>
        <v/>
      </c>
      <c r="L15" s="7"/>
    </row>
    <row r="16" spans="1:14" ht="30" customHeight="1" x14ac:dyDescent="0.3">
      <c r="A16" s="12">
        <v>2</v>
      </c>
      <c r="B16" s="13" t="s">
        <v>24</v>
      </c>
      <c r="C16" s="12" t="s">
        <v>25</v>
      </c>
      <c r="D16" s="12" t="s">
        <v>14</v>
      </c>
      <c r="E16" s="14">
        <v>4</v>
      </c>
      <c r="F16" s="15">
        <v>226100</v>
      </c>
      <c r="G16" s="16"/>
      <c r="H16" s="17"/>
      <c r="I16" s="18" t="str">
        <f t="shared" si="0"/>
        <v/>
      </c>
      <c r="J16" s="18" t="str">
        <f t="shared" si="1"/>
        <v/>
      </c>
      <c r="K16" s="19" t="str">
        <f>IF(G16="","",G16*E16)</f>
        <v/>
      </c>
      <c r="L16" s="7"/>
    </row>
    <row r="17" spans="1:12" ht="30" customHeight="1" x14ac:dyDescent="0.3">
      <c r="A17" s="12">
        <v>3</v>
      </c>
      <c r="B17" s="13" t="s">
        <v>24</v>
      </c>
      <c r="C17" s="12" t="s">
        <v>26</v>
      </c>
      <c r="D17" s="12" t="s">
        <v>14</v>
      </c>
      <c r="E17" s="14">
        <v>4</v>
      </c>
      <c r="F17" s="15">
        <v>226100</v>
      </c>
      <c r="G17" s="16"/>
      <c r="H17" s="17"/>
      <c r="I17" s="18" t="str">
        <f t="shared" si="0"/>
        <v/>
      </c>
      <c r="J17" s="18" t="str">
        <f t="shared" si="1"/>
        <v/>
      </c>
      <c r="K17" s="19" t="str">
        <f>IF(G17="","",G17*E17)</f>
        <v/>
      </c>
      <c r="L17" s="7"/>
    </row>
    <row r="18" spans="1:12" ht="30" customHeight="1" x14ac:dyDescent="0.3">
      <c r="A18" s="12">
        <v>4</v>
      </c>
      <c r="B18" s="13" t="s">
        <v>24</v>
      </c>
      <c r="C18" s="12" t="s">
        <v>27</v>
      </c>
      <c r="D18" s="12" t="s">
        <v>14</v>
      </c>
      <c r="E18" s="14">
        <v>4</v>
      </c>
      <c r="F18" s="15">
        <v>226100</v>
      </c>
      <c r="G18" s="16"/>
      <c r="H18" s="17"/>
      <c r="I18" s="18" t="str">
        <f t="shared" si="0"/>
        <v/>
      </c>
      <c r="J18" s="18" t="str">
        <f t="shared" si="1"/>
        <v/>
      </c>
      <c r="K18" s="19" t="str">
        <f>IF(G18="","",G18*E18)</f>
        <v/>
      </c>
      <c r="L18" s="7"/>
    </row>
    <row r="19" spans="1:12" ht="30" customHeight="1" x14ac:dyDescent="0.3">
      <c r="A19" s="12">
        <v>5</v>
      </c>
      <c r="B19" s="13" t="s">
        <v>24</v>
      </c>
      <c r="C19" s="12" t="s">
        <v>28</v>
      </c>
      <c r="D19" s="12" t="s">
        <v>14</v>
      </c>
      <c r="E19" s="14">
        <v>4</v>
      </c>
      <c r="F19" s="15">
        <v>226100</v>
      </c>
      <c r="G19" s="16"/>
      <c r="H19" s="17"/>
      <c r="I19" s="18" t="str">
        <f t="shared" si="0"/>
        <v/>
      </c>
      <c r="J19" s="18" t="str">
        <f t="shared" si="1"/>
        <v/>
      </c>
      <c r="K19" s="19" t="str">
        <f>IF(G19="","",G19*E19)</f>
        <v/>
      </c>
      <c r="L19" s="7"/>
    </row>
    <row r="20" spans="1:12" ht="30" customHeight="1" x14ac:dyDescent="0.3">
      <c r="A20" s="12">
        <v>6</v>
      </c>
      <c r="B20" s="13" t="s">
        <v>29</v>
      </c>
      <c r="C20" s="12" t="s">
        <v>30</v>
      </c>
      <c r="D20" s="12" t="s">
        <v>31</v>
      </c>
      <c r="E20" s="14">
        <v>20</v>
      </c>
      <c r="F20" s="15">
        <v>23006.27</v>
      </c>
      <c r="G20" s="16"/>
      <c r="H20" s="17"/>
      <c r="I20" s="18" t="str">
        <f t="shared" si="0"/>
        <v/>
      </c>
      <c r="J20" s="18" t="str">
        <f t="shared" si="1"/>
        <v/>
      </c>
      <c r="K20" s="19" t="str">
        <f>IF(G20="","",G20*E20)</f>
        <v/>
      </c>
      <c r="L20" s="7"/>
    </row>
    <row r="21" spans="1:12" ht="30" customHeight="1" x14ac:dyDescent="0.3">
      <c r="A21" s="12">
        <v>7</v>
      </c>
      <c r="B21" s="13" t="s">
        <v>29</v>
      </c>
      <c r="C21" s="12" t="s">
        <v>32</v>
      </c>
      <c r="D21" s="12" t="s">
        <v>31</v>
      </c>
      <c r="E21" s="14">
        <v>20</v>
      </c>
      <c r="F21" s="15">
        <v>23006.27</v>
      </c>
      <c r="G21" s="16"/>
      <c r="H21" s="17"/>
      <c r="I21" s="18" t="str">
        <f t="shared" si="0"/>
        <v/>
      </c>
      <c r="J21" s="18" t="str">
        <f t="shared" si="1"/>
        <v/>
      </c>
      <c r="K21" s="19" t="str">
        <f>IF(G21="","",G21*E21)</f>
        <v/>
      </c>
      <c r="L21" s="7"/>
    </row>
    <row r="22" spans="1:12" ht="30" customHeight="1" x14ac:dyDescent="0.3">
      <c r="A22" s="12">
        <v>8</v>
      </c>
      <c r="B22" s="13" t="s">
        <v>29</v>
      </c>
      <c r="C22" s="12" t="s">
        <v>33</v>
      </c>
      <c r="D22" s="12" t="s">
        <v>31</v>
      </c>
      <c r="E22" s="14">
        <v>20</v>
      </c>
      <c r="F22" s="15">
        <v>23006.27</v>
      </c>
      <c r="G22" s="16"/>
      <c r="H22" s="17"/>
      <c r="I22" s="18" t="str">
        <f t="shared" si="0"/>
        <v/>
      </c>
      <c r="J22" s="18" t="str">
        <f t="shared" si="1"/>
        <v/>
      </c>
      <c r="K22" s="19" t="str">
        <f>IF(G22="","",G22*E22)</f>
        <v/>
      </c>
      <c r="L22" s="7"/>
    </row>
    <row r="23" spans="1:12" ht="30" customHeight="1" x14ac:dyDescent="0.3">
      <c r="A23" s="12">
        <v>9</v>
      </c>
      <c r="B23" s="13" t="s">
        <v>34</v>
      </c>
      <c r="C23" s="12" t="s">
        <v>26</v>
      </c>
      <c r="D23" s="12" t="s">
        <v>35</v>
      </c>
      <c r="E23" s="14">
        <v>5</v>
      </c>
      <c r="F23" s="15">
        <v>55930</v>
      </c>
      <c r="G23" s="16"/>
      <c r="H23" s="17"/>
      <c r="I23" s="18" t="str">
        <f t="shared" si="0"/>
        <v/>
      </c>
      <c r="J23" s="18" t="str">
        <f t="shared" si="1"/>
        <v/>
      </c>
      <c r="K23" s="19" t="str">
        <f>IF(G23="","",G23*E23)</f>
        <v/>
      </c>
      <c r="L23" s="7"/>
    </row>
    <row r="24" spans="1:12" ht="30" customHeight="1" x14ac:dyDescent="0.3">
      <c r="A24" s="12">
        <v>10</v>
      </c>
      <c r="B24" s="13" t="s">
        <v>34</v>
      </c>
      <c r="C24" s="12" t="s">
        <v>27</v>
      </c>
      <c r="D24" s="12" t="s">
        <v>35</v>
      </c>
      <c r="E24" s="14">
        <v>5</v>
      </c>
      <c r="F24" s="15">
        <v>55930</v>
      </c>
      <c r="G24" s="16"/>
      <c r="H24" s="17"/>
      <c r="I24" s="18" t="str">
        <f t="shared" si="0"/>
        <v/>
      </c>
      <c r="J24" s="18" t="str">
        <f t="shared" si="1"/>
        <v/>
      </c>
      <c r="K24" s="19" t="str">
        <f>IF(G24="","",G24*E24)</f>
        <v/>
      </c>
      <c r="L24" s="7"/>
    </row>
    <row r="25" spans="1:12" ht="30" customHeight="1" x14ac:dyDescent="0.3">
      <c r="A25" s="12">
        <v>11</v>
      </c>
      <c r="B25" s="13" t="s">
        <v>36</v>
      </c>
      <c r="C25" s="12" t="s">
        <v>30</v>
      </c>
      <c r="D25" s="12" t="s">
        <v>31</v>
      </c>
      <c r="E25" s="14">
        <v>20</v>
      </c>
      <c r="F25" s="15">
        <v>25782.54</v>
      </c>
      <c r="G25" s="16"/>
      <c r="H25" s="17"/>
      <c r="I25" s="18" t="str">
        <f t="shared" si="0"/>
        <v/>
      </c>
      <c r="J25" s="18" t="str">
        <f t="shared" si="1"/>
        <v/>
      </c>
      <c r="K25" s="19" t="str">
        <f>IF(G25="","",G25*E25)</f>
        <v/>
      </c>
      <c r="L25" s="7"/>
    </row>
    <row r="26" spans="1:12" ht="30" customHeight="1" x14ac:dyDescent="0.3">
      <c r="A26" s="12">
        <v>12</v>
      </c>
      <c r="B26" s="13" t="s">
        <v>36</v>
      </c>
      <c r="C26" s="12" t="s">
        <v>32</v>
      </c>
      <c r="D26" s="12" t="s">
        <v>31</v>
      </c>
      <c r="E26" s="14">
        <v>20</v>
      </c>
      <c r="F26" s="15">
        <v>25782.54</v>
      </c>
      <c r="G26" s="16"/>
      <c r="H26" s="17"/>
      <c r="I26" s="18" t="str">
        <f t="shared" si="0"/>
        <v/>
      </c>
      <c r="J26" s="18" t="str">
        <f t="shared" si="1"/>
        <v/>
      </c>
      <c r="K26" s="19" t="str">
        <f>IF(G26="","",G26*E26)</f>
        <v/>
      </c>
      <c r="L26" s="7"/>
    </row>
    <row r="27" spans="1:12" ht="30" customHeight="1" x14ac:dyDescent="0.3">
      <c r="A27" s="12">
        <v>13</v>
      </c>
      <c r="B27" s="13" t="s">
        <v>36</v>
      </c>
      <c r="C27" s="12" t="s">
        <v>33</v>
      </c>
      <c r="D27" s="12" t="s">
        <v>31</v>
      </c>
      <c r="E27" s="14">
        <v>20</v>
      </c>
      <c r="F27" s="15">
        <v>25782.54</v>
      </c>
      <c r="G27" s="16"/>
      <c r="H27" s="17"/>
      <c r="I27" s="18" t="str">
        <f t="shared" si="0"/>
        <v/>
      </c>
      <c r="J27" s="18" t="str">
        <f t="shared" si="1"/>
        <v/>
      </c>
      <c r="K27" s="19" t="str">
        <f>IF(G27="","",G27*E27)</f>
        <v/>
      </c>
      <c r="L27" s="7"/>
    </row>
    <row r="28" spans="1:12" ht="30" customHeight="1" x14ac:dyDescent="0.3">
      <c r="A28" s="12">
        <v>14</v>
      </c>
      <c r="B28" s="13" t="s">
        <v>37</v>
      </c>
      <c r="C28" s="12" t="s">
        <v>38</v>
      </c>
      <c r="D28" s="12" t="s">
        <v>31</v>
      </c>
      <c r="E28" s="14">
        <v>5</v>
      </c>
      <c r="F28" s="15">
        <v>261800</v>
      </c>
      <c r="G28" s="16"/>
      <c r="H28" s="17"/>
      <c r="I28" s="18" t="str">
        <f t="shared" si="0"/>
        <v/>
      </c>
      <c r="J28" s="18" t="str">
        <f t="shared" si="1"/>
        <v/>
      </c>
      <c r="K28" s="19" t="str">
        <f>IF(G28="","",G28*E28)</f>
        <v/>
      </c>
      <c r="L28" s="7"/>
    </row>
    <row r="29" spans="1:12" ht="30" customHeight="1" x14ac:dyDescent="0.3">
      <c r="A29" s="12">
        <v>15</v>
      </c>
      <c r="B29" s="13" t="s">
        <v>37</v>
      </c>
      <c r="C29" s="12" t="s">
        <v>39</v>
      </c>
      <c r="D29" s="12" t="s">
        <v>31</v>
      </c>
      <c r="E29" s="14">
        <v>20</v>
      </c>
      <c r="F29" s="15">
        <v>261800</v>
      </c>
      <c r="G29" s="16"/>
      <c r="H29" s="17"/>
      <c r="I29" s="18" t="str">
        <f t="shared" si="0"/>
        <v/>
      </c>
      <c r="J29" s="18" t="str">
        <f t="shared" si="1"/>
        <v/>
      </c>
      <c r="K29" s="19" t="str">
        <f>IF(G29="","",G29*E29)</f>
        <v/>
      </c>
      <c r="L29" s="7"/>
    </row>
    <row r="30" spans="1:12" ht="30" customHeight="1" x14ac:dyDescent="0.3">
      <c r="A30" s="12">
        <v>16</v>
      </c>
      <c r="B30" s="13" t="s">
        <v>37</v>
      </c>
      <c r="C30" s="12" t="s">
        <v>40</v>
      </c>
      <c r="D30" s="12" t="s">
        <v>31</v>
      </c>
      <c r="E30" s="14">
        <v>15</v>
      </c>
      <c r="F30" s="15">
        <v>261800</v>
      </c>
      <c r="G30" s="16"/>
      <c r="H30" s="17"/>
      <c r="I30" s="18" t="str">
        <f t="shared" si="0"/>
        <v/>
      </c>
      <c r="J30" s="18" t="str">
        <f t="shared" si="1"/>
        <v/>
      </c>
      <c r="K30" s="19" t="str">
        <f>IF(G30="","",G30*E30)</f>
        <v/>
      </c>
      <c r="L30" s="7"/>
    </row>
    <row r="31" spans="1:12" ht="30" customHeight="1" x14ac:dyDescent="0.3">
      <c r="A31" s="12">
        <v>17</v>
      </c>
      <c r="B31" s="13" t="s">
        <v>37</v>
      </c>
      <c r="C31" s="12" t="s">
        <v>41</v>
      </c>
      <c r="D31" s="12" t="s">
        <v>31</v>
      </c>
      <c r="E31" s="14">
        <v>10</v>
      </c>
      <c r="F31" s="15">
        <v>261800</v>
      </c>
      <c r="G31" s="16"/>
      <c r="H31" s="17"/>
      <c r="I31" s="18" t="str">
        <f t="shared" si="0"/>
        <v/>
      </c>
      <c r="J31" s="18" t="str">
        <f t="shared" si="1"/>
        <v/>
      </c>
      <c r="K31" s="19" t="str">
        <f>IF(G31="","",G31*E31)</f>
        <v/>
      </c>
      <c r="L31" s="7"/>
    </row>
    <row r="32" spans="1:12" ht="30" customHeight="1" x14ac:dyDescent="0.3">
      <c r="A32" s="12">
        <v>18</v>
      </c>
      <c r="B32" s="13" t="s">
        <v>37</v>
      </c>
      <c r="C32" s="12" t="s">
        <v>42</v>
      </c>
      <c r="D32" s="12" t="s">
        <v>31</v>
      </c>
      <c r="E32" s="14">
        <v>15</v>
      </c>
      <c r="F32" s="15">
        <v>261800</v>
      </c>
      <c r="G32" s="16"/>
      <c r="H32" s="17"/>
      <c r="I32" s="18" t="str">
        <f t="shared" si="0"/>
        <v/>
      </c>
      <c r="J32" s="18" t="str">
        <f t="shared" si="1"/>
        <v/>
      </c>
      <c r="K32" s="19" t="str">
        <f>IF(G32="","",G32*E32)</f>
        <v/>
      </c>
      <c r="L32" s="7"/>
    </row>
    <row r="33" spans="1:12" ht="30" customHeight="1" x14ac:dyDescent="0.3">
      <c r="A33" s="12">
        <v>19</v>
      </c>
      <c r="B33" s="13" t="s">
        <v>37</v>
      </c>
      <c r="C33" s="12" t="s">
        <v>43</v>
      </c>
      <c r="D33" s="12" t="s">
        <v>31</v>
      </c>
      <c r="E33" s="14">
        <v>5</v>
      </c>
      <c r="F33" s="15">
        <v>261800</v>
      </c>
      <c r="G33" s="16"/>
      <c r="H33" s="17"/>
      <c r="I33" s="18" t="str">
        <f t="shared" si="0"/>
        <v/>
      </c>
      <c r="J33" s="18" t="str">
        <f t="shared" si="1"/>
        <v/>
      </c>
      <c r="K33" s="19" t="str">
        <f>IF(G33="","",G33*E33)</f>
        <v/>
      </c>
      <c r="L33" s="7"/>
    </row>
    <row r="34" spans="1:12" ht="30" customHeight="1" x14ac:dyDescent="0.3">
      <c r="A34" s="12">
        <v>20</v>
      </c>
      <c r="B34" s="13" t="s">
        <v>44</v>
      </c>
      <c r="C34" s="12" t="s">
        <v>25</v>
      </c>
      <c r="D34" s="12" t="s">
        <v>14</v>
      </c>
      <c r="E34" s="14">
        <v>30</v>
      </c>
      <c r="F34" s="15">
        <v>197618.54</v>
      </c>
      <c r="G34" s="16"/>
      <c r="H34" s="17"/>
      <c r="I34" s="18" t="str">
        <f t="shared" si="0"/>
        <v/>
      </c>
      <c r="J34" s="18" t="str">
        <f t="shared" si="1"/>
        <v/>
      </c>
      <c r="K34" s="19" t="str">
        <f>IF(G34="","",G34*E34)</f>
        <v/>
      </c>
      <c r="L34" s="7"/>
    </row>
    <row r="35" spans="1:12" ht="30" customHeight="1" x14ac:dyDescent="0.3">
      <c r="A35" s="12">
        <v>21</v>
      </c>
      <c r="B35" s="13" t="s">
        <v>44</v>
      </c>
      <c r="C35" s="12" t="s">
        <v>26</v>
      </c>
      <c r="D35" s="12" t="s">
        <v>14</v>
      </c>
      <c r="E35" s="14">
        <v>40</v>
      </c>
      <c r="F35" s="15">
        <v>197618.54</v>
      </c>
      <c r="G35" s="16"/>
      <c r="H35" s="17"/>
      <c r="I35" s="18" t="str">
        <f t="shared" si="0"/>
        <v/>
      </c>
      <c r="J35" s="18" t="str">
        <f t="shared" si="1"/>
        <v/>
      </c>
      <c r="K35" s="19" t="str">
        <f>IF(G35="","",G35*E35)</f>
        <v/>
      </c>
      <c r="L35" s="7"/>
    </row>
    <row r="36" spans="1:12" ht="30" customHeight="1" x14ac:dyDescent="0.3">
      <c r="A36" s="12">
        <v>22</v>
      </c>
      <c r="B36" s="13" t="s">
        <v>44</v>
      </c>
      <c r="C36" s="12" t="s">
        <v>27</v>
      </c>
      <c r="D36" s="12" t="s">
        <v>14</v>
      </c>
      <c r="E36" s="14">
        <v>30</v>
      </c>
      <c r="F36" s="15">
        <v>197618.54</v>
      </c>
      <c r="G36" s="16"/>
      <c r="H36" s="17"/>
      <c r="I36" s="18" t="str">
        <f t="shared" si="0"/>
        <v/>
      </c>
      <c r="J36" s="18" t="str">
        <f t="shared" si="1"/>
        <v/>
      </c>
      <c r="K36" s="19" t="str">
        <f>IF(G36="","",G36*E36)</f>
        <v/>
      </c>
      <c r="L36" s="7"/>
    </row>
    <row r="37" spans="1:12" ht="30" customHeight="1" x14ac:dyDescent="0.3">
      <c r="A37" s="12">
        <v>23</v>
      </c>
      <c r="B37" s="13" t="s">
        <v>44</v>
      </c>
      <c r="C37" s="12" t="s">
        <v>28</v>
      </c>
      <c r="D37" s="12" t="s">
        <v>14</v>
      </c>
      <c r="E37" s="14">
        <v>30</v>
      </c>
      <c r="F37" s="15">
        <v>197618.54</v>
      </c>
      <c r="G37" s="16"/>
      <c r="H37" s="17"/>
      <c r="I37" s="18" t="str">
        <f t="shared" si="0"/>
        <v/>
      </c>
      <c r="J37" s="18" t="str">
        <f t="shared" si="1"/>
        <v/>
      </c>
      <c r="K37" s="19" t="str">
        <f>IF(G37="","",G37*E37)</f>
        <v/>
      </c>
      <c r="L37" s="7"/>
    </row>
    <row r="38" spans="1:12" ht="30" customHeight="1" x14ac:dyDescent="0.3">
      <c r="A38" s="12">
        <v>24</v>
      </c>
      <c r="B38" s="13" t="s">
        <v>44</v>
      </c>
      <c r="C38" s="12" t="s">
        <v>45</v>
      </c>
      <c r="D38" s="12" t="s">
        <v>14</v>
      </c>
      <c r="E38" s="14">
        <v>20</v>
      </c>
      <c r="F38" s="15">
        <v>197618.54</v>
      </c>
      <c r="G38" s="16"/>
      <c r="H38" s="17"/>
      <c r="I38" s="18" t="str">
        <f t="shared" si="0"/>
        <v/>
      </c>
      <c r="J38" s="18" t="str">
        <f t="shared" si="1"/>
        <v/>
      </c>
      <c r="K38" s="19" t="str">
        <f>IF(G38="","",G38*E38)</f>
        <v/>
      </c>
      <c r="L38" s="7"/>
    </row>
    <row r="39" spans="1:12" ht="30" customHeight="1" x14ac:dyDescent="0.3">
      <c r="A39" s="12">
        <v>25</v>
      </c>
      <c r="B39" s="13" t="s">
        <v>46</v>
      </c>
      <c r="C39" s="12" t="s">
        <v>23</v>
      </c>
      <c r="D39" s="12" t="s">
        <v>14</v>
      </c>
      <c r="E39" s="14">
        <v>20</v>
      </c>
      <c r="F39" s="15">
        <v>9000</v>
      </c>
      <c r="G39" s="16"/>
      <c r="H39" s="17"/>
      <c r="I39" s="18" t="str">
        <f t="shared" si="0"/>
        <v/>
      </c>
      <c r="J39" s="18" t="str">
        <f t="shared" si="1"/>
        <v/>
      </c>
      <c r="K39" s="19" t="str">
        <f>IF(G39="","",G39*E39)</f>
        <v/>
      </c>
      <c r="L39" s="7"/>
    </row>
    <row r="40" spans="1:12" ht="30" customHeight="1" x14ac:dyDescent="0.3">
      <c r="A40" s="12">
        <v>26</v>
      </c>
      <c r="B40" s="13" t="s">
        <v>47</v>
      </c>
      <c r="C40" s="12" t="s">
        <v>23</v>
      </c>
      <c r="D40" s="12" t="s">
        <v>14</v>
      </c>
      <c r="E40" s="14">
        <v>10</v>
      </c>
      <c r="F40" s="15">
        <v>26548.9</v>
      </c>
      <c r="G40" s="16"/>
      <c r="H40" s="17"/>
      <c r="I40" s="18" t="str">
        <f t="shared" si="0"/>
        <v/>
      </c>
      <c r="J40" s="18" t="str">
        <f t="shared" si="1"/>
        <v/>
      </c>
      <c r="K40" s="19" t="str">
        <f>IF(G40="","",G40*E40)</f>
        <v/>
      </c>
      <c r="L40" s="7"/>
    </row>
    <row r="41" spans="1:12" ht="30" customHeight="1" x14ac:dyDescent="0.3">
      <c r="A41" s="12">
        <v>27</v>
      </c>
      <c r="B41" s="13" t="s">
        <v>48</v>
      </c>
      <c r="C41" s="12" t="s">
        <v>23</v>
      </c>
      <c r="D41" s="12" t="s">
        <v>14</v>
      </c>
      <c r="E41" s="14">
        <v>10</v>
      </c>
      <c r="F41" s="15">
        <v>9066</v>
      </c>
      <c r="G41" s="16"/>
      <c r="H41" s="17"/>
      <c r="I41" s="18" t="str">
        <f t="shared" si="0"/>
        <v/>
      </c>
      <c r="J41" s="18" t="str">
        <f t="shared" si="1"/>
        <v/>
      </c>
      <c r="K41" s="19" t="str">
        <f>IF(G41="","",G41*E41)</f>
        <v/>
      </c>
      <c r="L41" s="7"/>
    </row>
    <row r="42" spans="1:12" ht="30" customHeight="1" x14ac:dyDescent="0.3">
      <c r="A42" s="12">
        <v>28</v>
      </c>
      <c r="B42" s="13" t="s">
        <v>49</v>
      </c>
      <c r="C42" s="12" t="s">
        <v>50</v>
      </c>
      <c r="D42" s="12" t="s">
        <v>51</v>
      </c>
      <c r="E42" s="14">
        <v>1</v>
      </c>
      <c r="F42" s="15">
        <v>112583.52</v>
      </c>
      <c r="G42" s="16"/>
      <c r="H42" s="17"/>
      <c r="I42" s="18" t="str">
        <f t="shared" si="0"/>
        <v/>
      </c>
      <c r="J42" s="18" t="str">
        <f t="shared" si="1"/>
        <v/>
      </c>
      <c r="K42" s="19" t="str">
        <f>IF(G42="","",G42*E42)</f>
        <v/>
      </c>
      <c r="L42" s="7"/>
    </row>
    <row r="43" spans="1:12" ht="30" customHeight="1" x14ac:dyDescent="0.3">
      <c r="A43" s="12">
        <v>29</v>
      </c>
      <c r="B43" s="13" t="s">
        <v>52</v>
      </c>
      <c r="C43" s="12" t="s">
        <v>23</v>
      </c>
      <c r="D43" s="12" t="s">
        <v>14</v>
      </c>
      <c r="E43" s="14">
        <v>10</v>
      </c>
      <c r="F43" s="15">
        <v>23157.4</v>
      </c>
      <c r="G43" s="16"/>
      <c r="H43" s="17"/>
      <c r="I43" s="18" t="str">
        <f t="shared" si="0"/>
        <v/>
      </c>
      <c r="J43" s="18" t="str">
        <f t="shared" si="1"/>
        <v/>
      </c>
      <c r="K43" s="19" t="str">
        <f>IF(G43="","",G43*E43)</f>
        <v/>
      </c>
      <c r="L43" s="7"/>
    </row>
    <row r="44" spans="1:12" ht="30" customHeight="1" x14ac:dyDescent="0.3">
      <c r="A44" s="12">
        <v>30</v>
      </c>
      <c r="B44" s="13" t="s">
        <v>53</v>
      </c>
      <c r="C44" s="12" t="s">
        <v>23</v>
      </c>
      <c r="D44" s="12" t="s">
        <v>14</v>
      </c>
      <c r="E44" s="14">
        <v>10</v>
      </c>
      <c r="F44" s="15">
        <v>45172.4</v>
      </c>
      <c r="G44" s="16"/>
      <c r="H44" s="17"/>
      <c r="I44" s="18" t="str">
        <f t="shared" si="0"/>
        <v/>
      </c>
      <c r="J44" s="18" t="str">
        <f t="shared" si="1"/>
        <v/>
      </c>
      <c r="K44" s="19" t="str">
        <f>IF(G44="","",G44*E44)</f>
        <v/>
      </c>
      <c r="L44" s="7"/>
    </row>
    <row r="45" spans="1:12" ht="30" customHeight="1" x14ac:dyDescent="0.3">
      <c r="A45" s="12">
        <v>31</v>
      </c>
      <c r="B45" s="13" t="s">
        <v>54</v>
      </c>
      <c r="C45" s="12" t="s">
        <v>23</v>
      </c>
      <c r="D45" s="12" t="s">
        <v>14</v>
      </c>
      <c r="E45" s="14">
        <v>50</v>
      </c>
      <c r="F45" s="15">
        <v>18445</v>
      </c>
      <c r="G45" s="16"/>
      <c r="H45" s="17"/>
      <c r="I45" s="18" t="str">
        <f t="shared" si="0"/>
        <v/>
      </c>
      <c r="J45" s="18" t="str">
        <f t="shared" si="1"/>
        <v/>
      </c>
      <c r="K45" s="19" t="str">
        <f>IF(G45="","",G45*E45)</f>
        <v/>
      </c>
      <c r="L45" s="7"/>
    </row>
    <row r="46" spans="1:12" ht="30" customHeight="1" x14ac:dyDescent="0.3">
      <c r="A46" s="12">
        <v>32</v>
      </c>
      <c r="B46" s="13" t="s">
        <v>55</v>
      </c>
      <c r="C46" s="12" t="s">
        <v>23</v>
      </c>
      <c r="D46" s="12" t="s">
        <v>14</v>
      </c>
      <c r="E46" s="14">
        <v>10</v>
      </c>
      <c r="F46" s="15">
        <v>11500</v>
      </c>
      <c r="G46" s="16"/>
      <c r="H46" s="17"/>
      <c r="I46" s="18" t="str">
        <f t="shared" si="0"/>
        <v/>
      </c>
      <c r="J46" s="18" t="str">
        <f t="shared" si="1"/>
        <v/>
      </c>
      <c r="K46" s="19" t="str">
        <f>IF(G46="","",G46*E46)</f>
        <v/>
      </c>
      <c r="L46" s="7"/>
    </row>
    <row r="47" spans="1:12" ht="30" customHeight="1" x14ac:dyDescent="0.3">
      <c r="A47" s="12">
        <v>33</v>
      </c>
      <c r="B47" s="13" t="s">
        <v>56</v>
      </c>
      <c r="C47" s="12" t="s">
        <v>26</v>
      </c>
      <c r="D47" s="12" t="s">
        <v>35</v>
      </c>
      <c r="E47" s="14">
        <v>1</v>
      </c>
      <c r="F47" s="15">
        <v>39354.49</v>
      </c>
      <c r="G47" s="16"/>
      <c r="H47" s="17"/>
      <c r="I47" s="18" t="str">
        <f t="shared" ref="I47:I78" si="2">IF(J47="","",G47-J47)</f>
        <v/>
      </c>
      <c r="J47" s="18" t="str">
        <f t="shared" ref="J47:J63" si="3">IF(OR(G47="",H47=""),"",TRUNC(G47*H47/(1+H47),2))</f>
        <v/>
      </c>
      <c r="K47" s="19" t="str">
        <f>IF(G47="","",G47*E47)</f>
        <v/>
      </c>
      <c r="L47" s="7"/>
    </row>
    <row r="48" spans="1:12" ht="30" customHeight="1" x14ac:dyDescent="0.3">
      <c r="A48" s="12">
        <v>34</v>
      </c>
      <c r="B48" s="13" t="s">
        <v>56</v>
      </c>
      <c r="C48" s="12" t="s">
        <v>27</v>
      </c>
      <c r="D48" s="12" t="s">
        <v>35</v>
      </c>
      <c r="E48" s="14">
        <v>1</v>
      </c>
      <c r="F48" s="15">
        <v>39354.49</v>
      </c>
      <c r="G48" s="16"/>
      <c r="H48" s="17"/>
      <c r="I48" s="18" t="str">
        <f t="shared" si="2"/>
        <v/>
      </c>
      <c r="J48" s="18" t="str">
        <f t="shared" si="3"/>
        <v/>
      </c>
      <c r="K48" s="19" t="str">
        <f>IF(G48="","",G48*E48)</f>
        <v/>
      </c>
      <c r="L48" s="7"/>
    </row>
    <row r="49" spans="1:12" ht="30" customHeight="1" x14ac:dyDescent="0.3">
      <c r="A49" s="12">
        <v>35</v>
      </c>
      <c r="B49" s="13" t="s">
        <v>57</v>
      </c>
      <c r="C49" s="12" t="s">
        <v>23</v>
      </c>
      <c r="D49" s="12" t="s">
        <v>14</v>
      </c>
      <c r="E49" s="14">
        <v>10</v>
      </c>
      <c r="F49" s="15">
        <v>14000</v>
      </c>
      <c r="G49" s="16"/>
      <c r="H49" s="17"/>
      <c r="I49" s="18" t="str">
        <f t="shared" si="2"/>
        <v/>
      </c>
      <c r="J49" s="18" t="str">
        <f t="shared" si="3"/>
        <v/>
      </c>
      <c r="K49" s="19" t="str">
        <f>IF(G49="","",G49*E49)</f>
        <v/>
      </c>
      <c r="L49" s="7"/>
    </row>
    <row r="50" spans="1:12" ht="30" customHeight="1" x14ac:dyDescent="0.3">
      <c r="A50" s="12">
        <v>36</v>
      </c>
      <c r="B50" s="13" t="s">
        <v>58</v>
      </c>
      <c r="C50" s="12" t="s">
        <v>23</v>
      </c>
      <c r="D50" s="12" t="s">
        <v>14</v>
      </c>
      <c r="E50" s="14">
        <v>10</v>
      </c>
      <c r="F50" s="15">
        <v>18383.12</v>
      </c>
      <c r="G50" s="16"/>
      <c r="H50" s="17"/>
      <c r="I50" s="18" t="str">
        <f t="shared" si="2"/>
        <v/>
      </c>
      <c r="J50" s="18" t="str">
        <f t="shared" si="3"/>
        <v/>
      </c>
      <c r="K50" s="19" t="str">
        <f>IF(G50="","",G50*E50)</f>
        <v/>
      </c>
      <c r="L50" s="7"/>
    </row>
    <row r="51" spans="1:12" ht="30" customHeight="1" x14ac:dyDescent="0.3">
      <c r="A51" s="12">
        <v>37</v>
      </c>
      <c r="B51" s="13" t="s">
        <v>59</v>
      </c>
      <c r="C51" s="12" t="s">
        <v>23</v>
      </c>
      <c r="D51" s="12" t="s">
        <v>14</v>
      </c>
      <c r="E51" s="14">
        <v>10</v>
      </c>
      <c r="F51" s="15">
        <v>21022.54</v>
      </c>
      <c r="G51" s="16"/>
      <c r="H51" s="17"/>
      <c r="I51" s="18" t="str">
        <f t="shared" si="2"/>
        <v/>
      </c>
      <c r="J51" s="18" t="str">
        <f t="shared" si="3"/>
        <v/>
      </c>
      <c r="K51" s="19" t="str">
        <f>IF(G51="","",G51*E51)</f>
        <v/>
      </c>
      <c r="L51" s="7"/>
    </row>
    <row r="52" spans="1:12" ht="30" customHeight="1" x14ac:dyDescent="0.3">
      <c r="A52" s="12">
        <v>38</v>
      </c>
      <c r="B52" s="13" t="s">
        <v>60</v>
      </c>
      <c r="C52" s="12" t="s">
        <v>23</v>
      </c>
      <c r="D52" s="12" t="s">
        <v>51</v>
      </c>
      <c r="E52" s="14">
        <v>5</v>
      </c>
      <c r="F52" s="15">
        <v>31381.49</v>
      </c>
      <c r="G52" s="16"/>
      <c r="H52" s="17"/>
      <c r="I52" s="18" t="str">
        <f t="shared" si="2"/>
        <v/>
      </c>
      <c r="J52" s="18" t="str">
        <f t="shared" si="3"/>
        <v/>
      </c>
      <c r="K52" s="19" t="str">
        <f>IF(G52="","",G52*E52)</f>
        <v/>
      </c>
      <c r="L52" s="7"/>
    </row>
    <row r="53" spans="1:12" ht="30" customHeight="1" x14ac:dyDescent="0.3">
      <c r="A53" s="12">
        <v>39</v>
      </c>
      <c r="B53" s="13" t="s">
        <v>61</v>
      </c>
      <c r="C53" s="12" t="s">
        <v>23</v>
      </c>
      <c r="D53" s="12" t="s">
        <v>62</v>
      </c>
      <c r="E53" s="14">
        <v>10</v>
      </c>
      <c r="F53" s="15">
        <v>16500</v>
      </c>
      <c r="G53" s="16"/>
      <c r="H53" s="17"/>
      <c r="I53" s="18" t="str">
        <f t="shared" si="2"/>
        <v/>
      </c>
      <c r="J53" s="18" t="str">
        <f t="shared" si="3"/>
        <v/>
      </c>
      <c r="K53" s="19" t="str">
        <f>IF(G53="","",G53*E53)</f>
        <v/>
      </c>
      <c r="L53" s="7"/>
    </row>
    <row r="54" spans="1:12" ht="30" customHeight="1" x14ac:dyDescent="0.3">
      <c r="A54" s="12">
        <v>40</v>
      </c>
      <c r="B54" s="13" t="s">
        <v>63</v>
      </c>
      <c r="C54" s="12" t="s">
        <v>23</v>
      </c>
      <c r="D54" s="12" t="s">
        <v>14</v>
      </c>
      <c r="E54" s="14">
        <v>12</v>
      </c>
      <c r="F54" s="15">
        <v>22404.13</v>
      </c>
      <c r="G54" s="16"/>
      <c r="H54" s="17"/>
      <c r="I54" s="18" t="str">
        <f t="shared" si="2"/>
        <v/>
      </c>
      <c r="J54" s="18" t="str">
        <f t="shared" si="3"/>
        <v/>
      </c>
      <c r="K54" s="19" t="str">
        <f>IF(G54="","",G54*E54)</f>
        <v/>
      </c>
      <c r="L54" s="7"/>
    </row>
    <row r="55" spans="1:12" ht="30" customHeight="1" x14ac:dyDescent="0.3">
      <c r="A55" s="12">
        <v>41</v>
      </c>
      <c r="B55" s="13" t="s">
        <v>64</v>
      </c>
      <c r="C55" s="12" t="s">
        <v>65</v>
      </c>
      <c r="D55" s="12" t="s">
        <v>14</v>
      </c>
      <c r="E55" s="14">
        <v>20</v>
      </c>
      <c r="F55" s="15">
        <v>12860.33</v>
      </c>
      <c r="G55" s="16"/>
      <c r="H55" s="17"/>
      <c r="I55" s="18" t="str">
        <f t="shared" si="2"/>
        <v/>
      </c>
      <c r="J55" s="18" t="str">
        <f t="shared" si="3"/>
        <v/>
      </c>
      <c r="K55" s="19" t="str">
        <f>IF(G55="","",G55*E55)</f>
        <v/>
      </c>
      <c r="L55" s="7"/>
    </row>
    <row r="56" spans="1:12" ht="30" customHeight="1" x14ac:dyDescent="0.3">
      <c r="A56" s="12">
        <v>42</v>
      </c>
      <c r="B56" s="13" t="s">
        <v>66</v>
      </c>
      <c r="C56" s="12" t="s">
        <v>67</v>
      </c>
      <c r="D56" s="12" t="s">
        <v>14</v>
      </c>
      <c r="E56" s="14">
        <v>20</v>
      </c>
      <c r="F56" s="15">
        <v>127845.27</v>
      </c>
      <c r="G56" s="16"/>
      <c r="H56" s="17"/>
      <c r="I56" s="18" t="str">
        <f t="shared" si="2"/>
        <v/>
      </c>
      <c r="J56" s="18" t="str">
        <f t="shared" si="3"/>
        <v/>
      </c>
      <c r="K56" s="19" t="str">
        <f>IF(G56="","",G56*E56)</f>
        <v/>
      </c>
      <c r="L56" s="7"/>
    </row>
    <row r="57" spans="1:12" ht="30" customHeight="1" x14ac:dyDescent="0.3">
      <c r="A57" s="12">
        <v>43</v>
      </c>
      <c r="B57" s="13" t="s">
        <v>68</v>
      </c>
      <c r="C57" s="12" t="s">
        <v>23</v>
      </c>
      <c r="D57" s="12" t="s">
        <v>14</v>
      </c>
      <c r="E57" s="14">
        <v>60</v>
      </c>
      <c r="F57" s="15">
        <v>78936.27</v>
      </c>
      <c r="G57" s="16"/>
      <c r="H57" s="17"/>
      <c r="I57" s="18" t="str">
        <f t="shared" si="2"/>
        <v/>
      </c>
      <c r="J57" s="18" t="str">
        <f t="shared" si="3"/>
        <v/>
      </c>
      <c r="K57" s="19" t="str">
        <f>IF(G57="","",G57*E57)</f>
        <v/>
      </c>
      <c r="L57" s="7"/>
    </row>
    <row r="58" spans="1:12" ht="30" customHeight="1" x14ac:dyDescent="0.3">
      <c r="A58" s="12">
        <v>44</v>
      </c>
      <c r="B58" s="13" t="s">
        <v>69</v>
      </c>
      <c r="C58" s="12" t="s">
        <v>25</v>
      </c>
      <c r="D58" s="12" t="s">
        <v>14</v>
      </c>
      <c r="E58" s="14">
        <v>20</v>
      </c>
      <c r="F58" s="15">
        <v>77547.539999999994</v>
      </c>
      <c r="G58" s="16"/>
      <c r="H58" s="17"/>
      <c r="I58" s="18" t="str">
        <f t="shared" si="2"/>
        <v/>
      </c>
      <c r="J58" s="18" t="str">
        <f t="shared" si="3"/>
        <v/>
      </c>
      <c r="K58" s="19" t="str">
        <f>IF(G58="","",G58*E58)</f>
        <v/>
      </c>
      <c r="L58" s="7"/>
    </row>
    <row r="59" spans="1:12" ht="30" customHeight="1" x14ac:dyDescent="0.3">
      <c r="A59" s="12">
        <v>45</v>
      </c>
      <c r="B59" s="13" t="s">
        <v>69</v>
      </c>
      <c r="C59" s="12" t="s">
        <v>26</v>
      </c>
      <c r="D59" s="12" t="s">
        <v>14</v>
      </c>
      <c r="E59" s="14">
        <v>20</v>
      </c>
      <c r="F59" s="15">
        <v>77547.539999999994</v>
      </c>
      <c r="G59" s="16"/>
      <c r="H59" s="17"/>
      <c r="I59" s="18" t="str">
        <f t="shared" si="2"/>
        <v/>
      </c>
      <c r="J59" s="18" t="str">
        <f t="shared" si="3"/>
        <v/>
      </c>
      <c r="K59" s="19" t="str">
        <f>IF(G59="","",G59*E59)</f>
        <v/>
      </c>
      <c r="L59" s="7"/>
    </row>
    <row r="60" spans="1:12" ht="30" customHeight="1" x14ac:dyDescent="0.3">
      <c r="A60" s="12">
        <v>46</v>
      </c>
      <c r="B60" s="13" t="s">
        <v>69</v>
      </c>
      <c r="C60" s="12" t="s">
        <v>27</v>
      </c>
      <c r="D60" s="12" t="s">
        <v>14</v>
      </c>
      <c r="E60" s="14">
        <v>20</v>
      </c>
      <c r="F60" s="15">
        <v>77547.539999999994</v>
      </c>
      <c r="G60" s="16"/>
      <c r="H60" s="17"/>
      <c r="I60" s="18" t="str">
        <f t="shared" si="2"/>
        <v/>
      </c>
      <c r="J60" s="18" t="str">
        <f t="shared" si="3"/>
        <v/>
      </c>
      <c r="K60" s="19" t="str">
        <f>IF(G60="","",G60*E60)</f>
        <v/>
      </c>
      <c r="L60" s="7"/>
    </row>
    <row r="61" spans="1:12" ht="30" customHeight="1" x14ac:dyDescent="0.3">
      <c r="A61" s="12">
        <v>47</v>
      </c>
      <c r="B61" s="13" t="s">
        <v>69</v>
      </c>
      <c r="C61" s="12" t="s">
        <v>28</v>
      </c>
      <c r="D61" s="12" t="s">
        <v>14</v>
      </c>
      <c r="E61" s="14">
        <v>20</v>
      </c>
      <c r="F61" s="15">
        <v>77547.539999999994</v>
      </c>
      <c r="G61" s="16"/>
      <c r="H61" s="17"/>
      <c r="I61" s="18" t="str">
        <f t="shared" si="2"/>
        <v/>
      </c>
      <c r="J61" s="18" t="str">
        <f t="shared" si="3"/>
        <v/>
      </c>
      <c r="K61" s="19" t="str">
        <f>IF(G61="","",G61*E61)</f>
        <v/>
      </c>
      <c r="L61" s="7"/>
    </row>
    <row r="62" spans="1:12" ht="30" customHeight="1" x14ac:dyDescent="0.3">
      <c r="A62" s="12">
        <v>48</v>
      </c>
      <c r="B62" s="13" t="s">
        <v>70</v>
      </c>
      <c r="C62" s="12" t="s">
        <v>23</v>
      </c>
      <c r="D62" s="12" t="s">
        <v>14</v>
      </c>
      <c r="E62" s="14">
        <v>60</v>
      </c>
      <c r="F62" s="15">
        <v>122767.54</v>
      </c>
      <c r="G62" s="16"/>
      <c r="H62" s="17"/>
      <c r="I62" s="18" t="str">
        <f t="shared" si="2"/>
        <v/>
      </c>
      <c r="J62" s="18" t="str">
        <f t="shared" si="3"/>
        <v/>
      </c>
      <c r="K62" s="19" t="str">
        <f>IF(G62="","",G62*E62)</f>
        <v/>
      </c>
      <c r="L62" s="7"/>
    </row>
    <row r="63" spans="1:12" ht="30" customHeight="1" x14ac:dyDescent="0.3">
      <c r="A63" s="12">
        <v>49</v>
      </c>
      <c r="B63" s="13" t="s">
        <v>71</v>
      </c>
      <c r="C63" s="12" t="s">
        <v>23</v>
      </c>
      <c r="D63" s="12" t="s">
        <v>14</v>
      </c>
      <c r="E63" s="14">
        <v>3</v>
      </c>
      <c r="F63" s="15">
        <v>120785</v>
      </c>
      <c r="G63" s="16"/>
      <c r="H63" s="17"/>
      <c r="I63" s="18" t="str">
        <f t="shared" si="2"/>
        <v/>
      </c>
      <c r="J63" s="18" t="str">
        <f t="shared" si="3"/>
        <v/>
      </c>
      <c r="K63" s="19" t="str">
        <f>IF(G63="","",G63*E63)</f>
        <v/>
      </c>
      <c r="L63" s="7"/>
    </row>
    <row r="64" spans="1:12" ht="25.5" customHeight="1" x14ac:dyDescent="0.3">
      <c r="A64" s="39" t="s">
        <v>107</v>
      </c>
      <c r="B64" s="39"/>
      <c r="C64" s="39"/>
      <c r="D64" s="39"/>
      <c r="E64" s="39"/>
      <c r="F64" s="39"/>
      <c r="G64" s="39"/>
      <c r="H64" s="39"/>
      <c r="I64" s="39"/>
      <c r="J64" s="39"/>
      <c r="K64" s="20">
        <f>SUM(K15:K63)</f>
        <v>0</v>
      </c>
      <c r="L64" s="8"/>
    </row>
    <row r="65" spans="1:12" ht="62.25" customHeight="1" x14ac:dyDescent="0.3">
      <c r="A65" s="43" t="s">
        <v>114</v>
      </c>
      <c r="B65" s="43"/>
      <c r="C65" s="43"/>
      <c r="D65" s="43"/>
      <c r="E65" s="43"/>
      <c r="F65" s="43"/>
      <c r="G65" s="43"/>
      <c r="H65" s="43"/>
      <c r="I65" s="43"/>
      <c r="J65" s="43"/>
      <c r="K65" s="43"/>
      <c r="L65" s="43"/>
    </row>
    <row r="66" spans="1:12" ht="31.5" customHeight="1" x14ac:dyDescent="0.3"/>
    <row r="67" spans="1:12" ht="15" customHeight="1" x14ac:dyDescent="0.3">
      <c r="A67" s="31" t="s">
        <v>72</v>
      </c>
      <c r="B67" s="31"/>
      <c r="C67" s="31"/>
      <c r="D67" s="31"/>
      <c r="E67" s="31"/>
    </row>
    <row r="68" spans="1:12" ht="15" customHeight="1" x14ac:dyDescent="0.3">
      <c r="A68" s="40" t="s">
        <v>73</v>
      </c>
      <c r="B68" s="40"/>
      <c r="C68" s="40"/>
      <c r="D68" s="40"/>
      <c r="E68" s="40"/>
    </row>
    <row r="69" spans="1:12" ht="15" customHeight="1" x14ac:dyDescent="0.3">
      <c r="A69" s="41" t="s">
        <v>74</v>
      </c>
      <c r="B69" s="41"/>
      <c r="C69" s="41"/>
      <c r="D69" s="41"/>
      <c r="E69" s="41"/>
    </row>
    <row r="71" spans="1:12" ht="25.5" customHeight="1" x14ac:dyDescent="0.3">
      <c r="A71" s="42" t="s">
        <v>108</v>
      </c>
      <c r="B71" s="42"/>
      <c r="C71" s="42"/>
      <c r="D71" s="42"/>
      <c r="E71" s="42"/>
      <c r="F71" s="42"/>
      <c r="G71" s="42"/>
      <c r="H71" s="42"/>
      <c r="I71" s="42"/>
      <c r="J71" s="42"/>
      <c r="K71" s="42"/>
      <c r="L71" s="42"/>
    </row>
  </sheetData>
  <sheetProtection formatColumns="0" formatRows="0"/>
  <mergeCells count="26">
    <mergeCell ref="A69:E69"/>
    <mergeCell ref="A71:L71"/>
    <mergeCell ref="A67:E67"/>
    <mergeCell ref="A65:L65"/>
    <mergeCell ref="A13:K13"/>
    <mergeCell ref="C9:G9"/>
    <mergeCell ref="A10:B10"/>
    <mergeCell ref="C10:G10"/>
    <mergeCell ref="A64:J64"/>
    <mergeCell ref="A68:E68"/>
    <mergeCell ref="I7:K7"/>
    <mergeCell ref="I8:K8"/>
    <mergeCell ref="I10:K10"/>
    <mergeCell ref="I9:K9"/>
    <mergeCell ref="A1:L1"/>
    <mergeCell ref="A2:L2"/>
    <mergeCell ref="A3:L3"/>
    <mergeCell ref="A4:L4"/>
    <mergeCell ref="A6:B6"/>
    <mergeCell ref="C6:G6"/>
    <mergeCell ref="I6:K6"/>
    <mergeCell ref="A7:B7"/>
    <mergeCell ref="C7:G7"/>
    <mergeCell ref="A8:B8"/>
    <mergeCell ref="C8:G8"/>
    <mergeCell ref="A9:B9"/>
  </mergeCells>
  <conditionalFormatting sqref="G15:G63">
    <cfRule type="expression" dxfId="3" priority="5">
      <formula>AND(ISNUMBER($G15),ROUND($G15,0)&gt;$F15)</formula>
    </cfRule>
  </conditionalFormatting>
  <conditionalFormatting sqref="L9">
    <cfRule type="expression" dxfId="2" priority="6">
      <formula>OR(LEFT($L$9,7)="RECHAZO",LEFT($L$9,10)="INCOMPLETA")</formula>
    </cfRule>
    <cfRule type="expression" dxfId="1" priority="7">
      <formula>LEFT($L$9,7)="REVISAR"</formula>
    </cfRule>
    <cfRule type="expression" dxfId="0" priority="8">
      <formula>$L$9="CUMPLE"</formula>
    </cfRule>
  </conditionalFormatting>
  <dataValidations count="2">
    <dataValidation type="list" allowBlank="1" showErrorMessage="1" errorTitle="Tarifa de IVA" error="Seleccione 0%, 5% o 19%." sqref="H15:H63" xr:uid="{00000000-0002-0000-0000-000000000000}">
      <formula1>"0%,5%,19%"</formula1>
      <formula2>0</formula2>
    </dataValidation>
    <dataValidation type="whole" errorStyle="warning" allowBlank="1" showInputMessage="1" showErrorMessage="1" errorTitle="Valor por encima del techo o con decimales" error="Registre el valor unitario INCLUIDO IVA en pesos enteros, sin superar el precio promedio unitario con IVA (columna H). Si lo supera, la oferta será RECHAZADA." promptTitle="Valor unitario con IVA" prompt="Pesos enteros, IVA incluido, sin superar la columna H." sqref="G15:G63" xr:uid="{00000000-0002-0000-0000-000001000000}">
      <formula1>1</formula1>
      <formula2>F15</formula2>
    </dataValidation>
  </dataValidations>
  <pageMargins left="0.75" right="0.75" top="1" bottom="1" header="0.511811023622047" footer="0.511811023622047"/>
  <pageSetup paperSize="5" fitToHeight="0"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1"/>
  <sheetViews>
    <sheetView showGridLines="0" zoomScaleNormal="100" workbookViewId="0">
      <pane xSplit="2" ySplit="2" topLeftCell="C3" activePane="bottomRight" state="frozen"/>
      <selection pane="topRight" activeCell="D1" sqref="D1"/>
      <selection pane="bottomLeft" activeCell="A3" sqref="A3"/>
      <selection pane="bottomRight" sqref="A1:G1"/>
    </sheetView>
  </sheetViews>
  <sheetFormatPr baseColWidth="10" defaultColWidth="8.7109375" defaultRowHeight="15" x14ac:dyDescent="0.25"/>
  <cols>
    <col min="1" max="1" width="8" style="2" customWidth="1"/>
    <col min="2" max="2" width="30" style="2" customWidth="1"/>
    <col min="3" max="3" width="80" style="2" customWidth="1"/>
    <col min="4" max="4" width="16" style="2" customWidth="1"/>
    <col min="5" max="5" width="14" style="2" customWidth="1"/>
    <col min="6" max="6" width="12" style="2" customWidth="1"/>
    <col min="7" max="7" width="10" style="2" customWidth="1"/>
  </cols>
  <sheetData>
    <row r="1" spans="1:7" ht="21.75" customHeight="1" x14ac:dyDescent="0.25">
      <c r="A1" s="45" t="s">
        <v>75</v>
      </c>
      <c r="B1" s="45"/>
      <c r="C1" s="45"/>
      <c r="D1" s="45"/>
      <c r="E1" s="45"/>
      <c r="F1" s="45"/>
      <c r="G1" s="45"/>
    </row>
    <row r="2" spans="1:7" ht="40.5" x14ac:dyDescent="0.25">
      <c r="A2" s="4" t="s">
        <v>11</v>
      </c>
      <c r="B2" s="4" t="s">
        <v>12</v>
      </c>
      <c r="C2" s="4" t="s">
        <v>76</v>
      </c>
      <c r="D2" s="4" t="s">
        <v>77</v>
      </c>
      <c r="E2" s="4" t="s">
        <v>13</v>
      </c>
      <c r="F2" s="4" t="s">
        <v>14</v>
      </c>
      <c r="G2" s="4" t="s">
        <v>15</v>
      </c>
    </row>
    <row r="3" spans="1:7" ht="96" customHeight="1" x14ac:dyDescent="0.25">
      <c r="A3" s="3">
        <v>1</v>
      </c>
      <c r="B3" s="3" t="s">
        <v>22</v>
      </c>
      <c r="C3" s="3" t="s">
        <v>109</v>
      </c>
      <c r="D3" s="3" t="s">
        <v>78</v>
      </c>
      <c r="E3" s="3" t="s">
        <v>23</v>
      </c>
      <c r="F3" s="3" t="s">
        <v>14</v>
      </c>
      <c r="G3" s="3">
        <v>30</v>
      </c>
    </row>
    <row r="4" spans="1:7" ht="246.75" customHeight="1" x14ac:dyDescent="0.25">
      <c r="A4" s="3">
        <v>2</v>
      </c>
      <c r="B4" s="3" t="s">
        <v>24</v>
      </c>
      <c r="C4" s="3" t="s">
        <v>79</v>
      </c>
      <c r="D4" s="3" t="s">
        <v>78</v>
      </c>
      <c r="E4" s="3" t="s">
        <v>25</v>
      </c>
      <c r="F4" s="3" t="s">
        <v>14</v>
      </c>
      <c r="G4" s="3">
        <v>4</v>
      </c>
    </row>
    <row r="5" spans="1:7" ht="246" customHeight="1" x14ac:dyDescent="0.25">
      <c r="A5" s="3">
        <v>3</v>
      </c>
      <c r="B5" s="3" t="s">
        <v>24</v>
      </c>
      <c r="C5" s="3" t="s">
        <v>79</v>
      </c>
      <c r="D5" s="3" t="s">
        <v>78</v>
      </c>
      <c r="E5" s="3" t="s">
        <v>26</v>
      </c>
      <c r="F5" s="3" t="s">
        <v>14</v>
      </c>
      <c r="G5" s="3">
        <v>4</v>
      </c>
    </row>
    <row r="6" spans="1:7" ht="246.75" customHeight="1" x14ac:dyDescent="0.25">
      <c r="A6" s="3">
        <v>4</v>
      </c>
      <c r="B6" s="3" t="s">
        <v>24</v>
      </c>
      <c r="C6" s="3" t="s">
        <v>79</v>
      </c>
      <c r="D6" s="3" t="s">
        <v>78</v>
      </c>
      <c r="E6" s="3" t="s">
        <v>27</v>
      </c>
      <c r="F6" s="3" t="s">
        <v>14</v>
      </c>
      <c r="G6" s="3">
        <v>4</v>
      </c>
    </row>
    <row r="7" spans="1:7" ht="251.25" customHeight="1" x14ac:dyDescent="0.25">
      <c r="A7" s="3">
        <v>5</v>
      </c>
      <c r="B7" s="3" t="s">
        <v>24</v>
      </c>
      <c r="C7" s="3" t="s">
        <v>79</v>
      </c>
      <c r="D7" s="3" t="s">
        <v>78</v>
      </c>
      <c r="E7" s="3" t="s">
        <v>28</v>
      </c>
      <c r="F7" s="3" t="s">
        <v>14</v>
      </c>
      <c r="G7" s="3">
        <v>4</v>
      </c>
    </row>
    <row r="8" spans="1:7" ht="114" customHeight="1" x14ac:dyDescent="0.25">
      <c r="A8" s="3">
        <v>6</v>
      </c>
      <c r="B8" s="3" t="s">
        <v>29</v>
      </c>
      <c r="C8" s="3" t="s">
        <v>80</v>
      </c>
      <c r="D8" s="3" t="s">
        <v>78</v>
      </c>
      <c r="E8" s="3" t="s">
        <v>30</v>
      </c>
      <c r="F8" s="3" t="s">
        <v>31</v>
      </c>
      <c r="G8" s="3">
        <v>20</v>
      </c>
    </row>
    <row r="9" spans="1:7" ht="115.5" customHeight="1" x14ac:dyDescent="0.25">
      <c r="A9" s="3">
        <v>7</v>
      </c>
      <c r="B9" s="3" t="s">
        <v>29</v>
      </c>
      <c r="C9" s="3" t="s">
        <v>80</v>
      </c>
      <c r="D9" s="3" t="s">
        <v>78</v>
      </c>
      <c r="E9" s="3" t="s">
        <v>32</v>
      </c>
      <c r="F9" s="3" t="s">
        <v>31</v>
      </c>
      <c r="G9" s="3">
        <v>20</v>
      </c>
    </row>
    <row r="10" spans="1:7" ht="121.5" customHeight="1" x14ac:dyDescent="0.25">
      <c r="A10" s="3">
        <v>8</v>
      </c>
      <c r="B10" s="3" t="s">
        <v>29</v>
      </c>
      <c r="C10" s="3" t="s">
        <v>80</v>
      </c>
      <c r="D10" s="3" t="s">
        <v>78</v>
      </c>
      <c r="E10" s="3" t="s">
        <v>33</v>
      </c>
      <c r="F10" s="3" t="s">
        <v>31</v>
      </c>
      <c r="G10" s="3">
        <v>20</v>
      </c>
    </row>
    <row r="11" spans="1:7" ht="75.75" customHeight="1" x14ac:dyDescent="0.25">
      <c r="A11" s="3">
        <v>9</v>
      </c>
      <c r="B11" s="3" t="s">
        <v>34</v>
      </c>
      <c r="C11" s="3" t="s">
        <v>81</v>
      </c>
      <c r="D11" s="3" t="s">
        <v>82</v>
      </c>
      <c r="E11" s="3" t="s">
        <v>26</v>
      </c>
      <c r="F11" s="3" t="s">
        <v>35</v>
      </c>
      <c r="G11" s="3">
        <v>5</v>
      </c>
    </row>
    <row r="12" spans="1:7" ht="73.5" customHeight="1" x14ac:dyDescent="0.25">
      <c r="A12" s="3">
        <v>10</v>
      </c>
      <c r="B12" s="3" t="s">
        <v>34</v>
      </c>
      <c r="C12" s="3" t="s">
        <v>81</v>
      </c>
      <c r="D12" s="3" t="s">
        <v>82</v>
      </c>
      <c r="E12" s="3" t="s">
        <v>27</v>
      </c>
      <c r="F12" s="3" t="s">
        <v>35</v>
      </c>
      <c r="G12" s="3">
        <v>5</v>
      </c>
    </row>
    <row r="13" spans="1:7" ht="105" customHeight="1" x14ac:dyDescent="0.25">
      <c r="A13" s="3">
        <v>11</v>
      </c>
      <c r="B13" s="3" t="s">
        <v>36</v>
      </c>
      <c r="C13" s="3" t="s">
        <v>83</v>
      </c>
      <c r="D13" s="3" t="s">
        <v>78</v>
      </c>
      <c r="E13" s="3" t="s">
        <v>30</v>
      </c>
      <c r="F13" s="3" t="s">
        <v>31</v>
      </c>
      <c r="G13" s="3">
        <v>20</v>
      </c>
    </row>
    <row r="14" spans="1:7" ht="114" customHeight="1" x14ac:dyDescent="0.25">
      <c r="A14" s="3">
        <v>12</v>
      </c>
      <c r="B14" s="3" t="s">
        <v>36</v>
      </c>
      <c r="C14" s="3" t="s">
        <v>83</v>
      </c>
      <c r="D14" s="3" t="s">
        <v>78</v>
      </c>
      <c r="E14" s="3" t="s">
        <v>32</v>
      </c>
      <c r="F14" s="3" t="s">
        <v>31</v>
      </c>
      <c r="G14" s="3">
        <v>20</v>
      </c>
    </row>
    <row r="15" spans="1:7" ht="100.5" customHeight="1" x14ac:dyDescent="0.25">
      <c r="A15" s="3">
        <v>13</v>
      </c>
      <c r="B15" s="3" t="s">
        <v>36</v>
      </c>
      <c r="C15" s="3" t="s">
        <v>83</v>
      </c>
      <c r="D15" s="3" t="s">
        <v>78</v>
      </c>
      <c r="E15" s="3" t="s">
        <v>33</v>
      </c>
      <c r="F15" s="3" t="s">
        <v>31</v>
      </c>
      <c r="G15" s="3">
        <v>20</v>
      </c>
    </row>
    <row r="16" spans="1:7" ht="99" customHeight="1" x14ac:dyDescent="0.25">
      <c r="A16" s="3">
        <v>14</v>
      </c>
      <c r="B16" s="3" t="s">
        <v>37</v>
      </c>
      <c r="C16" s="3" t="s">
        <v>84</v>
      </c>
      <c r="D16" s="3" t="s">
        <v>78</v>
      </c>
      <c r="E16" s="3" t="s">
        <v>38</v>
      </c>
      <c r="F16" s="3" t="s">
        <v>31</v>
      </c>
      <c r="G16" s="3">
        <v>5</v>
      </c>
    </row>
    <row r="17" spans="1:7" ht="99" customHeight="1" x14ac:dyDescent="0.25">
      <c r="A17" s="3">
        <v>15</v>
      </c>
      <c r="B17" s="3" t="s">
        <v>37</v>
      </c>
      <c r="C17" s="3" t="s">
        <v>84</v>
      </c>
      <c r="D17" s="3" t="s">
        <v>78</v>
      </c>
      <c r="E17" s="3" t="s">
        <v>39</v>
      </c>
      <c r="F17" s="3" t="s">
        <v>31</v>
      </c>
      <c r="G17" s="3">
        <v>20</v>
      </c>
    </row>
    <row r="18" spans="1:7" ht="99" customHeight="1" x14ac:dyDescent="0.25">
      <c r="A18" s="3">
        <v>16</v>
      </c>
      <c r="B18" s="3" t="s">
        <v>37</v>
      </c>
      <c r="C18" s="3" t="s">
        <v>84</v>
      </c>
      <c r="D18" s="3" t="s">
        <v>78</v>
      </c>
      <c r="E18" s="3" t="s">
        <v>40</v>
      </c>
      <c r="F18" s="3" t="s">
        <v>31</v>
      </c>
      <c r="G18" s="3">
        <v>15</v>
      </c>
    </row>
    <row r="19" spans="1:7" ht="99" customHeight="1" x14ac:dyDescent="0.25">
      <c r="A19" s="3">
        <v>17</v>
      </c>
      <c r="B19" s="3" t="s">
        <v>37</v>
      </c>
      <c r="C19" s="3" t="s">
        <v>84</v>
      </c>
      <c r="D19" s="3" t="s">
        <v>78</v>
      </c>
      <c r="E19" s="3" t="s">
        <v>41</v>
      </c>
      <c r="F19" s="3" t="s">
        <v>31</v>
      </c>
      <c r="G19" s="3">
        <v>10</v>
      </c>
    </row>
    <row r="20" spans="1:7" ht="99" customHeight="1" x14ac:dyDescent="0.25">
      <c r="A20" s="3">
        <v>18</v>
      </c>
      <c r="B20" s="3" t="s">
        <v>37</v>
      </c>
      <c r="C20" s="3" t="s">
        <v>84</v>
      </c>
      <c r="D20" s="3" t="s">
        <v>78</v>
      </c>
      <c r="E20" s="3" t="s">
        <v>42</v>
      </c>
      <c r="F20" s="3" t="s">
        <v>31</v>
      </c>
      <c r="G20" s="3">
        <v>15</v>
      </c>
    </row>
    <row r="21" spans="1:7" ht="99" customHeight="1" x14ac:dyDescent="0.25">
      <c r="A21" s="3">
        <v>19</v>
      </c>
      <c r="B21" s="3" t="s">
        <v>37</v>
      </c>
      <c r="C21" s="3" t="s">
        <v>84</v>
      </c>
      <c r="D21" s="3" t="s">
        <v>78</v>
      </c>
      <c r="E21" s="3" t="s">
        <v>43</v>
      </c>
      <c r="F21" s="3" t="s">
        <v>31</v>
      </c>
      <c r="G21" s="3">
        <v>5</v>
      </c>
    </row>
    <row r="22" spans="1:7" ht="99" customHeight="1" x14ac:dyDescent="0.25">
      <c r="A22" s="3">
        <v>20</v>
      </c>
      <c r="B22" s="3" t="s">
        <v>44</v>
      </c>
      <c r="C22" s="3" t="s">
        <v>85</v>
      </c>
      <c r="D22" s="3" t="s">
        <v>78</v>
      </c>
      <c r="E22" s="3" t="s">
        <v>25</v>
      </c>
      <c r="F22" s="3" t="s">
        <v>14</v>
      </c>
      <c r="G22" s="3">
        <v>30</v>
      </c>
    </row>
    <row r="23" spans="1:7" ht="99" customHeight="1" x14ac:dyDescent="0.25">
      <c r="A23" s="3">
        <v>21</v>
      </c>
      <c r="B23" s="3" t="s">
        <v>44</v>
      </c>
      <c r="C23" s="3" t="s">
        <v>85</v>
      </c>
      <c r="D23" s="3" t="s">
        <v>78</v>
      </c>
      <c r="E23" s="3" t="s">
        <v>26</v>
      </c>
      <c r="F23" s="3" t="s">
        <v>14</v>
      </c>
      <c r="G23" s="3">
        <v>40</v>
      </c>
    </row>
    <row r="24" spans="1:7" ht="99" customHeight="1" x14ac:dyDescent="0.25">
      <c r="A24" s="3">
        <v>22</v>
      </c>
      <c r="B24" s="3" t="s">
        <v>44</v>
      </c>
      <c r="C24" s="3" t="s">
        <v>85</v>
      </c>
      <c r="D24" s="3" t="s">
        <v>78</v>
      </c>
      <c r="E24" s="3" t="s">
        <v>27</v>
      </c>
      <c r="F24" s="3" t="s">
        <v>14</v>
      </c>
      <c r="G24" s="3">
        <v>30</v>
      </c>
    </row>
    <row r="25" spans="1:7" ht="99" customHeight="1" x14ac:dyDescent="0.25">
      <c r="A25" s="3">
        <v>23</v>
      </c>
      <c r="B25" s="3" t="s">
        <v>44</v>
      </c>
      <c r="C25" s="3" t="s">
        <v>85</v>
      </c>
      <c r="D25" s="3" t="s">
        <v>78</v>
      </c>
      <c r="E25" s="3" t="s">
        <v>28</v>
      </c>
      <c r="F25" s="3" t="s">
        <v>14</v>
      </c>
      <c r="G25" s="3">
        <v>30</v>
      </c>
    </row>
    <row r="26" spans="1:7" ht="99" customHeight="1" x14ac:dyDescent="0.25">
      <c r="A26" s="3">
        <v>24</v>
      </c>
      <c r="B26" s="3" t="s">
        <v>44</v>
      </c>
      <c r="C26" s="3" t="s">
        <v>85</v>
      </c>
      <c r="D26" s="3" t="s">
        <v>78</v>
      </c>
      <c r="E26" s="3" t="s">
        <v>45</v>
      </c>
      <c r="F26" s="3" t="s">
        <v>14</v>
      </c>
      <c r="G26" s="3">
        <v>20</v>
      </c>
    </row>
    <row r="27" spans="1:7" ht="24" customHeight="1" x14ac:dyDescent="0.25">
      <c r="A27" s="3">
        <v>25</v>
      </c>
      <c r="B27" s="3" t="s">
        <v>46</v>
      </c>
      <c r="C27" s="3" t="s">
        <v>86</v>
      </c>
      <c r="D27" s="3" t="s">
        <v>82</v>
      </c>
      <c r="E27" s="3" t="s">
        <v>23</v>
      </c>
      <c r="F27" s="3" t="s">
        <v>14</v>
      </c>
      <c r="G27" s="3">
        <v>20</v>
      </c>
    </row>
    <row r="28" spans="1:7" ht="101.25" customHeight="1" x14ac:dyDescent="0.25">
      <c r="A28" s="3">
        <v>26</v>
      </c>
      <c r="B28" s="3" t="s">
        <v>47</v>
      </c>
      <c r="C28" s="3" t="s">
        <v>87</v>
      </c>
      <c r="D28" s="3" t="s">
        <v>82</v>
      </c>
      <c r="E28" s="3" t="s">
        <v>23</v>
      </c>
      <c r="F28" s="3" t="s">
        <v>14</v>
      </c>
      <c r="G28" s="3">
        <v>10</v>
      </c>
    </row>
    <row r="29" spans="1:7" ht="33.75" customHeight="1" x14ac:dyDescent="0.25">
      <c r="A29" s="3">
        <v>27</v>
      </c>
      <c r="B29" s="3" t="s">
        <v>48</v>
      </c>
      <c r="C29" s="3" t="s">
        <v>88</v>
      </c>
      <c r="D29" s="3" t="s">
        <v>82</v>
      </c>
      <c r="E29" s="3" t="s">
        <v>23</v>
      </c>
      <c r="F29" s="3" t="s">
        <v>14</v>
      </c>
      <c r="G29" s="3">
        <v>10</v>
      </c>
    </row>
    <row r="30" spans="1:7" ht="66" customHeight="1" x14ac:dyDescent="0.25">
      <c r="A30" s="3">
        <v>28</v>
      </c>
      <c r="B30" s="3" t="s">
        <v>49</v>
      </c>
      <c r="C30" s="3" t="s">
        <v>89</v>
      </c>
      <c r="D30" s="3" t="s">
        <v>82</v>
      </c>
      <c r="E30" s="3" t="s">
        <v>50</v>
      </c>
      <c r="F30" s="3" t="s">
        <v>51</v>
      </c>
      <c r="G30" s="3">
        <v>1</v>
      </c>
    </row>
    <row r="31" spans="1:7" ht="24" customHeight="1" x14ac:dyDescent="0.25">
      <c r="A31" s="3">
        <v>29</v>
      </c>
      <c r="B31" s="3" t="s">
        <v>52</v>
      </c>
      <c r="C31" s="3" t="s">
        <v>90</v>
      </c>
      <c r="D31" s="3" t="s">
        <v>82</v>
      </c>
      <c r="E31" s="3" t="s">
        <v>23</v>
      </c>
      <c r="F31" s="3" t="s">
        <v>14</v>
      </c>
      <c r="G31" s="3">
        <v>10</v>
      </c>
    </row>
    <row r="32" spans="1:7" ht="39" customHeight="1" x14ac:dyDescent="0.25">
      <c r="A32" s="3">
        <v>30</v>
      </c>
      <c r="B32" s="3" t="s">
        <v>53</v>
      </c>
      <c r="C32" s="3" t="s">
        <v>91</v>
      </c>
      <c r="D32" s="3" t="s">
        <v>82</v>
      </c>
      <c r="E32" s="3" t="s">
        <v>23</v>
      </c>
      <c r="F32" s="3" t="s">
        <v>14</v>
      </c>
      <c r="G32" s="3">
        <v>10</v>
      </c>
    </row>
    <row r="33" spans="1:7" ht="58.5" customHeight="1" x14ac:dyDescent="0.25">
      <c r="A33" s="3">
        <v>31</v>
      </c>
      <c r="B33" s="3" t="s">
        <v>54</v>
      </c>
      <c r="C33" s="3" t="s">
        <v>92</v>
      </c>
      <c r="D33" s="3" t="s">
        <v>78</v>
      </c>
      <c r="E33" s="3" t="s">
        <v>23</v>
      </c>
      <c r="F33" s="3" t="s">
        <v>14</v>
      </c>
      <c r="G33" s="3">
        <v>50</v>
      </c>
    </row>
    <row r="34" spans="1:7" ht="120.75" customHeight="1" x14ac:dyDescent="0.25">
      <c r="A34" s="3">
        <v>32</v>
      </c>
      <c r="B34" s="3" t="s">
        <v>55</v>
      </c>
      <c r="C34" s="3" t="s">
        <v>93</v>
      </c>
      <c r="D34" s="3" t="s">
        <v>82</v>
      </c>
      <c r="E34" s="3" t="s">
        <v>23</v>
      </c>
      <c r="F34" s="3" t="s">
        <v>14</v>
      </c>
      <c r="G34" s="3">
        <v>10</v>
      </c>
    </row>
    <row r="35" spans="1:7" ht="24" customHeight="1" x14ac:dyDescent="0.25">
      <c r="A35" s="3">
        <v>33</v>
      </c>
      <c r="B35" s="3" t="s">
        <v>56</v>
      </c>
      <c r="C35" s="3" t="s">
        <v>94</v>
      </c>
      <c r="D35" s="3" t="s">
        <v>82</v>
      </c>
      <c r="E35" s="3" t="s">
        <v>26</v>
      </c>
      <c r="F35" s="3" t="s">
        <v>35</v>
      </c>
      <c r="G35" s="3">
        <v>1</v>
      </c>
    </row>
    <row r="36" spans="1:7" ht="24" customHeight="1" x14ac:dyDescent="0.25">
      <c r="A36" s="3">
        <v>34</v>
      </c>
      <c r="B36" s="3" t="s">
        <v>56</v>
      </c>
      <c r="C36" s="3" t="s">
        <v>94</v>
      </c>
      <c r="D36" s="3" t="s">
        <v>82</v>
      </c>
      <c r="E36" s="3" t="s">
        <v>27</v>
      </c>
      <c r="F36" s="3" t="s">
        <v>35</v>
      </c>
      <c r="G36" s="3">
        <v>1</v>
      </c>
    </row>
    <row r="37" spans="1:7" ht="43.5" customHeight="1" x14ac:dyDescent="0.25">
      <c r="A37" s="3">
        <v>35</v>
      </c>
      <c r="B37" s="3" t="s">
        <v>57</v>
      </c>
      <c r="C37" s="3" t="s">
        <v>95</v>
      </c>
      <c r="D37" s="3" t="s">
        <v>82</v>
      </c>
      <c r="E37" s="3" t="s">
        <v>23</v>
      </c>
      <c r="F37" s="3" t="s">
        <v>14</v>
      </c>
      <c r="G37" s="3">
        <v>10</v>
      </c>
    </row>
    <row r="38" spans="1:7" ht="43.5" customHeight="1" x14ac:dyDescent="0.25">
      <c r="A38" s="3">
        <v>36</v>
      </c>
      <c r="B38" s="3" t="s">
        <v>58</v>
      </c>
      <c r="C38" s="3" t="s">
        <v>96</v>
      </c>
      <c r="D38" s="3" t="s">
        <v>82</v>
      </c>
      <c r="E38" s="3" t="s">
        <v>23</v>
      </c>
      <c r="F38" s="3" t="s">
        <v>14</v>
      </c>
      <c r="G38" s="3">
        <v>10</v>
      </c>
    </row>
    <row r="39" spans="1:7" ht="69" customHeight="1" x14ac:dyDescent="0.25">
      <c r="A39" s="3">
        <v>37</v>
      </c>
      <c r="B39" s="3" t="s">
        <v>59</v>
      </c>
      <c r="C39" s="3" t="s">
        <v>97</v>
      </c>
      <c r="D39" s="3" t="s">
        <v>78</v>
      </c>
      <c r="E39" s="3" t="s">
        <v>23</v>
      </c>
      <c r="F39" s="3" t="s">
        <v>14</v>
      </c>
      <c r="G39" s="3">
        <v>10</v>
      </c>
    </row>
    <row r="40" spans="1:7" ht="95.25" customHeight="1" x14ac:dyDescent="0.25">
      <c r="A40" s="3">
        <v>38</v>
      </c>
      <c r="B40" s="3" t="s">
        <v>60</v>
      </c>
      <c r="C40" s="3" t="s">
        <v>98</v>
      </c>
      <c r="D40" s="3" t="s">
        <v>82</v>
      </c>
      <c r="E40" s="3" t="s">
        <v>23</v>
      </c>
      <c r="F40" s="3" t="s">
        <v>51</v>
      </c>
      <c r="G40" s="3">
        <v>5</v>
      </c>
    </row>
    <row r="41" spans="1:7" ht="24" customHeight="1" x14ac:dyDescent="0.25">
      <c r="A41" s="3">
        <v>39</v>
      </c>
      <c r="B41" s="3" t="s">
        <v>61</v>
      </c>
      <c r="C41" s="3" t="s">
        <v>99</v>
      </c>
      <c r="D41" s="3" t="s">
        <v>82</v>
      </c>
      <c r="E41" s="3" t="s">
        <v>23</v>
      </c>
      <c r="F41" s="3" t="s">
        <v>62</v>
      </c>
      <c r="G41" s="3">
        <v>10</v>
      </c>
    </row>
    <row r="42" spans="1:7" ht="168" customHeight="1" x14ac:dyDescent="0.25">
      <c r="A42" s="3">
        <v>40</v>
      </c>
      <c r="B42" s="3" t="s">
        <v>63</v>
      </c>
      <c r="C42" s="3" t="s">
        <v>100</v>
      </c>
      <c r="D42" s="3" t="s">
        <v>82</v>
      </c>
      <c r="E42" s="3" t="s">
        <v>23</v>
      </c>
      <c r="F42" s="3" t="s">
        <v>14</v>
      </c>
      <c r="G42" s="3">
        <v>12</v>
      </c>
    </row>
    <row r="43" spans="1:7" ht="33" customHeight="1" x14ac:dyDescent="0.25">
      <c r="A43" s="3">
        <v>41</v>
      </c>
      <c r="B43" s="3" t="s">
        <v>64</v>
      </c>
      <c r="C43" s="3" t="s">
        <v>101</v>
      </c>
      <c r="D43" s="3" t="s">
        <v>78</v>
      </c>
      <c r="E43" s="3" t="s">
        <v>65</v>
      </c>
      <c r="F43" s="3" t="s">
        <v>14</v>
      </c>
      <c r="G43" s="3">
        <v>20</v>
      </c>
    </row>
    <row r="44" spans="1:7" ht="55.5" customHeight="1" x14ac:dyDescent="0.25">
      <c r="A44" s="3">
        <v>42</v>
      </c>
      <c r="B44" s="3" t="s">
        <v>66</v>
      </c>
      <c r="C44" s="3" t="s">
        <v>102</v>
      </c>
      <c r="D44" s="3" t="s">
        <v>78</v>
      </c>
      <c r="E44" s="3" t="s">
        <v>67</v>
      </c>
      <c r="F44" s="3" t="s">
        <v>14</v>
      </c>
      <c r="G44" s="3">
        <v>20</v>
      </c>
    </row>
    <row r="45" spans="1:7" ht="112.5" customHeight="1" x14ac:dyDescent="0.25">
      <c r="A45" s="3">
        <v>43</v>
      </c>
      <c r="B45" s="3" t="s">
        <v>68</v>
      </c>
      <c r="C45" s="3" t="s">
        <v>110</v>
      </c>
      <c r="D45" s="3" t="s">
        <v>78</v>
      </c>
      <c r="E45" s="3" t="s">
        <v>23</v>
      </c>
      <c r="F45" s="3" t="s">
        <v>14</v>
      </c>
      <c r="G45" s="3">
        <v>60</v>
      </c>
    </row>
    <row r="46" spans="1:7" ht="222" customHeight="1" x14ac:dyDescent="0.25">
      <c r="A46" s="3">
        <v>44</v>
      </c>
      <c r="B46" s="3" t="s">
        <v>69</v>
      </c>
      <c r="C46" s="3" t="s">
        <v>111</v>
      </c>
      <c r="D46" s="3" t="s">
        <v>78</v>
      </c>
      <c r="E46" s="3" t="s">
        <v>25</v>
      </c>
      <c r="F46" s="3" t="s">
        <v>14</v>
      </c>
      <c r="G46" s="3">
        <v>20</v>
      </c>
    </row>
    <row r="47" spans="1:7" ht="222" customHeight="1" x14ac:dyDescent="0.25">
      <c r="A47" s="3">
        <v>45</v>
      </c>
      <c r="B47" s="3" t="s">
        <v>69</v>
      </c>
      <c r="C47" s="3" t="s">
        <v>112</v>
      </c>
      <c r="D47" s="3" t="s">
        <v>78</v>
      </c>
      <c r="E47" s="3" t="s">
        <v>26</v>
      </c>
      <c r="F47" s="3" t="s">
        <v>14</v>
      </c>
      <c r="G47" s="3">
        <v>20</v>
      </c>
    </row>
    <row r="48" spans="1:7" ht="221.25" customHeight="1" x14ac:dyDescent="0.25">
      <c r="A48" s="3">
        <v>46</v>
      </c>
      <c r="B48" s="3" t="s">
        <v>69</v>
      </c>
      <c r="C48" s="3" t="s">
        <v>113</v>
      </c>
      <c r="D48" s="3" t="s">
        <v>78</v>
      </c>
      <c r="E48" s="3" t="s">
        <v>27</v>
      </c>
      <c r="F48" s="3" t="s">
        <v>14</v>
      </c>
      <c r="G48" s="3">
        <v>20</v>
      </c>
    </row>
    <row r="49" spans="1:7" ht="225.75" customHeight="1" x14ac:dyDescent="0.25">
      <c r="A49" s="3">
        <v>47</v>
      </c>
      <c r="B49" s="3" t="s">
        <v>69</v>
      </c>
      <c r="C49" s="3" t="s">
        <v>113</v>
      </c>
      <c r="D49" s="3" t="s">
        <v>78</v>
      </c>
      <c r="E49" s="3" t="s">
        <v>28</v>
      </c>
      <c r="F49" s="3" t="s">
        <v>14</v>
      </c>
      <c r="G49" s="3">
        <v>20</v>
      </c>
    </row>
    <row r="50" spans="1:7" ht="220.5" customHeight="1" x14ac:dyDescent="0.25">
      <c r="A50" s="3">
        <v>48</v>
      </c>
      <c r="B50" s="3" t="s">
        <v>70</v>
      </c>
      <c r="C50" s="3" t="s">
        <v>103</v>
      </c>
      <c r="D50" s="3" t="s">
        <v>78</v>
      </c>
      <c r="E50" s="3" t="s">
        <v>23</v>
      </c>
      <c r="F50" s="3" t="s">
        <v>14</v>
      </c>
      <c r="G50" s="3">
        <v>60</v>
      </c>
    </row>
    <row r="51" spans="1:7" ht="144" customHeight="1" x14ac:dyDescent="0.25">
      <c r="A51" s="3">
        <v>49</v>
      </c>
      <c r="B51" s="3" t="s">
        <v>71</v>
      </c>
      <c r="C51" s="3" t="s">
        <v>104</v>
      </c>
      <c r="D51" s="3" t="s">
        <v>78</v>
      </c>
      <c r="E51" s="3" t="s">
        <v>23</v>
      </c>
      <c r="F51" s="3" t="s">
        <v>14</v>
      </c>
      <c r="G51" s="3">
        <v>3</v>
      </c>
    </row>
  </sheetData>
  <mergeCells count="1">
    <mergeCell ref="A1:G1"/>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Oferta económica</vt:lpstr>
      <vt:lpstr>Especificaciones por ítem</vt:lpstr>
      <vt:lpstr>'Oferta económica'!Área_de_impresión</vt:lpstr>
      <vt:lpstr>'Oferta económica'!Títulos_a_imprimir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Tatiana Arias Rivera</cp:lastModifiedBy>
  <cp:revision>0</cp:revision>
  <dcterms:created xsi:type="dcterms:W3CDTF">2026-09-28T20:54:39Z</dcterms:created>
  <dcterms:modified xsi:type="dcterms:W3CDTF">2026-09-30T13:57:16Z</dcterms:modified>
  <dc:language>en-US</dc:language>
</cp:coreProperties>
</file>