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mcami\Downloads\PROCESO INNOVACION AJUSTADO\"/>
    </mc:Choice>
  </mc:AlternateContent>
  <xr:revisionPtr revIDLastSave="0" documentId="13_ncr:1_{9E3D7054-C44D-4092-BE29-E42C382517B6}" xr6:coauthVersionLast="47" xr6:coauthVersionMax="47" xr10:uidLastSave="{00000000-0000-0000-0000-000000000000}"/>
  <bookViews>
    <workbookView xWindow="-110" yWindow="-110" windowWidth="19420" windowHeight="11500" tabRatio="900" activeTab="2"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_FilterDatabase" localSheetId="2" hidden="1">EVALUACION!$B$16:$Q$16</definedName>
    <definedName name="_xlnm._FilterDatabase" localSheetId="3" hidden="1">'EVALUACION CON CONTROLES'!$B$15:$Z$15</definedName>
    <definedName name="_xlnm.Print_Area" localSheetId="4">'ASIGNACION Y TRATAMIENTO'!$B$2:$X$51</definedName>
    <definedName name="_xlnm.Print_Area" localSheetId="0">CONTEXTO!$B$2:$F$19</definedName>
    <definedName name="_xlnm.Print_Area" localSheetId="2">EVALUACION!$B$2:$L$63</definedName>
    <definedName name="_xlnm.Print_Area" localSheetId="3">'EVALUACION CON CONTROLES'!$B$2:$R$56</definedName>
    <definedName name="_xlnm.Print_Area" localSheetId="1">'IDENTIFICACION Y ANALISIS'!$B$2:$F$41</definedName>
    <definedName name="contratación">'IDENTIFICACION Y ANALISIS'!$B$22:$B$23</definedName>
    <definedName name="ejecución">'IDENTIFICACION Y ANALISIS'!$B$25:$B$41</definedName>
    <definedName name="OPCIONES">'ASIGNACION Y TRATAMIENTO'!$B$55:$B$57</definedName>
    <definedName name="planeación">'IDENTIFICACION Y ANALISIS'!#REF!</definedName>
    <definedName name="selección">'IDENTIFICACION Y ANALISIS'!$B$20:$B$20</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0" i="6" l="1"/>
  <c r="K31" i="6"/>
  <c r="K32" i="6"/>
  <c r="J30" i="6"/>
  <c r="J31" i="6"/>
  <c r="J32" i="6"/>
  <c r="I30" i="6"/>
  <c r="I31" i="6"/>
  <c r="I32" i="6"/>
  <c r="H30" i="6"/>
  <c r="H31" i="6"/>
  <c r="H32" i="6"/>
  <c r="G32" i="6"/>
  <c r="G30" i="6"/>
  <c r="G31" i="6"/>
  <c r="X32" i="6"/>
  <c r="W32" i="6"/>
  <c r="V32" i="6"/>
  <c r="U32" i="6"/>
  <c r="T32" i="6"/>
  <c r="S32" i="6"/>
  <c r="O32" i="6"/>
  <c r="N32" i="6"/>
  <c r="J34" i="15"/>
  <c r="J35" i="15"/>
  <c r="J36" i="15"/>
  <c r="P32" i="6" s="1"/>
  <c r="I34" i="15"/>
  <c r="I35" i="15"/>
  <c r="I36" i="15"/>
  <c r="C36" i="15"/>
  <c r="C32" i="6" s="1"/>
  <c r="B36" i="15"/>
  <c r="D32" i="6" s="1"/>
  <c r="B35" i="15"/>
  <c r="C35" i="15"/>
  <c r="C34" i="15"/>
  <c r="B34" i="15"/>
  <c r="K35" i="11"/>
  <c r="L35" i="11" s="1"/>
  <c r="K36" i="11"/>
  <c r="L36" i="11" s="1"/>
  <c r="K37" i="11"/>
  <c r="L37" i="11" s="1"/>
  <c r="K36" i="15" l="1"/>
  <c r="L36" i="15" l="1"/>
  <c r="R32" i="6" s="1"/>
  <c r="Q32" i="6"/>
  <c r="C32" i="15" l="1"/>
  <c r="C26" i="15"/>
  <c r="B6" i="6"/>
  <c r="B6" i="15" l="1"/>
  <c r="X31" i="6" l="1"/>
  <c r="W31" i="6"/>
  <c r="V31" i="6"/>
  <c r="U31" i="6"/>
  <c r="T31" i="6"/>
  <c r="S31" i="6"/>
  <c r="N31" i="6"/>
  <c r="G29" i="6"/>
  <c r="H29" i="6"/>
  <c r="I29" i="6"/>
  <c r="N29" i="6"/>
  <c r="S29" i="6"/>
  <c r="T29" i="6"/>
  <c r="U29" i="6"/>
  <c r="V29" i="6"/>
  <c r="W29" i="6"/>
  <c r="X29" i="6"/>
  <c r="N30" i="6"/>
  <c r="S30" i="6"/>
  <c r="T30" i="6"/>
  <c r="U30" i="6"/>
  <c r="V30" i="6"/>
  <c r="W30" i="6"/>
  <c r="X30" i="6"/>
  <c r="X28" i="6"/>
  <c r="W28" i="6"/>
  <c r="V28" i="6"/>
  <c r="U28" i="6"/>
  <c r="T28" i="6"/>
  <c r="S28" i="6"/>
  <c r="N28" i="6"/>
  <c r="I28" i="6"/>
  <c r="H28" i="6"/>
  <c r="G28" i="6"/>
  <c r="G11" i="6"/>
  <c r="H11" i="6"/>
  <c r="I11" i="6"/>
  <c r="N11" i="6"/>
  <c r="S11" i="6"/>
  <c r="T11" i="6"/>
  <c r="U11" i="6"/>
  <c r="V11" i="6"/>
  <c r="W11" i="6"/>
  <c r="X11"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K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G27" i="6"/>
  <c r="H27" i="6"/>
  <c r="I27" i="6"/>
  <c r="N27" i="6"/>
  <c r="S27" i="6"/>
  <c r="T27" i="6"/>
  <c r="U27" i="6"/>
  <c r="V27" i="6"/>
  <c r="W27" i="6"/>
  <c r="X27" i="6"/>
  <c r="P28" i="6"/>
  <c r="J33" i="15"/>
  <c r="P29" i="6" s="1"/>
  <c r="P30" i="6"/>
  <c r="P31" i="6"/>
  <c r="J30" i="15"/>
  <c r="P25" i="6" s="1"/>
  <c r="J31" i="15"/>
  <c r="P26" i="6" s="1"/>
  <c r="J32" i="15"/>
  <c r="P27" i="6" s="1"/>
  <c r="J27" i="15"/>
  <c r="P22" i="6" s="1"/>
  <c r="J28" i="15"/>
  <c r="P23" i="6" s="1"/>
  <c r="J29" i="15"/>
  <c r="P24" i="6" s="1"/>
  <c r="J26" i="15"/>
  <c r="P21" i="6" s="1"/>
  <c r="J24" i="15"/>
  <c r="J25" i="15"/>
  <c r="P20" i="6" s="1"/>
  <c r="O28" i="6"/>
  <c r="I33" i="15"/>
  <c r="O29" i="6" s="1"/>
  <c r="O30" i="6"/>
  <c r="O31" i="6"/>
  <c r="I26" i="15"/>
  <c r="I27" i="15"/>
  <c r="O22" i="6" s="1"/>
  <c r="I28" i="15"/>
  <c r="O23" i="6" s="1"/>
  <c r="I29" i="15"/>
  <c r="I30" i="15"/>
  <c r="O25" i="6" s="1"/>
  <c r="I31" i="15"/>
  <c r="O26" i="6" s="1"/>
  <c r="I32" i="15"/>
  <c r="I24" i="15"/>
  <c r="O19" i="6" s="1"/>
  <c r="I25" i="15"/>
  <c r="O20" i="6" s="1"/>
  <c r="I16" i="15"/>
  <c r="O11" i="6" s="1"/>
  <c r="J16" i="15"/>
  <c r="P11" i="6" s="1"/>
  <c r="I17" i="15"/>
  <c r="O12" i="6" s="1"/>
  <c r="J17" i="15"/>
  <c r="P12" i="6" s="1"/>
  <c r="I18" i="15"/>
  <c r="O13" i="6" s="1"/>
  <c r="J18" i="15"/>
  <c r="P13" i="6" s="1"/>
  <c r="I19" i="15"/>
  <c r="O14" i="6" s="1"/>
  <c r="J19" i="15"/>
  <c r="P14" i="6" s="1"/>
  <c r="I20" i="15"/>
  <c r="O15" i="6" s="1"/>
  <c r="J20" i="15"/>
  <c r="P15" i="6" s="1"/>
  <c r="I21" i="15"/>
  <c r="O16" i="6" s="1"/>
  <c r="J21" i="15"/>
  <c r="P16" i="6" s="1"/>
  <c r="I22" i="15"/>
  <c r="O17" i="6" s="1"/>
  <c r="J22" i="15"/>
  <c r="P17" i="6" s="1"/>
  <c r="I23" i="15"/>
  <c r="O18" i="6" s="1"/>
  <c r="J23" i="15"/>
  <c r="P18" i="6" s="1"/>
  <c r="K33" i="11"/>
  <c r="L33" i="11" s="1"/>
  <c r="K27" i="6" s="1"/>
  <c r="K31" i="11"/>
  <c r="L31" i="11" s="1"/>
  <c r="K25" i="6" s="1"/>
  <c r="K30" i="11"/>
  <c r="L30" i="11" s="1"/>
  <c r="K24" i="6" s="1"/>
  <c r="K29" i="11"/>
  <c r="L29" i="11" s="1"/>
  <c r="K23" i="6" s="1"/>
  <c r="K27" i="11"/>
  <c r="L27" i="11" s="1"/>
  <c r="K21" i="6" s="1"/>
  <c r="K26" i="11"/>
  <c r="L26" i="11" s="1"/>
  <c r="K20" i="6" s="1"/>
  <c r="K25" i="11"/>
  <c r="L25" i="11" s="1"/>
  <c r="K19" i="6" s="1"/>
  <c r="K24" i="11"/>
  <c r="L24" i="11" s="1"/>
  <c r="K18" i="6" s="1"/>
  <c r="K23" i="11"/>
  <c r="L23" i="11" s="1"/>
  <c r="K17" i="6" s="1"/>
  <c r="K22" i="11"/>
  <c r="L22" i="11" s="1"/>
  <c r="K21" i="11"/>
  <c r="L21" i="11" s="1"/>
  <c r="K15" i="6" s="1"/>
  <c r="C31" i="6"/>
  <c r="D31" i="6"/>
  <c r="C30" i="6"/>
  <c r="D30" i="6"/>
  <c r="C33" i="15"/>
  <c r="C29" i="6" s="1"/>
  <c r="B33" i="15"/>
  <c r="D29" i="6" s="1"/>
  <c r="C28" i="6"/>
  <c r="D28" i="6"/>
  <c r="C27" i="6"/>
  <c r="E27" i="6" s="1"/>
  <c r="B32" i="15"/>
  <c r="D27" i="6" s="1"/>
  <c r="C31" i="15"/>
  <c r="C26" i="6" s="1"/>
  <c r="B31" i="15"/>
  <c r="D26" i="6" s="1"/>
  <c r="C30" i="15"/>
  <c r="C25" i="6" s="1"/>
  <c r="B30" i="15"/>
  <c r="D25" i="6" s="1"/>
  <c r="C29" i="15"/>
  <c r="C24" i="6" s="1"/>
  <c r="E24" i="6" s="1"/>
  <c r="B29" i="15"/>
  <c r="D24" i="6" s="1"/>
  <c r="C28" i="15"/>
  <c r="C23" i="6" s="1"/>
  <c r="B28" i="15"/>
  <c r="D23" i="6" s="1"/>
  <c r="C27" i="15"/>
  <c r="C22" i="6" s="1"/>
  <c r="E22" i="6" s="1"/>
  <c r="C21" i="6"/>
  <c r="C25" i="15"/>
  <c r="C20" i="6" s="1"/>
  <c r="C24" i="15"/>
  <c r="C19" i="6" s="1"/>
  <c r="C23" i="15"/>
  <c r="C18" i="6" s="1"/>
  <c r="E18" i="6" s="1"/>
  <c r="C22" i="15"/>
  <c r="C17" i="6" s="1"/>
  <c r="C21" i="15"/>
  <c r="C16" i="6" s="1"/>
  <c r="E16" i="6" s="1"/>
  <c r="C20" i="15"/>
  <c r="C15" i="6" s="1"/>
  <c r="B27" i="15"/>
  <c r="D22" i="6" s="1"/>
  <c r="B26" i="15"/>
  <c r="D21" i="6" s="1"/>
  <c r="B25" i="15"/>
  <c r="D20" i="6" s="1"/>
  <c r="B24" i="15"/>
  <c r="D19" i="6" s="1"/>
  <c r="B23" i="15"/>
  <c r="D18" i="6" s="1"/>
  <c r="B22" i="15"/>
  <c r="D17" i="6" s="1"/>
  <c r="B21" i="15"/>
  <c r="D16" i="6" s="1"/>
  <c r="B16" i="15"/>
  <c r="D11" i="6" s="1"/>
  <c r="B17" i="15"/>
  <c r="D12" i="6" s="1"/>
  <c r="B18" i="15"/>
  <c r="D13" i="6" s="1"/>
  <c r="B19" i="15"/>
  <c r="D14" i="6" s="1"/>
  <c r="B20" i="15"/>
  <c r="D15" i="6" s="1"/>
  <c r="K28" i="6"/>
  <c r="K32" i="11"/>
  <c r="L32" i="11" s="1"/>
  <c r="K26" i="6" s="1"/>
  <c r="K28" i="11"/>
  <c r="L28" i="11" s="1"/>
  <c r="K22" i="6" s="1"/>
  <c r="C19" i="15"/>
  <c r="C14" i="6" s="1"/>
  <c r="C16" i="15"/>
  <c r="C11" i="6" s="1"/>
  <c r="C17" i="15"/>
  <c r="C12" i="6" s="1"/>
  <c r="C18" i="15"/>
  <c r="C13" i="6" s="1"/>
  <c r="K34" i="11"/>
  <c r="J29" i="6" s="1"/>
  <c r="K20" i="11"/>
  <c r="L20" i="11" s="1"/>
  <c r="K14" i="6" s="1"/>
  <c r="K19" i="11"/>
  <c r="L19" i="11" s="1"/>
  <c r="K13" i="6" s="1"/>
  <c r="K18" i="11"/>
  <c r="J12" i="6" s="1"/>
  <c r="K17" i="11"/>
  <c r="L17" i="11" s="1"/>
  <c r="K11" i="6" s="1"/>
  <c r="K32" i="15" l="1"/>
  <c r="Q27" i="6" s="1"/>
  <c r="J25" i="6"/>
  <c r="K24" i="15"/>
  <c r="Q19" i="6" s="1"/>
  <c r="K26" i="15"/>
  <c r="Q21" i="6" s="1"/>
  <c r="K29" i="15"/>
  <c r="Q24" i="6" s="1"/>
  <c r="K31" i="15"/>
  <c r="E23" i="6"/>
  <c r="F23" i="6"/>
  <c r="E30" i="6"/>
  <c r="F30" i="6"/>
  <c r="E11" i="6"/>
  <c r="F11" i="6"/>
  <c r="E19" i="6"/>
  <c r="F19" i="6"/>
  <c r="E26" i="6"/>
  <c r="F26" i="6"/>
  <c r="E14" i="6"/>
  <c r="F14" i="6"/>
  <c r="E20" i="6"/>
  <c r="F20" i="6"/>
  <c r="E21" i="6"/>
  <c r="F21" i="6"/>
  <c r="E12" i="6"/>
  <c r="F12" i="6"/>
  <c r="E15" i="6"/>
  <c r="F15" i="6"/>
  <c r="E13" i="6"/>
  <c r="F13" i="6"/>
  <c r="E25" i="6"/>
  <c r="F25" i="6"/>
  <c r="E17" i="6"/>
  <c r="F17" i="6"/>
  <c r="K27" i="15"/>
  <c r="K30" i="15"/>
  <c r="F27" i="6"/>
  <c r="J26" i="6"/>
  <c r="F24" i="6"/>
  <c r="J23" i="6"/>
  <c r="F22" i="6"/>
  <c r="J20" i="6"/>
  <c r="P19" i="6"/>
  <c r="F18" i="6"/>
  <c r="J17" i="6"/>
  <c r="F16" i="6"/>
  <c r="J15" i="6"/>
  <c r="J11" i="6"/>
  <c r="K33" i="15"/>
  <c r="O27" i="6"/>
  <c r="O24" i="6"/>
  <c r="O21" i="6"/>
  <c r="J28" i="6"/>
  <c r="K35" i="15"/>
  <c r="J27" i="6"/>
  <c r="J24" i="6"/>
  <c r="J22" i="6"/>
  <c r="J21" i="6"/>
  <c r="J19" i="6"/>
  <c r="J18" i="6"/>
  <c r="J16" i="6"/>
  <c r="J14" i="6"/>
  <c r="J13" i="6"/>
  <c r="K25" i="15"/>
  <c r="K28" i="15"/>
  <c r="K34" i="15"/>
  <c r="F31" i="6"/>
  <c r="E31" i="6"/>
  <c r="F28" i="6"/>
  <c r="E28" i="6"/>
  <c r="L18" i="11"/>
  <c r="K12" i="6" s="1"/>
  <c r="K17" i="15"/>
  <c r="Q12" i="6" s="1"/>
  <c r="K18" i="15"/>
  <c r="K16" i="15"/>
  <c r="Q11" i="6" s="1"/>
  <c r="K23" i="15"/>
  <c r="K22" i="15"/>
  <c r="K21" i="15"/>
  <c r="Q16" i="6" s="1"/>
  <c r="K19" i="15"/>
  <c r="L34" i="11"/>
  <c r="K29" i="6" s="1"/>
  <c r="K20" i="15"/>
  <c r="Q15" i="6" s="1"/>
  <c r="L32" i="15" l="1"/>
  <c r="R27" i="6" s="1"/>
  <c r="L24" i="15"/>
  <c r="R19" i="6" s="1"/>
  <c r="L26" i="15"/>
  <c r="R21" i="6" s="1"/>
  <c r="L29" i="15"/>
  <c r="R24" i="6" s="1"/>
  <c r="L17" i="15"/>
  <c r="R12" i="6" s="1"/>
  <c r="L31" i="15"/>
  <c r="R26" i="6" s="1"/>
  <c r="Q26" i="6"/>
  <c r="L19" i="15"/>
  <c r="R14" i="6" s="1"/>
  <c r="Q14" i="6"/>
  <c r="L18" i="15"/>
  <c r="R13" i="6" s="1"/>
  <c r="Q13" i="6"/>
  <c r="L34" i="15"/>
  <c r="R30" i="6" s="1"/>
  <c r="Q30" i="6"/>
  <c r="L30" i="15"/>
  <c r="R25" i="6" s="1"/>
  <c r="Q25" i="6"/>
  <c r="L22" i="15"/>
  <c r="R17" i="6" s="1"/>
  <c r="Q17" i="6"/>
  <c r="L23" i="15"/>
  <c r="R18" i="6" s="1"/>
  <c r="Q18" i="6"/>
  <c r="L28" i="15"/>
  <c r="R23" i="6" s="1"/>
  <c r="Q23" i="6"/>
  <c r="L35" i="15"/>
  <c r="R31" i="6" s="1"/>
  <c r="Q31" i="6"/>
  <c r="Q29" i="6"/>
  <c r="L33" i="15"/>
  <c r="R29" i="6" s="1"/>
  <c r="Q22" i="6"/>
  <c r="L27" i="15"/>
  <c r="R22" i="6" s="1"/>
  <c r="L25" i="15"/>
  <c r="R20" i="6" s="1"/>
  <c r="Q20" i="6"/>
  <c r="R28" i="6"/>
  <c r="Q28" i="6"/>
  <c r="L21" i="15"/>
  <c r="R16" i="6" s="1"/>
  <c r="L16" i="15"/>
  <c r="R11" i="6" s="1"/>
  <c r="L20" i="15"/>
  <c r="R15" i="6" s="1"/>
</calcChain>
</file>

<file path=xl/sharedStrings.xml><?xml version="1.0" encoding="utf-8"?>
<sst xmlns="http://schemas.openxmlformats.org/spreadsheetml/2006/main" count="578" uniqueCount="215">
  <si>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</si>
  <si>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</si>
  <si>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</si>
  <si>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</si>
  <si>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rPr>
        <b/>
        <u/>
        <sz val="12"/>
        <color rgb="FF000000"/>
        <rFont val="Garamond"/>
        <family val="1"/>
      </rPr>
      <t>Partícipes del Proceso de Contratación:</t>
    </r>
    <r>
      <rPr>
        <b/>
        <sz val="12"/>
        <color rgb="FF000000"/>
        <rFont val="Garamond"/>
        <family val="1"/>
      </rPr>
      <t xml:space="preserve"> </t>
    </r>
    <r>
      <rPr>
        <sz val="12"/>
        <color rgb="FF000000"/>
        <rFont val="Garamond"/>
        <family val="1"/>
      </rPr>
      <t xml:space="preserve">Agentes externos (Organismos de control, veedurías ciudadanas), agentes internos (supervisores, funcionarios y demás usuarios). </t>
    </r>
  </si>
  <si>
    <r>
      <t xml:space="preserve">Ciudadanía que se beneficia del Proceso de Contratación: </t>
    </r>
    <r>
      <rPr>
        <sz val="12"/>
        <rFont val="Garamond"/>
        <family val="1"/>
      </rPr>
      <t>Agentes externos: grupos culturales de interés . Agentes internos: supervisor del contrato; apoyo a la supervisión</t>
    </r>
  </si>
  <si>
    <r>
      <t xml:space="preserve">Capacidad de la Entidad Estatal entendida como la disponibilidad de recursos y conocimientos para el Proceso de Contratación: </t>
    </r>
    <r>
      <rPr>
        <sz val="12"/>
        <rFont val="Garamond"/>
        <family val="1"/>
      </rPr>
      <t>Participan las áreas que requieren los procesos de contratación, como Planeación y Participación (Etapa de Estudios previos), de los equipos de Contratación y Planeación de la Alcaldía Local, el supervisor y a quien delegue como apoyo a la supervisión (Etapa contractual), los evaluadores designados, idóneos y con experiencia en el tema.</t>
    </r>
  </si>
  <si>
    <r>
      <t>Suficiencia del presupuesto oficial del Proceso de Contratación:</t>
    </r>
    <r>
      <rPr>
        <sz val="12"/>
        <color theme="1"/>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</si>
  <si>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color rgb="FF000000"/>
        <rFont val="Garamond"/>
        <family val="1"/>
      </rPr>
      <t>El suministro, obra o servicio se prestará principalmente en la localidad de Puente Aranda.</t>
    </r>
  </si>
  <si>
    <r>
      <t xml:space="preserve">Entorno socio ambiental: </t>
    </r>
    <r>
      <rPr>
        <sz val="12"/>
        <rFont val="Garamond"/>
        <family val="1"/>
      </rPr>
      <t xml:space="preserve">Existe aceptación por parte de la comunidad e interés en participar en dichas actividades. </t>
    </r>
  </si>
  <si>
    <r>
      <t xml:space="preserve">Condiciones políticas: </t>
    </r>
    <r>
      <rPr>
        <sz val="12"/>
        <rFont val="Garamond"/>
        <family val="1"/>
      </rPr>
      <t>N/A</t>
    </r>
  </si>
  <si>
    <r>
      <t>Factores ambientales.</t>
    </r>
    <r>
      <rPr>
        <sz val="12"/>
        <rFont val="Garamond"/>
        <family val="1"/>
      </rPr>
      <t xml:space="preserve">El Estudio previo cuenta con las cláusulas ambientales y Fichas ambientales que debe cumplir el Contratista durante la ejecución. </t>
    </r>
  </si>
  <si>
    <r>
      <t xml:space="preserve">Sector del objeto del Proceso de Contratación y su mercado. </t>
    </r>
    <r>
      <rPr>
        <sz val="12"/>
        <rFont val="Garamond"/>
        <family val="1"/>
      </rPr>
      <t>El estudio de sector cuenta con el analisis de la oferta y demanda para el proceso contractual, encontrando una amplia oferta de empresas privadas y públicas que prestan el servio</t>
    </r>
  </si>
  <si>
    <r>
      <t xml:space="preserve">Normativa aplicable al objeto del Proceso de Contratación. </t>
    </r>
    <r>
      <rPr>
        <sz val="12"/>
        <rFont val="Garamond"/>
        <family val="1"/>
      </rPr>
      <t xml:space="preserve">La modalidad de selección pertinente para esta contratación corresponde a la selección abreviada de menor cuantía contemplada en el literal (b) del numeral 2 del Artículo 2 de la Ley 1150 de 2007 y en el artículo 2.2.1.2.1.2.20 del Decreto 1082 de 2015.
De conformidad con lo establecido en la normativa vigente, el presente proceso de contratación se justifica tanto por el objeto a contratar como por el valor del presupuesto oficial, correspondiendo a la modalidad de selección abreviada de menor cuantía contemplada en el literal (b) del numeral 2 del artículo 2 de la Ley 1150 de 2007. Adicionalmente, se fundamenta en lo dispuesto en el Decreto 1082 de 2015, específicamente en los artículos 2.2.1.2.4.2.14, 2.2.1.2.4.2.15 y 2.2.1.2.4.2.18, que regulan esta modalidad de contratación.
Conforme a lo dispuesto en el artículo 2.2.1.2.1.2.7 del Decreto 1082 de 2015, se realizó un estudio del sector y del mercado, en el que se evidenció que:
•	No existe un Acuerdo Marco de Precios vigente que cubra de manera integral los servicios requeridos, específicamente los relacionados con la ejecución logística de actividades culturales y artísticas territoriales con componentes itinerantes y pedagógicos.
•	La contratación mediante selección abreviada de menor cuantía permite una mayor concurrencia de proponentes locales o regionales, lo que favorece la competencia y mejora las condiciones contractuales, alineándose con los principios de eficiencia, transparencia y economía del sistema de compras públicas.
</t>
    </r>
    <r>
      <rPr>
        <b/>
        <sz val="12"/>
        <rFont val="Garamond"/>
        <family val="1"/>
      </rPr>
      <t xml:space="preserve">
</t>
    </r>
  </si>
  <si>
    <r>
      <t xml:space="preserve">Experiencia propia y de otras Entidades Estatales en Procesos de Contratación del mismo tipo. </t>
    </r>
    <r>
      <rPr>
        <sz val="12"/>
        <rFont val="Garamond"/>
        <family val="1"/>
      </rPr>
      <t xml:space="preserve">El Fondo cuenta con la experiencia adquirida en el adelantamiento de este tipo de procesos. </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</si>
  <si>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</si>
  <si>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</si>
  <si>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</si>
  <si>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</si>
  <si>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</si>
  <si>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</si>
  <si>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</si>
  <si>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</si>
  <si>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</si>
  <si>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General</t>
  </si>
  <si>
    <t>Interno</t>
  </si>
  <si>
    <t>Operacionales</t>
  </si>
  <si>
    <t>Especifico</t>
  </si>
  <si>
    <t>SELECCIÓN</t>
  </si>
  <si>
    <t>Suspensión del Proceso de selección</t>
  </si>
  <si>
    <t>Regulatorios</t>
  </si>
  <si>
    <t>Declaratoria de desierta del Proceso de selección</t>
  </si>
  <si>
    <t>Externo</t>
  </si>
  <si>
    <t>CONTRATACIÓN</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</si>
  <si>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</si>
  <si>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</si>
  <si>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EJECUCIÓN</t>
  </si>
  <si>
    <t>Fluctuaciones del valor de la moneda</t>
  </si>
  <si>
    <t>Economicos</t>
  </si>
  <si>
    <t>Cambio de precios en factores de producción.</t>
  </si>
  <si>
    <t>Variación de los precios del mercado</t>
  </si>
  <si>
    <t>Factores políticos o macroeconómicos.</t>
  </si>
  <si>
    <t>Estatal</t>
  </si>
  <si>
    <t>Sociales o Políticos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</si>
  <si>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</si>
  <si>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</si>
  <si>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</si>
  <si>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Defectos en los equipos.</t>
  </si>
  <si>
    <t>Imposición de nuevos tributos</t>
  </si>
  <si>
    <t>Imposición de nuevos trámites o permisos</t>
  </si>
  <si>
    <t>Cambios en el marco regulatorio o normatividad aplicable al proyecto.</t>
  </si>
  <si>
    <t>Financieros</t>
  </si>
  <si>
    <t>Desequilibrio económico del contrato</t>
  </si>
  <si>
    <t>Ejecución en tiempos distintos a los inicialmente programados por circunstancias no imputables a las partes.</t>
  </si>
  <si>
    <t xml:space="preserve">Insolvencia del contratista </t>
  </si>
  <si>
    <t>Deterioro de las condiciones de seguridad y orden público que impidan el transporte de los funcionarios o el aplazamiento de recorridos</t>
  </si>
  <si>
    <t>Eventos naturales tales como lluvias, inundaciones y sequias entre otros</t>
  </si>
  <si>
    <t>De la naturaleza</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</si>
  <si>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</si>
  <si>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</si>
  <si>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</si>
  <si>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</si>
  <si>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</si>
  <si>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</si>
  <si>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</si>
  <si>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</si>
  <si>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</si>
  <si>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</si>
  <si>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</si>
  <si>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</si>
  <si>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</si>
  <si>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</si>
  <si>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</si>
  <si>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 xml:space="preserve">Retraso en el cumplimiento de las metas de la entidad, demora en el cronograma, sobrecostos, reprocesios,  aparación de impugnaciones, desconfianza en futuras contrataciones, deserción de oferentes, problemas en la asignación de recursos, afectaciones en la comunidad, </t>
  </si>
  <si>
    <t>Incumplimiento en la satisfacción de las necesidades de la entidad. Incumplimiento de las metas propuestas por la entidad.</t>
  </si>
  <si>
    <t xml:space="preserve">Desequilibrio financiero, incapacidad para reclamaar daños, mayor probabilidad de incumplimiento del contratista, nulidad del contrato, sanciones y multas, riesgo de insolvencia del garante, dificultades legales para el cumplimiento de la garantía, competencia desleal, falta de respeto para ejecutar correcciones, dificultad para exigir responsabilidades, disputas contractuales y riesgo de terminación temprana del contrato. </t>
  </si>
  <si>
    <t xml:space="preserve">Retrasos en la adjudicación del proceso, inclusive la declaratorio desierta del proceso de selección </t>
  </si>
  <si>
    <t xml:space="preserve">Aumento de los costos del contrato. Demoras en la ejecución del contrato. Posible desequilibrio económico </t>
  </si>
  <si>
    <t xml:space="preserve">Renegociación de términos contractuales. Aumento de los costos del contrato. Demoras en la ejecución del contrato. Posible desequilibrio económico.Reducción de la calidad. </t>
  </si>
  <si>
    <t>Incremento de costos.Necesidad de renegociación.Demoras en la ejecución. Revisión de cláusulas contractuales. Impacto en la calidad.</t>
  </si>
  <si>
    <t xml:space="preserve">Cambios en la normativa.Incremento en los costos. Demoras en la ejecución. Aumento del riesgo financiero. Desbalance contractual. Impacto en la seguridad jurídica. </t>
  </si>
  <si>
    <t>Incremento en los costos de operación. Escasez de insumos. Demoras en la ejecución. Reducción de la calidad.Reajuste de precios. Aumento de la incertidumbre. Impacto en la competitividad.</t>
  </si>
  <si>
    <t xml:space="preserve">Retrasos en el proyecto. Aumento de costos. Compromiso de la calidad.Conflictos legales. Interrupciones en el flujo de trabajo. Necesidad de reestructuración del contrato.Riesgo de incumplimiento de los objetivos del proyecto. </t>
  </si>
  <si>
    <t xml:space="preserve">Retrasos en la ejecución. Interrupción de servicios. Aumento de costos.Conflictos contractuales. Problemas de flujo de caja. Riesgo de penalidades. </t>
  </si>
  <si>
    <t>Paralización o ralentización del proyecto, reprogramación de actividades, ajuste de plazos o condiciones, revisión de precios, reducción en la calidad de los trabajo, compromiso en el alcance del proyecto, rescisión unilateral del contratista, resolución anticipada por la entidad contratante, historial negativo en procesos públicos, posibles sanciones o procesos por parte de entes de control, demoras en la entrega de beneficios a la comunidad, necesidad de nuevas asignaciones presupuestales, reprogramación del gasto, activación de cláusulas de reajuste de precios y aplicación de la "teoría de la imprevisión".</t>
  </si>
  <si>
    <t>Incremento de costos operativos. Reajuste del presupuesto. Impacto en la competitividad. Cambio en la estructura de precios.Alteración en la planificación financiera.</t>
  </si>
  <si>
    <t>Incremento en los costos operativos.Retrasos en la ejecución.Aumento en la carga burocrática.Reducción de la eficiencia.Necesidad de capacitación.Riesgo de incumplimiento.</t>
  </si>
  <si>
    <t>Adaptación y ajuste de procesos. Incremento en los costos. Retrasos en el proyecto. Requerimientos adicionales de documentación. Impacto en la viabilidad financiera. Riesgo de incumplimiento.</t>
  </si>
  <si>
    <t>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t>
  </si>
  <si>
    <t>Rechazo de los entregables.Incremento de costos.Pérdida de satisfacción del cliente. Repercusiones legales.Aumento del tiempo de entregaEficiencia reducida.</t>
  </si>
  <si>
    <t>Insolvencia del contratista</t>
  </si>
  <si>
    <t xml:space="preserve">Suspensión del contrato, demoras en el cronograma, terminación del contrato, actividades no cumplidas, resolución unilateral, sobrecostos, perdida de avances financieros, cobros de garantía, reprocesos de reclamación, baja calidad en las entregas, solicitud de vigencia futura, problemas de logística, acciones legales, posible demandas, corrupción o manipulación del proceso, manejo ineficiente del proceso. </t>
  </si>
  <si>
    <t xml:space="preserve">Paralización de actividades, suspensión de actividades, daño en los equipos y materiales, reprogramación de cronograma, retrasos, aumentos en los costos, cumplimiento de claúsulas por incumplimiento de fuerza mayor, retrasos en la entrega de beneficios. </t>
  </si>
  <si>
    <t xml:space="preserve">Suspensión o aplazamiento de actividades, gastos adicionales de seguridad, demora en el cronograma, paralización de eventos, peligro para la vida y salud de los funcionarios, dificultades de acceso a la zonas de ejecución del contrato, reajuste de términos contractuales, penalidades por incumplimiento, percpeción pública negativa, </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</si>
  <si>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</si>
  <si>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</si>
  <si>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</si>
  <si>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</si>
  <si>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</si>
  <si>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</si>
  <si>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</si>
  <si>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</si>
  <si>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</si>
  <si>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</si>
  <si>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</si>
  <si>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</si>
  <si>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</si>
  <si>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</si>
  <si>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</si>
  <si>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</si>
  <si>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</si>
  <si>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</si>
  <si>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</si>
  <si>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</si>
  <si>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</si>
  <si>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</si>
  <si>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</si>
  <si>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</si>
  <si>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</si>
  <si>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</si>
  <si>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</si>
  <si>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</si>
  <si>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</si>
  <si>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</si>
  <si>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</si>
  <si>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</si>
  <si>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</si>
  <si>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</si>
  <si>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</si>
  <si>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</si>
  <si>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</si>
  <si>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</si>
  <si>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</si>
  <si>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</si>
  <si>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</si>
  <si>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</si>
  <si>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</si>
  <si>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</si>
  <si>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</si>
  <si>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</si>
  <si>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</si>
  <si>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NO</t>
  </si>
  <si>
    <t>Revisión documental de la evidencia establecida en el tratamiento/control</t>
  </si>
  <si>
    <t>(1) El abogado de contratación designado por el Alcalde Local, (2) durante la etapa de selección del proceso de contratación (3) hará un seguimiento jurídico integral al proceso de selección. En caso que se evidencie alguna situación problemática que amenace con una  suspensión del proceso de contratación se le notificará al Alcalde Local para determinar el paso a seguir. (4) Como evidencia de la ejecución del control quedarán las comunicaciones realizadas.</t>
  </si>
  <si>
    <t xml:space="preserve"> El abogado de contratación designado por el Alcalde Local</t>
  </si>
  <si>
    <t>Durante la etapa de selección del proceso de contratación</t>
  </si>
  <si>
    <t>Al finalizar la etapa de selección del proceso de contratación</t>
  </si>
  <si>
    <t>El abogado de contratación designado por el Alcalde Local</t>
  </si>
  <si>
    <t>Etapa de selección</t>
  </si>
  <si>
    <t xml:space="preserve">Antes de la selección del contratista </t>
  </si>
  <si>
    <t>(1) El abogado de contratación designado por el Alcalde Local, (2) durante la etapa de selección del proceso de contratación (3) hará un seguimiento a la validez de las ofertas, y a cualquier situación que pueda inducir al error de los oferentes en la presentación de las ofertas. En caso que se evidencie alguna situación problemática que amenace con una declaratarioa desierta del proceso de contratación se le notificará al Alcalde Local para determinar el paso a seguir. (4) Como evidencia de la ejecución del control quedarán las comunicaciones realizadas.</t>
  </si>
  <si>
    <t>SI</t>
  </si>
  <si>
    <t>Durante el periodo de selección</t>
  </si>
  <si>
    <t>El abogado designado por el Alcalde Local</t>
  </si>
  <si>
    <t>Durante la etapa de contratación</t>
  </si>
  <si>
    <t>(1) El abogado designado por el Alcalde Local, (2) después de la firma del contrato, (3) Se comunicará con el contratista para solicitar las presentación de las garantías. Si en un plazo razonable este no presenta las garantías se informará al Alcalde Local para inciar un proceso de incumplimiento contractual. En caso que el contratista presente garantías alteradas/falsas se oficiará a entes de control y a fiscalía. (4) Como evidencia de la ejecución del control quedarán las comunicaciones realizadas.</t>
  </si>
  <si>
    <t>Después de la firma del contrato por parte del contratista</t>
  </si>
  <si>
    <t>Después de aprobar las garantías presentadas por el contratista</t>
  </si>
  <si>
    <t>Durante la etapa de perfeccionamiento</t>
  </si>
  <si>
    <t>(1) El abogado designado por el Alcalde Local, (2) después de la selección del contratista, (3) realizará una revisión de los posibles reclamos y requerimientos de los oferentes perdedores, ciudadanía y veedurías; y garantizará dar respuestas de fondo y en términos que brinden legalidad, legitimidad y transparencia al acto administrativo de adjudicación del contrato. (4) Como evidencia de la ejecución del control quedarán las comunicaciones realizadas.</t>
  </si>
  <si>
    <t>Después de la adjudicación del contrato</t>
  </si>
  <si>
    <t>Antes de la firma del contrato</t>
  </si>
  <si>
    <t>(1) El apoyo a la supervisión y profesional designado por el contratista, (2) realizarán un monitoreo mensual (3) a las fluctuaciones de la TRM. En caso de evidenciar fluctuaciones bruscas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</si>
  <si>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 xml:space="preserve"> El apoyo a la supervisión y profesional designado por el contratista </t>
  </si>
  <si>
    <t>Durante la
ejecución del contrato</t>
  </si>
  <si>
    <t>Antes de la
terminación del plazo contractual</t>
  </si>
  <si>
    <t>Mensualmente</t>
  </si>
  <si>
    <t>(1) El apoyo a la supervisión y profesional designado por el contratista, (2) realizarán un monitoreo mensual (3) a los precios de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</si>
  <si>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 xml:space="preserve">El apoyo a la supervisión y profesional designado por el contratist </t>
  </si>
  <si>
    <t>Durante la ejecución del contrato</t>
  </si>
  <si>
    <t>Antes de la terminación del plazo contractual</t>
  </si>
  <si>
    <t>(1) El apoyo a la supervisión y profesional designado por el contratista, (2) realizarán un monitoreo mensual (3 )a los precios de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</si>
  <si>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(1) El apoyo a la supervisión y profesional designado por el contratista, (2) realizarán un monitoreo menusal (3) al contexto político y macroeconómico del país y de la Ciudad y en caso de evidenciar alguna situación que pueda obstaculizar la ejecución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</si>
  <si>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El apoyo a la supervisión y profesional designado por el contratista</t>
  </si>
  <si>
    <t>Cierre o liquidación del contrato</t>
  </si>
  <si>
    <t>(1) El apoyo a la supervisión y profesional designado por el contratista, (2) realizarán un monitoreo mensual (3) a la disponibilidad y a los precios de los bienes y servicios incluidos en la oferta económica. En caso de evidenciar indisponibilidad de bienes o servicios que puedan poner en riesgo la ejecución y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</si>
  <si>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(1) El apoyo a la supervisión y profesional designado por el contratista (2) realizarán un seguimiento mensual (3) al cumplimiento de los compromisos del contratista con sus subcontratistas, suministradores de bienes y servicios; y en caso de evidenciar incumplimientos o no pagos, el apoyo a la supervisión realizará el respectivo requerimiento al contratista. En caso de reinicidir, se solicitará la apertura del proceso de incumplimiento contractual. (4) Como evidencia de la ejecución del control quedará el formato GDI-GPD-F029 Formato evidencia de reunión y comunicaciones realizadas.</t>
  </si>
  <si>
    <t>(1) El apoyo a la supervisión y profesional designado por el contratista, (2) al iniciar la ejecución del contrato realizarán un cronograma de trabajo y le realizarán un seguimiento/monitoreo mensual. (3) Dicho cronograma de trabajo tendrá en cuenta la ejecución física y financiera del contrato y los momentos de radicación de informes de ejecución y cuentas de cobro, así como los tiempos por parte de la Administración para los respectivos desembolsos. En relación a lo anterior, el apoyo a la supervisión deberá realizar la respectiva programación y reprogramación del PAC. (4) Como evidencia de la ejecución del control quedará el cronograma de trabajo, formato GDI-GPD-F029 Formato evidencia de reunión y comunicaciones realizadas.</t>
  </si>
  <si>
    <t>(1) El apoyo a la supervisión y profesional designado por el contratista, (2) realizarán un monitoreo menusal (3) a cualquiera de los aspectos (políticos, sociales, económicos) que puedan generar como consecuencia un desequilibrio económico del contrato y en caso de encontrar algún hallazgo que pueda materializar el riesgo,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</si>
  <si>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(1) El apoyo a al supervisión y el profesional designado por el contratista, (2) realizarán un seguimiento mensual (3) frente a la imposición de nuevos tributos,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t>
  </si>
  <si>
    <t>(1) El apoyo a al supervisión y el profesional designado por el contratista, (2) realizarán un seguimiento mensual (3) frente a la imposición de nuevos trámites y permisos,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t>
  </si>
  <si>
    <t>(1) El apoyo a al supervisión y el profesional designado por el contratista, (2) realizarán un seguimiento mensual (3) frente a los cambios en el marco regulatorio o normatividad aplicable al contrato y al proyecto, y en caso de detectar cambios con impacto negativo o positivo, deberán comunicar al supervisor (Alcalde Local) para que se tomen las medidas correspondientes resguardando los intereses de la Entidad. (4) Como evidencia de la ejecución del control quedará el formato GDI-GPD-F029 Formato evidencia de reunión y comunicaciones realizadas.</t>
  </si>
  <si>
    <t>(1) El apoyo a la supervisión y profesional designado por el contratista, (2) a más tardar 10 días después del inicio del contrato, establecerán un cronograma de trabajo y (3) le realizarán un seguimiento mensual a su cumplimiento. En caso de evidenciar incumplimientos o situaciones que puedan materializar el riesgo, las partes se deberán reunir y acordar el cumplimiento de las olbigaciones en plazos razonables. En caso de no poder acordar, se notificará por escrito al supervisor (Alcalde Local) la situación con el propósito de que este decida los pasos a seguir. (4) Como evidencia de la ejecución del control quedará el formato GDI-GPD-F029 Formato evidencia de reunión y comunicaciones realizadas.</t>
  </si>
  <si>
    <t>A más tardar 10 días después del inicio del contrato, establecerán un cronograma de trabajo y le realizarán un seguimiento mensual a su cumplimiento</t>
  </si>
  <si>
    <t>(1) El apoyo a la supervisión y profesional designado por el contratista, (2) 10 días antes de cada evento (3) realizarán una revisión de los bienes y servicios que se van a utilizar en el evento, y el apoyo a la supervisión deberá aprobarlos, si es necesario deberá solicitar muestras y registros fotográficos. En caso de que en el evento no se presenten los bienes y servicios acordados, el apoyo a la supervisión podrá solicitar la repetición del evento. En caso de que el contratista se niegue, se le informará al supervisor (Alcalde Local) para que tome las medidas pertinentes. (4 )Como evidencia de la ejecución del control quedará el formato GDI-GPD-F029 Formato evidencia de reunión, registro fotográfico, fílmico y comunicaciones realizadas.</t>
  </si>
  <si>
    <t>10 días antes de cada evento</t>
  </si>
  <si>
    <t>(1) El apoyo a la supervisión y profesional designado por el contratista (2) realizarán un seguimiento mensual (3) a la ejecución física y financiera del contraro. El contratista deberá informar si presenta alguna situación de dificultad económica. En caso de presentarse insolvencia, se le informará al supervisor (Alcalde Local) para que realice las acciones pertinentes. (4) Como evidencia de la ejecución del control quedará el formato GDI-GPD-F029 Formato evidencia de reunión y comunicaciones realizadas.</t>
  </si>
  <si>
    <t>(1) El apoyo a la supervisión y profesional designado por el contratista, (2) 5 días antes de cada evento (3) realizarán una revisión de las condiciones climáticas y en caso de que estas no sean favorables para el desarrolo del evento,se deberán tomar medidas como por ejemplo la instalación de carpas o se deberá reprogramar el evento. (4) Como evidencia de la ejecución del control quedará el formato GDI-GPD-F029 Formato evidencia de reunión y comunicaciones realizadas.</t>
  </si>
  <si>
    <t xml:space="preserve"> 5 días antes de cada evento </t>
  </si>
  <si>
    <t>(1) El apoyo a la supervisión y profesional designado por el contratista, (2) 10 días antes de cada recorrido necesario para la ejecución del contrato (3) realizarán una revisión de las condiciones de seguridad. En caso de que estas sean desfavorables, deberán tomar las medidas de seguridad correspondientes como pedir acompañamiento de la Policía o postergar el recorrido hasta que la situación se normalice. (4) Como evidencia de la ejecución del control quedará el formato GDI-GPD-F029 Formato evidencia de reunión y comunicaciones realizadas.</t>
  </si>
  <si>
    <t xml:space="preserve">10 días antes de cada recorrido  </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</si>
  <si>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</si>
  <si>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</si>
  <si>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</si>
  <si>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</si>
  <si>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</si>
  <si>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</si>
  <si>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</si>
  <si>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</si>
  <si>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</si>
  <si>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</si>
  <si>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</si>
  <si>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</si>
  <si>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50% - 50%</t>
  </si>
  <si>
    <t>CONTRATISTA</t>
  </si>
  <si>
    <t xml:space="preserve">Categoria </t>
  </si>
  <si>
    <t>Objeto del Proceso de Contratación: PRESTAR LOS SERVICIOS INTEGRALES DE APOYO LOGÍSTICO Y DE PROMOCIÓN ORIENTADOS AL FORTALECIMIENTO DE CAPACIDADES TECNOLÓGICAS, LA APROPIACIÓN DE HERRAMIENTAS DIGITALES Y LA CREACIÓN Y FOMENTO DE UNA UNIDAD DE INNOVACIÓN EN LA LOCALIDAD DE PUENTE ARANDA</t>
  </si>
  <si>
    <t>Variación en la disponibilidad o en el costo de los insumos necesarios para prestar los servicios por la importanción de los mismos</t>
  </si>
  <si>
    <t xml:space="preserve">Deserción alta de estudiantes </t>
  </si>
  <si>
    <t xml:space="preserve">Interrupción de actividades, no cumplimiento de las metas esperadas y no ejecución presupuestal </t>
  </si>
  <si>
    <t>Semanalmente</t>
  </si>
  <si>
    <t>Eventos de baja Calidad  en la adquisión de computadores</t>
  </si>
  <si>
    <t xml:space="preserve">Eventos de baja Calidad  en la adquisicion de los computadores </t>
  </si>
  <si>
    <t>Deserción alta de estudiantes</t>
  </si>
  <si>
    <t>PRESTAR SERVICIOS DE APOYO LOGÍSTICO Y PROMOCIÓN PARA EL FORTALECIMIENTO DE CAPACIDADES TECNOLÓGICAS Y LA ENTREGA DE INCENTIVOS PARA LA APROPIACIÓN DE HERRAMIENTAS DIGITALES Y EL FOMENTO DE UNA UNIDAD DE INNOVACIÓN EN LA LOCALIDAD DE PUENTE ARANDA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</si>
</sst>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0"/>
      <name val="Arial"/>
    </font>
    <font>
      <sz val="8"/>
      <name val="Arial"/>
      <family val="2"/>
    </font>
    <font>
      <b/>
      <sz val="10"/>
      <name val="Arial"/>
      <family val="2"/>
    </font>
    <font>
      <sz val="10"/>
      <name val="Arial"/>
      <family val="2"/>
    </font>
    <font>
      <sz val="12"/>
      <name val="Arial"/>
      <family val="2"/>
    </font>
    <font>
      <b/>
      <sz val="12"/>
      <name val="Arial"/>
      <family val="2"/>
    </font>
    <font>
      <sz val="11"/>
      <name val="Arial"/>
      <family val="2"/>
    </font>
    <font>
      <sz val="11"/>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
      <b/>
      <u/>
      <sz val="12"/>
      <color rgb="FF000000"/>
      <name val="Garamond"/>
      <family val="1"/>
    </font>
    <font>
      <sz val="12"/>
      <color rgb="FF000000"/>
      <name val="Garamond"/>
      <family val="1"/>
    </font>
    <font>
      <b/>
      <sz val="12"/>
      <color rgb="FF000000"/>
      <name val="Garamond"/>
      <family val="1"/>
    </font>
    <font>
      <sz val="10"/>
      <color theme="1"/>
      <name val="Garamond"/>
      <family val="1"/>
    </font>
    <font>
      <b/>
      <sz val="12"/>
      <color theme="1"/>
      <name val="Garamond"/>
      <family val="1"/>
    </font>
    <font>
      <sz val="12"/>
      <color theme="1"/>
      <name val="Garamond"/>
      <family val="1"/>
    </font>
    <font>
      <b/>
      <sz val="10"/>
      <color rgb="FFFF0D0D"/>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8">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hair">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hair">
        <color indexed="64"/>
      </top>
      <bottom/>
      <diagonal/>
    </border>
    <border>
      <left style="thin">
        <color indexed="64"/>
      </left>
      <right style="thin">
        <color indexed="64"/>
      </right>
      <top style="hair">
        <color indexed="64"/>
      </top>
      <bottom/>
      <diagonal/>
    </border>
    <border>
      <left/>
      <right style="thin">
        <color rgb="FF000000"/>
      </right>
      <top style="thin">
        <color rgb="FF000000"/>
      </top>
      <bottom style="thin">
        <color rgb="FF000000"/>
      </bottom>
      <diagonal/>
    </border>
    <border>
      <left/>
      <right style="thin">
        <color indexed="64"/>
      </right>
      <top style="hair">
        <color indexed="64"/>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medium">
        <color indexed="64"/>
      </left>
      <right/>
      <top style="thin">
        <color indexed="64"/>
      </top>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s>
  <cellStyleXfs count="1">
    <xf numFmtId="0" fontId="0" fillId="0" borderId="0"/>
  </cellStyleXfs>
  <cellXfs count="365">
    <xf numFmtId="0" fontId="0" fillId="0" borderId="0" xfId="0"/>
    <xf numFmtId="0" fontId="2" fillId="2" borderId="0" xfId="0" applyFont="1" applyFill="1" applyAlignment="1">
      <alignment vertical="top" wrapText="1" readingOrder="1"/>
    </xf>
    <xf numFmtId="0" fontId="0" fillId="0" borderId="1" xfId="0" applyBorder="1"/>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4" fillId="0" borderId="0" xfId="0" applyFont="1"/>
    <xf numFmtId="0" fontId="5" fillId="0" borderId="0" xfId="0" applyFont="1" applyAlignment="1">
      <alignment horizontal="center" vertical="center"/>
    </xf>
    <xf numFmtId="0" fontId="6" fillId="0" borderId="0" xfId="0" applyFont="1"/>
    <xf numFmtId="0" fontId="6" fillId="0" borderId="0" xfId="0" applyFont="1" applyAlignment="1">
      <alignment horizontal="center"/>
    </xf>
    <xf numFmtId="0" fontId="6" fillId="0" borderId="0" xfId="0" applyFont="1" applyAlignment="1">
      <alignment horizontal="center"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9" xfId="0" applyFont="1" applyBorder="1"/>
    <xf numFmtId="0" fontId="6" fillId="0" borderId="10" xfId="0" applyFont="1" applyBorder="1" applyAlignment="1">
      <alignment horizontal="center" vertical="center" wrapText="1"/>
    </xf>
    <xf numFmtId="0" fontId="8" fillId="0" borderId="0" xfId="0" applyFont="1"/>
    <xf numFmtId="0" fontId="0" fillId="0" borderId="0" xfId="0" applyAlignment="1">
      <alignment wrapText="1"/>
    </xf>
    <xf numFmtId="0" fontId="9" fillId="4" borderId="27" xfId="0" applyFont="1" applyFill="1" applyBorder="1" applyAlignment="1">
      <alignment horizontal="center" vertical="center" wrapText="1"/>
    </xf>
    <xf numFmtId="0" fontId="9" fillId="4" borderId="28" xfId="0" applyFont="1" applyFill="1" applyBorder="1" applyAlignment="1">
      <alignment horizontal="center" vertical="center" wrapText="1"/>
    </xf>
    <xf numFmtId="0" fontId="9" fillId="4" borderId="28" xfId="0" applyFont="1" applyFill="1" applyBorder="1" applyAlignment="1">
      <alignment horizontal="center" vertical="center" textRotation="90" wrapText="1"/>
    </xf>
    <xf numFmtId="0" fontId="9" fillId="4" borderId="29" xfId="0" applyFont="1" applyFill="1" applyBorder="1" applyAlignment="1">
      <alignment horizontal="center" vertical="center" wrapText="1"/>
    </xf>
    <xf numFmtId="0" fontId="6" fillId="0" borderId="31"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32" xfId="0" applyFont="1" applyBorder="1" applyAlignment="1">
      <alignment horizontal="center" vertical="center" textRotation="90" wrapText="1"/>
    </xf>
    <xf numFmtId="0" fontId="6" fillId="0" borderId="35" xfId="0" applyFont="1" applyBorder="1" applyAlignment="1">
      <alignment horizontal="center" vertical="center" wrapText="1"/>
    </xf>
    <xf numFmtId="0" fontId="6" fillId="0" borderId="41" xfId="0" applyFont="1" applyBorder="1"/>
    <xf numFmtId="0" fontId="6" fillId="0" borderId="41" xfId="0" applyFont="1" applyBorder="1" applyAlignment="1">
      <alignment horizont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12" fillId="2" borderId="30" xfId="0" applyFont="1" applyFill="1" applyBorder="1" applyAlignment="1">
      <alignment vertical="center" wrapText="1"/>
    </xf>
    <xf numFmtId="0" fontId="12" fillId="2" borderId="24" xfId="0" applyFont="1" applyFill="1" applyBorder="1" applyAlignment="1">
      <alignment horizontal="center" vertical="center" wrapText="1"/>
    </xf>
    <xf numFmtId="0" fontId="17" fillId="2" borderId="20" xfId="0" applyFont="1" applyFill="1" applyBorder="1" applyAlignment="1">
      <alignment vertical="center" wrapText="1"/>
    </xf>
    <xf numFmtId="0" fontId="17" fillId="0" borderId="20" xfId="0" applyFont="1" applyBorder="1"/>
    <xf numFmtId="0" fontId="15" fillId="2" borderId="12" xfId="0" applyFont="1" applyFill="1" applyBorder="1" applyAlignment="1">
      <alignment vertical="center" wrapText="1"/>
    </xf>
    <xf numFmtId="0" fontId="17" fillId="2" borderId="21" xfId="0" applyFont="1" applyFill="1" applyBorder="1" applyAlignment="1">
      <alignment vertical="center" wrapText="1"/>
    </xf>
    <xf numFmtId="0" fontId="17" fillId="0" borderId="21" xfId="0" applyFont="1" applyBorder="1"/>
    <xf numFmtId="0" fontId="15" fillId="2" borderId="14" xfId="0" applyFont="1" applyFill="1" applyBorder="1" applyAlignment="1">
      <alignment vertical="center" wrapText="1"/>
    </xf>
    <xf numFmtId="0" fontId="17" fillId="0" borderId="22" xfId="0" applyFont="1" applyBorder="1"/>
    <xf numFmtId="0" fontId="15" fillId="2" borderId="16" xfId="0" applyFont="1" applyFill="1" applyBorder="1" applyAlignment="1">
      <alignment vertical="center" wrapText="1"/>
    </xf>
    <xf numFmtId="0" fontId="17" fillId="2" borderId="3" xfId="0" applyFont="1" applyFill="1" applyBorder="1" applyAlignment="1">
      <alignment vertical="center" wrapText="1"/>
    </xf>
    <xf numFmtId="0" fontId="15" fillId="2" borderId="17" xfId="0" applyFont="1" applyFill="1" applyBorder="1" applyAlignment="1">
      <alignment vertical="center" wrapText="1"/>
    </xf>
    <xf numFmtId="0" fontId="14" fillId="0" borderId="21" xfId="0" applyFont="1" applyBorder="1" applyAlignment="1">
      <alignment vertical="center"/>
    </xf>
    <xf numFmtId="0" fontId="14" fillId="0" borderId="22" xfId="0" applyFont="1" applyBorder="1" applyAlignment="1">
      <alignment vertical="center"/>
    </xf>
    <xf numFmtId="0" fontId="17" fillId="2" borderId="22" xfId="0" applyFont="1" applyFill="1" applyBorder="1" applyAlignment="1">
      <alignment vertical="center" wrapText="1"/>
    </xf>
    <xf numFmtId="0" fontId="17" fillId="2" borderId="24" xfId="0" applyFont="1" applyFill="1" applyBorder="1" applyAlignment="1">
      <alignment vertical="center" wrapText="1"/>
    </xf>
    <xf numFmtId="0" fontId="15" fillId="2" borderId="18" xfId="0" applyFont="1" applyFill="1" applyBorder="1" applyAlignment="1">
      <alignment vertical="center" wrapText="1"/>
    </xf>
    <xf numFmtId="0" fontId="17" fillId="0" borderId="13" xfId="0" applyFont="1" applyBorder="1" applyAlignment="1">
      <alignment vertical="center"/>
    </xf>
    <xf numFmtId="0" fontId="17" fillId="0" borderId="24" xfId="0" applyFont="1" applyBorder="1" applyAlignment="1">
      <alignment vertical="center" wrapText="1"/>
    </xf>
    <xf numFmtId="0" fontId="15" fillId="0" borderId="18" xfId="0" applyFont="1" applyBorder="1" applyAlignment="1">
      <alignment vertical="center" wrapText="1"/>
    </xf>
    <xf numFmtId="0" fontId="15" fillId="0" borderId="12" xfId="0" applyFont="1" applyBorder="1" applyAlignment="1">
      <alignment vertical="center" wrapText="1"/>
    </xf>
    <xf numFmtId="0" fontId="15" fillId="0" borderId="14" xfId="0" applyFont="1" applyBorder="1" applyAlignment="1">
      <alignment vertical="center" wrapText="1"/>
    </xf>
    <xf numFmtId="0" fontId="14" fillId="0" borderId="25" xfId="0" applyFont="1" applyBorder="1" applyAlignment="1">
      <alignment vertical="center"/>
    </xf>
    <xf numFmtId="0" fontId="14" fillId="0" borderId="23" xfId="0" applyFont="1" applyBorder="1" applyAlignment="1">
      <alignment vertical="center"/>
    </xf>
    <xf numFmtId="0" fontId="17" fillId="2" borderId="23" xfId="0" applyFont="1" applyFill="1" applyBorder="1" applyAlignment="1">
      <alignment vertical="center" wrapText="1"/>
    </xf>
    <xf numFmtId="0" fontId="17" fillId="0" borderId="23" xfId="0" applyFont="1" applyBorder="1"/>
    <xf numFmtId="0" fontId="15" fillId="0" borderId="19" xfId="0" applyFont="1" applyBorder="1" applyAlignment="1">
      <alignment vertical="center" wrapText="1"/>
    </xf>
    <xf numFmtId="0" fontId="17" fillId="0" borderId="1" xfId="0" applyFont="1" applyBorder="1"/>
    <xf numFmtId="0" fontId="17" fillId="0" borderId="0" xfId="0" applyFont="1"/>
    <xf numFmtId="0" fontId="17" fillId="0" borderId="2" xfId="0" applyFont="1" applyBorder="1" applyAlignment="1">
      <alignment horizontal="center"/>
    </xf>
    <xf numFmtId="0" fontId="17" fillId="0" borderId="7" xfId="0" applyFont="1" applyBorder="1"/>
    <xf numFmtId="0" fontId="17" fillId="0" borderId="9" xfId="0" applyFont="1" applyBorder="1"/>
    <xf numFmtId="0" fontId="17" fillId="0" borderId="10" xfId="0" applyFont="1" applyBorder="1" applyAlignment="1">
      <alignment horizontal="center"/>
    </xf>
    <xf numFmtId="0" fontId="18" fillId="4" borderId="27" xfId="0" applyFont="1" applyFill="1" applyBorder="1" applyAlignment="1">
      <alignment horizontal="center" vertical="center" wrapText="1"/>
    </xf>
    <xf numFmtId="0" fontId="19" fillId="4" borderId="29"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vertical="center"/>
    </xf>
    <xf numFmtId="0" fontId="15" fillId="0" borderId="33" xfId="0" applyFont="1" applyBorder="1" applyAlignment="1">
      <alignment horizontal="left" vertical="center" wrapText="1"/>
    </xf>
    <xf numFmtId="0" fontId="17" fillId="0" borderId="3" xfId="0" applyFont="1" applyBorder="1" applyAlignment="1">
      <alignment horizontal="left" vertical="center" wrapText="1"/>
    </xf>
    <xf numFmtId="0" fontId="15" fillId="0" borderId="1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8" xfId="0" applyFont="1" applyBorder="1" applyAlignment="1">
      <alignment horizontal="center" vertical="center"/>
    </xf>
    <xf numFmtId="0" fontId="15" fillId="0" borderId="36" xfId="0" applyFont="1" applyBorder="1" applyAlignment="1">
      <alignment horizontal="center" vertical="center" wrapText="1"/>
    </xf>
    <xf numFmtId="0" fontId="13" fillId="3" borderId="3" xfId="0" applyFont="1" applyFill="1" applyBorder="1" applyAlignment="1">
      <alignment horizontal="center" vertical="center" wrapText="1"/>
    </xf>
    <xf numFmtId="0" fontId="17" fillId="0" borderId="3" xfId="0" applyFont="1" applyBorder="1" applyAlignment="1">
      <alignment horizontal="center"/>
    </xf>
    <xf numFmtId="0" fontId="12" fillId="0" borderId="1" xfId="0" applyFont="1" applyBorder="1" applyAlignment="1">
      <alignment horizontal="right" vertical="center" textRotation="90"/>
    </xf>
    <xf numFmtId="0" fontId="17" fillId="0" borderId="0" xfId="0" applyFont="1" applyAlignment="1">
      <alignment horizontal="center" vertical="center" wrapText="1"/>
    </xf>
    <xf numFmtId="0" fontId="13" fillId="6" borderId="26" xfId="0" applyFont="1" applyFill="1" applyBorder="1" applyAlignment="1">
      <alignment horizontal="center" vertical="center"/>
    </xf>
    <xf numFmtId="0" fontId="17" fillId="7" borderId="3" xfId="0" applyFont="1" applyFill="1" applyBorder="1" applyAlignment="1">
      <alignment horizontal="center" vertical="center"/>
    </xf>
    <xf numFmtId="0" fontId="13" fillId="6" borderId="3" xfId="0" applyFont="1" applyFill="1" applyBorder="1" applyAlignment="1">
      <alignment vertical="center"/>
    </xf>
    <xf numFmtId="0" fontId="17" fillId="0" borderId="3" xfId="0" applyFont="1" applyBorder="1" applyAlignment="1">
      <alignment vertical="center"/>
    </xf>
    <xf numFmtId="0" fontId="19" fillId="4" borderId="27" xfId="0" applyFont="1" applyFill="1" applyBorder="1" applyAlignment="1">
      <alignment horizontal="center" vertical="center" wrapText="1"/>
    </xf>
    <xf numFmtId="0" fontId="15" fillId="0" borderId="31" xfId="0" applyFont="1" applyBorder="1" applyAlignment="1">
      <alignment horizontal="center" vertical="center" wrapText="1"/>
    </xf>
    <xf numFmtId="0" fontId="15" fillId="0" borderId="32" xfId="0" applyFont="1" applyBorder="1" applyAlignment="1">
      <alignment horizontal="center" vertical="center" wrapText="1"/>
    </xf>
    <xf numFmtId="0" fontId="21" fillId="0" borderId="3" xfId="0" applyFont="1" applyBorder="1" applyAlignment="1">
      <alignment horizontal="center" vertical="center" wrapText="1"/>
    </xf>
    <xf numFmtId="0" fontId="17" fillId="0" borderId="8" xfId="0" applyFont="1" applyBorder="1" applyAlignment="1">
      <alignment vertical="center"/>
    </xf>
    <xf numFmtId="0" fontId="22" fillId="0" borderId="1" xfId="0" applyFont="1" applyBorder="1"/>
    <xf numFmtId="0" fontId="22" fillId="0" borderId="0" xfId="0" applyFont="1" applyAlignment="1">
      <alignment horizontal="center" vertical="center"/>
    </xf>
    <xf numFmtId="0" fontId="22" fillId="0" borderId="2" xfId="0" applyFont="1" applyBorder="1" applyAlignment="1">
      <alignment horizontal="center" vertical="center"/>
    </xf>
    <xf numFmtId="0" fontId="22" fillId="0" borderId="0" xfId="0" applyFont="1"/>
    <xf numFmtId="0" fontId="22" fillId="0" borderId="0" xfId="0" applyFont="1" applyAlignment="1">
      <alignment horizontal="left"/>
    </xf>
    <xf numFmtId="0" fontId="22" fillId="0" borderId="2" xfId="0" applyFont="1" applyBorder="1" applyAlignment="1">
      <alignment horizontal="center"/>
    </xf>
    <xf numFmtId="0" fontId="14" fillId="0" borderId="13" xfId="0" applyFont="1" applyBorder="1" applyAlignment="1">
      <alignment vertical="center"/>
    </xf>
    <xf numFmtId="0" fontId="14" fillId="0" borderId="15" xfId="0" applyFont="1" applyBorder="1" applyAlignment="1">
      <alignment vertical="center"/>
    </xf>
    <xf numFmtId="0" fontId="17" fillId="0" borderId="3" xfId="0" applyFont="1" applyBorder="1" applyAlignment="1">
      <alignment horizontal="center" vertical="center" wrapText="1"/>
    </xf>
    <xf numFmtId="0" fontId="13" fillId="6" borderId="3" xfId="0" applyFont="1" applyFill="1" applyBorder="1" applyAlignment="1">
      <alignment horizontal="center" vertical="center" wrapText="1"/>
    </xf>
    <xf numFmtId="0" fontId="17" fillId="6" borderId="3" xfId="0" applyFont="1" applyFill="1" applyBorder="1" applyAlignment="1">
      <alignment horizontal="center"/>
    </xf>
    <xf numFmtId="0" fontId="17" fillId="8" borderId="3" xfId="0" applyFont="1" applyFill="1" applyBorder="1" applyAlignment="1">
      <alignment horizontal="center" vertical="center"/>
    </xf>
    <xf numFmtId="0" fontId="17" fillId="9" borderId="3" xfId="0" applyFont="1" applyFill="1" applyBorder="1" applyAlignment="1">
      <alignment horizontal="center" vertical="center"/>
    </xf>
    <xf numFmtId="0" fontId="13" fillId="0" borderId="0" xfId="0" applyFont="1" applyAlignment="1">
      <alignment horizontal="center"/>
    </xf>
    <xf numFmtId="0" fontId="17" fillId="10" borderId="3" xfId="0" applyFont="1" applyFill="1" applyBorder="1" applyAlignment="1">
      <alignment horizontal="center" vertical="center"/>
    </xf>
    <xf numFmtId="0" fontId="13" fillId="6" borderId="3" xfId="0" applyFont="1" applyFill="1" applyBorder="1" applyAlignment="1">
      <alignment horizontal="center" vertical="center"/>
    </xf>
    <xf numFmtId="0" fontId="17" fillId="0" borderId="4" xfId="0" applyFont="1" applyBorder="1" applyAlignment="1">
      <alignment horizontal="center" vertical="center" wrapText="1"/>
    </xf>
    <xf numFmtId="0" fontId="19" fillId="4" borderId="28"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9" borderId="3" xfId="0" applyFont="1" applyFill="1" applyBorder="1" applyAlignment="1">
      <alignment horizontal="center" vertical="center"/>
    </xf>
    <xf numFmtId="0" fontId="8" fillId="6" borderId="3" xfId="0" applyFont="1" applyFill="1" applyBorder="1" applyAlignment="1">
      <alignment horizontal="center" vertical="center"/>
    </xf>
    <xf numFmtId="0" fontId="6" fillId="7" borderId="3" xfId="0" applyFont="1" applyFill="1" applyBorder="1" applyAlignment="1">
      <alignment horizontal="center" vertical="center"/>
    </xf>
    <xf numFmtId="0" fontId="6" fillId="8" borderId="3" xfId="0" applyFont="1" applyFill="1" applyBorder="1" applyAlignment="1">
      <alignment horizontal="center" vertical="center"/>
    </xf>
    <xf numFmtId="0" fontId="6" fillId="0" borderId="4" xfId="0" applyFont="1" applyBorder="1" applyAlignment="1">
      <alignment horizontal="center" vertical="center" wrapText="1"/>
    </xf>
    <xf numFmtId="0" fontId="8" fillId="6" borderId="3" xfId="0" applyFont="1" applyFill="1" applyBorder="1" applyAlignment="1">
      <alignment horizontal="center" vertical="center" wrapText="1"/>
    </xf>
    <xf numFmtId="0" fontId="6" fillId="6" borderId="3" xfId="0" applyFont="1" applyFill="1" applyBorder="1" applyAlignment="1">
      <alignment horizontal="center"/>
    </xf>
    <xf numFmtId="0" fontId="6" fillId="10" borderId="3" xfId="0" applyFont="1" applyFill="1" applyBorder="1" applyAlignment="1">
      <alignment horizontal="center" vertical="center"/>
    </xf>
    <xf numFmtId="0" fontId="14" fillId="0" borderId="3" xfId="0" applyFont="1" applyBorder="1" applyAlignment="1">
      <alignment horizontal="left" vertical="center" wrapText="1"/>
    </xf>
    <xf numFmtId="0" fontId="14" fillId="0" borderId="67" xfId="0" applyFont="1" applyBorder="1" applyAlignment="1">
      <alignment horizontal="left" vertical="center"/>
    </xf>
    <xf numFmtId="0" fontId="15" fillId="0" borderId="30" xfId="0" applyFont="1" applyBorder="1" applyAlignment="1">
      <alignment horizontal="left" vertical="center" wrapText="1"/>
    </xf>
    <xf numFmtId="0" fontId="17" fillId="0" borderId="24" xfId="0" applyFont="1" applyBorder="1" applyAlignment="1">
      <alignment horizontal="left" vertical="center" wrapText="1"/>
    </xf>
    <xf numFmtId="0" fontId="14" fillId="0" borderId="45" xfId="0" applyFont="1" applyBorder="1" applyAlignment="1">
      <alignment horizontal="left" vertical="center" wrapText="1"/>
    </xf>
    <xf numFmtId="0" fontId="17" fillId="0" borderId="59" xfId="0" applyFont="1" applyBorder="1" applyAlignment="1">
      <alignment horizontal="left" vertical="center" wrapText="1"/>
    </xf>
    <xf numFmtId="0" fontId="14" fillId="0" borderId="68" xfId="0" applyFont="1" applyBorder="1" applyAlignment="1">
      <alignment vertical="center"/>
    </xf>
    <xf numFmtId="0" fontId="14" fillId="0" borderId="69" xfId="0" applyFont="1" applyBorder="1" applyAlignment="1">
      <alignment vertical="center"/>
    </xf>
    <xf numFmtId="0" fontId="27" fillId="0" borderId="35" xfId="0" applyFont="1" applyBorder="1" applyAlignment="1">
      <alignment horizontal="center" vertical="center" wrapText="1"/>
    </xf>
    <xf numFmtId="0" fontId="27" fillId="0" borderId="17" xfId="0" applyFont="1" applyBorder="1" applyAlignment="1">
      <alignment horizontal="center" vertical="center" wrapText="1"/>
    </xf>
    <xf numFmtId="0" fontId="15" fillId="0" borderId="24" xfId="0" applyFont="1" applyBorder="1" applyAlignment="1">
      <alignment horizontal="center" vertical="center" wrapText="1"/>
    </xf>
    <xf numFmtId="0" fontId="17" fillId="0" borderId="57" xfId="0" applyFont="1" applyBorder="1" applyAlignment="1">
      <alignment horizontal="left" vertical="center" wrapText="1"/>
    </xf>
    <xf numFmtId="0" fontId="14" fillId="0" borderId="71" xfId="0" applyFont="1" applyBorder="1" applyAlignment="1">
      <alignment vertical="center"/>
    </xf>
    <xf numFmtId="0" fontId="15" fillId="0" borderId="67" xfId="0" applyFont="1" applyBorder="1" applyAlignment="1">
      <alignment horizontal="center" vertical="center" wrapText="1"/>
    </xf>
    <xf numFmtId="0" fontId="15" fillId="0" borderId="24" xfId="0" applyFont="1" applyBorder="1" applyAlignment="1">
      <alignment horizontal="center" vertical="center"/>
    </xf>
    <xf numFmtId="0" fontId="15" fillId="0" borderId="55" xfId="0" applyFont="1" applyBorder="1" applyAlignment="1">
      <alignment horizontal="center" vertical="center" wrapText="1"/>
    </xf>
    <xf numFmtId="0" fontId="15" fillId="0" borderId="45" xfId="0" applyFont="1" applyBorder="1" applyAlignment="1">
      <alignment horizontal="center" vertical="center" wrapText="1"/>
    </xf>
    <xf numFmtId="0" fontId="21" fillId="0" borderId="45" xfId="0" applyFont="1" applyBorder="1" applyAlignment="1">
      <alignment horizontal="center" vertical="center" wrapText="1"/>
    </xf>
    <xf numFmtId="0" fontId="17" fillId="0" borderId="70" xfId="0" applyFont="1" applyBorder="1" applyAlignment="1">
      <alignment horizontal="left" vertical="center" wrapText="1"/>
    </xf>
    <xf numFmtId="0" fontId="14" fillId="0" borderId="67" xfId="0" applyFont="1" applyBorder="1" applyAlignment="1">
      <alignment vertical="center"/>
    </xf>
    <xf numFmtId="0" fontId="17" fillId="0" borderId="72" xfId="0" applyFont="1" applyBorder="1" applyAlignment="1">
      <alignment horizontal="left" vertical="center" wrapText="1"/>
    </xf>
    <xf numFmtId="0" fontId="6" fillId="0" borderId="0" xfId="0" applyFont="1" applyAlignment="1">
      <alignment horizontal="center" vertical="center" textRotation="90" wrapText="1"/>
    </xf>
    <xf numFmtId="0" fontId="17" fillId="0" borderId="17" xfId="0" applyFont="1" applyBorder="1" applyAlignment="1">
      <alignment horizontal="center" vertical="center" wrapText="1"/>
    </xf>
    <xf numFmtId="0" fontId="17" fillId="0" borderId="32" xfId="0" applyFont="1" applyBorder="1" applyAlignment="1">
      <alignment horizontal="center" vertical="center" wrapText="1"/>
    </xf>
    <xf numFmtId="0" fontId="30" fillId="0" borderId="0" xfId="0" applyFont="1" applyAlignment="1">
      <alignment horizontal="center" vertical="center"/>
    </xf>
    <xf numFmtId="0" fontId="30" fillId="0" borderId="0" xfId="0" applyFont="1"/>
    <xf numFmtId="0" fontId="17" fillId="0" borderId="45" xfId="0" applyFont="1" applyBorder="1" applyAlignment="1">
      <alignment horizontal="left" vertical="center" wrapText="1"/>
    </xf>
    <xf numFmtId="0" fontId="17" fillId="0" borderId="0" xfId="0" applyFont="1" applyAlignment="1">
      <alignment horizontal="center"/>
    </xf>
    <xf numFmtId="0" fontId="17" fillId="0" borderId="40" xfId="0" applyFont="1" applyBorder="1" applyAlignment="1">
      <alignment horizontal="center" vertical="center" wrapText="1"/>
    </xf>
    <xf numFmtId="0" fontId="0" fillId="0" borderId="0" xfId="0" applyAlignment="1">
      <alignment horizontal="justify" vertical="center"/>
    </xf>
    <xf numFmtId="0" fontId="17" fillId="0" borderId="0" xfId="0" applyFont="1" applyAlignment="1">
      <alignment horizontal="justify" vertical="center"/>
    </xf>
    <xf numFmtId="0" fontId="17" fillId="0" borderId="9" xfId="0" applyFont="1" applyBorder="1" applyAlignment="1">
      <alignment horizontal="justify" vertical="center"/>
    </xf>
    <xf numFmtId="9" fontId="6" fillId="0" borderId="32" xfId="0" applyNumberFormat="1" applyFont="1" applyBorder="1" applyAlignment="1">
      <alignment horizontal="center" vertical="center" textRotation="90" wrapText="1"/>
    </xf>
    <xf numFmtId="0" fontId="2" fillId="0" borderId="0" xfId="0" applyFont="1" applyAlignment="1">
      <alignment horizontal="justify" vertical="center"/>
    </xf>
    <xf numFmtId="0" fontId="12" fillId="2" borderId="40" xfId="0" applyFont="1" applyFill="1" applyBorder="1" applyAlignment="1">
      <alignment horizontal="center" vertical="center" wrapText="1"/>
    </xf>
    <xf numFmtId="0" fontId="12" fillId="2" borderId="45" xfId="0" applyFont="1" applyFill="1" applyBorder="1" applyAlignment="1">
      <alignment horizontal="center" vertical="center" wrapText="1"/>
    </xf>
    <xf numFmtId="0" fontId="17" fillId="0" borderId="55" xfId="0" applyFont="1" applyBorder="1" applyAlignment="1">
      <alignment horizontal="left" vertical="center" wrapText="1"/>
    </xf>
    <xf numFmtId="0" fontId="15" fillId="0" borderId="74" xfId="0" applyFont="1" applyBorder="1" applyAlignment="1">
      <alignment horizontal="left" vertical="center" wrapText="1"/>
    </xf>
    <xf numFmtId="0" fontId="15" fillId="0" borderId="45" xfId="0" applyFont="1" applyBorder="1" applyAlignment="1">
      <alignment horizontal="center" vertical="center"/>
    </xf>
    <xf numFmtId="0" fontId="15" fillId="0" borderId="40" xfId="0" applyFont="1" applyBorder="1" applyAlignment="1">
      <alignment horizontal="center" vertical="center" wrapText="1"/>
    </xf>
    <xf numFmtId="0" fontId="17" fillId="0" borderId="3" xfId="0" applyFont="1" applyBorder="1"/>
    <xf numFmtId="0" fontId="17" fillId="9" borderId="3" xfId="0" applyFont="1" applyFill="1" applyBorder="1" applyAlignment="1">
      <alignment horizontal="center"/>
    </xf>
    <xf numFmtId="0" fontId="15" fillId="0" borderId="3" xfId="0" applyFont="1" applyBorder="1" applyAlignment="1">
      <alignment horizontal="left" vertical="center" wrapText="1"/>
    </xf>
    <xf numFmtId="0" fontId="18" fillId="4" borderId="28" xfId="0" applyFont="1" applyFill="1" applyBorder="1" applyAlignment="1">
      <alignment horizontal="center" vertical="center" wrapText="1"/>
    </xf>
    <xf numFmtId="0" fontId="14" fillId="0" borderId="3" xfId="0" applyFont="1" applyBorder="1" applyAlignment="1">
      <alignment horizontal="left" vertical="center" wrapText="1"/>
    </xf>
    <xf numFmtId="0" fontId="13" fillId="0" borderId="51" xfId="0" applyFont="1" applyBorder="1" applyAlignment="1">
      <alignment horizontal="center" vertical="center"/>
    </xf>
    <xf numFmtId="0" fontId="13" fillId="0" borderId="38" xfId="0" applyFont="1" applyBorder="1" applyAlignment="1">
      <alignment horizontal="center" vertical="center"/>
    </xf>
    <xf numFmtId="0" fontId="13" fillId="0" borderId="39" xfId="0" applyFont="1" applyBorder="1" applyAlignment="1">
      <alignment horizontal="center" vertical="center"/>
    </xf>
    <xf numFmtId="0" fontId="18" fillId="4" borderId="46" xfId="0" applyFont="1" applyFill="1" applyBorder="1" applyAlignment="1">
      <alignment horizontal="center" vertical="center" wrapText="1"/>
    </xf>
    <xf numFmtId="0" fontId="18" fillId="4" borderId="47" xfId="0" applyFont="1" applyFill="1" applyBorder="1" applyAlignment="1">
      <alignment horizontal="center" vertical="center" wrapText="1"/>
    </xf>
    <xf numFmtId="0" fontId="18" fillId="4" borderId="52" xfId="0" applyFont="1" applyFill="1" applyBorder="1" applyAlignment="1">
      <alignment horizontal="center" vertical="center" wrapText="1"/>
    </xf>
    <xf numFmtId="0" fontId="14" fillId="0" borderId="67" xfId="0" applyFont="1" applyBorder="1" applyAlignment="1">
      <alignment horizontal="left" vertical="center"/>
    </xf>
    <xf numFmtId="0" fontId="4" fillId="0" borderId="3" xfId="0" applyFont="1" applyBorder="1" applyAlignment="1">
      <alignment horizontal="center"/>
    </xf>
    <xf numFmtId="0" fontId="22" fillId="0" borderId="1" xfId="0" applyFont="1" applyBorder="1" applyAlignment="1">
      <alignment horizontal="left" vertical="center" wrapText="1"/>
    </xf>
    <xf numFmtId="0" fontId="22" fillId="0" borderId="0" xfId="0" applyFont="1" applyAlignment="1">
      <alignment horizontal="left" vertical="center" wrapText="1"/>
    </xf>
    <xf numFmtId="0" fontId="22" fillId="0" borderId="2" xfId="0" applyFont="1" applyBorder="1" applyAlignment="1">
      <alignment horizontal="left" vertical="center" wrapText="1"/>
    </xf>
    <xf numFmtId="0" fontId="20" fillId="0" borderId="37" xfId="0" applyFont="1" applyBorder="1" applyAlignment="1">
      <alignment horizontal="center" vertical="center"/>
    </xf>
    <xf numFmtId="0" fontId="20" fillId="0" borderId="38" xfId="0" applyFont="1" applyBorder="1" applyAlignment="1">
      <alignment horizontal="center" vertical="center"/>
    </xf>
    <xf numFmtId="0" fontId="20" fillId="0" borderId="39" xfId="0" applyFont="1" applyBorder="1" applyAlignment="1">
      <alignment horizontal="center" vertical="center"/>
    </xf>
    <xf numFmtId="0" fontId="10" fillId="0" borderId="53" xfId="0" applyFont="1" applyBorder="1" applyAlignment="1">
      <alignment horizontal="center" vertical="center"/>
    </xf>
    <xf numFmtId="0" fontId="10" fillId="0" borderId="54" xfId="0" applyFont="1" applyBorder="1" applyAlignment="1">
      <alignment horizontal="center" vertical="center"/>
    </xf>
    <xf numFmtId="0" fontId="10" fillId="0" borderId="55" xfId="0" applyFont="1" applyBorder="1" applyAlignment="1">
      <alignment horizontal="center" vertical="center"/>
    </xf>
    <xf numFmtId="0" fontId="10" fillId="0" borderId="61" xfId="0" applyFont="1" applyBorder="1" applyAlignment="1">
      <alignment horizontal="center" vertical="center"/>
    </xf>
    <xf numFmtId="0" fontId="10" fillId="0" borderId="0" xfId="0" applyFont="1" applyAlignment="1">
      <alignment horizontal="center" vertical="center"/>
    </xf>
    <xf numFmtId="0" fontId="10" fillId="0" borderId="60" xfId="0" applyFont="1" applyBorder="1" applyAlignment="1">
      <alignment horizontal="center" vertical="center"/>
    </xf>
    <xf numFmtId="0" fontId="10" fillId="0" borderId="56" xfId="0" applyFont="1" applyBorder="1" applyAlignment="1">
      <alignment horizontal="center" vertical="center"/>
    </xf>
    <xf numFmtId="0" fontId="10" fillId="0" borderId="49" xfId="0" applyFont="1" applyBorder="1" applyAlignment="1">
      <alignment horizontal="center" vertical="center"/>
    </xf>
    <xf numFmtId="0" fontId="10" fillId="0" borderId="57" xfId="0" applyFont="1" applyBorder="1" applyAlignment="1">
      <alignment horizontal="center" vertical="center"/>
    </xf>
    <xf numFmtId="0" fontId="15" fillId="0" borderId="53" xfId="0" applyFont="1" applyBorder="1" applyAlignment="1">
      <alignment horizontal="left" vertical="center" wrapText="1"/>
    </xf>
    <xf numFmtId="0" fontId="15" fillId="0" borderId="55" xfId="0" applyFont="1" applyBorder="1" applyAlignment="1">
      <alignment horizontal="left" vertical="center" wrapText="1"/>
    </xf>
    <xf numFmtId="0" fontId="15" fillId="0" borderId="61" xfId="0" applyFont="1" applyBorder="1" applyAlignment="1">
      <alignment horizontal="left" vertical="center" wrapText="1"/>
    </xf>
    <xf numFmtId="0" fontId="15" fillId="0" borderId="60" xfId="0" applyFont="1" applyBorder="1" applyAlignment="1">
      <alignment horizontal="left" vertical="center" wrapText="1"/>
    </xf>
    <xf numFmtId="0" fontId="15" fillId="0" borderId="56" xfId="0" applyFont="1" applyBorder="1" applyAlignment="1">
      <alignment horizontal="left" vertical="center" wrapText="1"/>
    </xf>
    <xf numFmtId="0" fontId="15" fillId="0" borderId="57" xfId="0" applyFont="1" applyBorder="1" applyAlignment="1">
      <alignment horizontal="left" vertical="center" wrapText="1"/>
    </xf>
    <xf numFmtId="0" fontId="17" fillId="8" borderId="3" xfId="0" applyFont="1" applyFill="1" applyBorder="1" applyAlignment="1">
      <alignment horizontal="center" vertical="center"/>
    </xf>
    <xf numFmtId="0" fontId="13" fillId="2" borderId="49" xfId="0" applyFont="1" applyFill="1" applyBorder="1" applyAlignment="1">
      <alignment horizontal="center"/>
    </xf>
    <xf numFmtId="0" fontId="17" fillId="0" borderId="4" xfId="0" applyFont="1" applyBorder="1" applyAlignment="1">
      <alignment horizontal="left"/>
    </xf>
    <xf numFmtId="0" fontId="17" fillId="0" borderId="42" xfId="0" applyFont="1" applyBorder="1" applyAlignment="1">
      <alignment horizontal="left"/>
    </xf>
    <xf numFmtId="0" fontId="17" fillId="0" borderId="24" xfId="0" applyFont="1" applyBorder="1" applyAlignment="1">
      <alignment horizontal="left"/>
    </xf>
    <xf numFmtId="0" fontId="14" fillId="0" borderId="75" xfId="0" applyFont="1" applyBorder="1" applyAlignment="1">
      <alignment horizontal="left" vertical="center"/>
    </xf>
    <xf numFmtId="0" fontId="14" fillId="0" borderId="76" xfId="0" applyFont="1" applyBorder="1" applyAlignment="1">
      <alignment horizontal="left" vertical="center"/>
    </xf>
    <xf numFmtId="0" fontId="14" fillId="0" borderId="77" xfId="0" applyFont="1" applyBorder="1" applyAlignment="1">
      <alignment horizontal="left" vertical="center"/>
    </xf>
    <xf numFmtId="0" fontId="17" fillId="0" borderId="4" xfId="0" applyFont="1" applyBorder="1" applyAlignment="1">
      <alignment horizontal="center" vertical="center" wrapText="1"/>
    </xf>
    <xf numFmtId="0" fontId="17" fillId="0" borderId="24" xfId="0" applyFont="1" applyBorder="1" applyAlignment="1">
      <alignment horizontal="center" vertical="center" wrapText="1"/>
    </xf>
    <xf numFmtId="0" fontId="12" fillId="0" borderId="60" xfId="0" applyFont="1" applyBorder="1" applyAlignment="1">
      <alignment horizontal="right" vertical="center" textRotation="90"/>
    </xf>
    <xf numFmtId="0" fontId="14" fillId="0" borderId="72" xfId="0" applyFont="1" applyBorder="1" applyAlignment="1">
      <alignment horizontal="left" vertical="center"/>
    </xf>
    <xf numFmtId="0" fontId="14" fillId="0" borderId="73" xfId="0" applyFont="1" applyBorder="1" applyAlignment="1">
      <alignment horizontal="left" vertical="center"/>
    </xf>
    <xf numFmtId="0" fontId="13" fillId="0" borderId="49" xfId="0" applyFont="1" applyBorder="1" applyAlignment="1">
      <alignment horizontal="center"/>
    </xf>
    <xf numFmtId="0" fontId="12" fillId="0" borderId="50" xfId="0" applyFont="1" applyBorder="1" applyAlignment="1">
      <alignment horizontal="right" vertical="center" textRotation="90"/>
    </xf>
    <xf numFmtId="0" fontId="13" fillId="6" borderId="4" xfId="0" applyFont="1" applyFill="1" applyBorder="1" applyAlignment="1">
      <alignment horizontal="center" vertical="center" wrapText="1"/>
    </xf>
    <xf numFmtId="0" fontId="13" fillId="6" borderId="24" xfId="0" applyFont="1" applyFill="1" applyBorder="1" applyAlignment="1">
      <alignment horizontal="center" vertical="center" wrapText="1"/>
    </xf>
    <xf numFmtId="0" fontId="17" fillId="0" borderId="3" xfId="0" applyFont="1" applyBorder="1" applyAlignment="1">
      <alignment horizontal="center" vertical="center" wrapText="1"/>
    </xf>
    <xf numFmtId="0" fontId="13" fillId="6" borderId="3" xfId="0" applyFont="1" applyFill="1" applyBorder="1" applyAlignment="1">
      <alignment horizontal="center" vertical="center" wrapText="1"/>
    </xf>
    <xf numFmtId="0" fontId="13" fillId="0" borderId="0" xfId="0" applyFont="1" applyAlignment="1">
      <alignment horizontal="center"/>
    </xf>
    <xf numFmtId="0" fontId="13" fillId="6" borderId="17" xfId="0" applyFont="1" applyFill="1" applyBorder="1" applyAlignment="1">
      <alignment horizontal="center" vertical="center" wrapText="1"/>
    </xf>
    <xf numFmtId="0" fontId="17" fillId="6" borderId="3" xfId="0" applyFont="1" applyFill="1" applyBorder="1" applyAlignment="1">
      <alignment horizontal="center"/>
    </xf>
    <xf numFmtId="0" fontId="17" fillId="6" borderId="17" xfId="0" applyFont="1" applyFill="1" applyBorder="1" applyAlignment="1">
      <alignment horizontal="center"/>
    </xf>
    <xf numFmtId="0" fontId="17" fillId="0" borderId="17" xfId="0" applyFont="1" applyBorder="1" applyAlignment="1">
      <alignment horizontal="center" vertical="center" wrapText="1"/>
    </xf>
    <xf numFmtId="0" fontId="17" fillId="9" borderId="3" xfId="0" applyFont="1" applyFill="1" applyBorder="1" applyAlignment="1">
      <alignment horizontal="center" vertical="center"/>
    </xf>
    <xf numFmtId="0" fontId="17" fillId="10" borderId="3" xfId="0" applyFont="1" applyFill="1" applyBorder="1" applyAlignment="1">
      <alignment horizontal="center" vertical="center"/>
    </xf>
    <xf numFmtId="0" fontId="13" fillId="6" borderId="3" xfId="0" applyFont="1" applyFill="1" applyBorder="1" applyAlignment="1">
      <alignment horizontal="center" vertical="center"/>
    </xf>
    <xf numFmtId="0" fontId="17" fillId="9" borderId="17" xfId="0" applyFont="1" applyFill="1" applyBorder="1" applyAlignment="1">
      <alignment horizontal="center" vertical="center"/>
    </xf>
    <xf numFmtId="0" fontId="17" fillId="9" borderId="4" xfId="0" applyFont="1" applyFill="1" applyBorder="1" applyAlignment="1">
      <alignment horizontal="center" vertical="center"/>
    </xf>
    <xf numFmtId="0" fontId="17" fillId="9" borderId="18" xfId="0" applyFont="1" applyFill="1" applyBorder="1" applyAlignment="1">
      <alignment horizontal="center" vertical="center"/>
    </xf>
    <xf numFmtId="0" fontId="17" fillId="10" borderId="17" xfId="0" applyFont="1" applyFill="1" applyBorder="1" applyAlignment="1">
      <alignment horizontal="center" vertical="center"/>
    </xf>
    <xf numFmtId="0" fontId="12" fillId="0" borderId="33" xfId="0" applyFont="1" applyBorder="1" applyAlignment="1">
      <alignment horizontal="left" vertical="top" wrapText="1"/>
    </xf>
    <xf numFmtId="0" fontId="12" fillId="0" borderId="3" xfId="0" applyFont="1" applyBorder="1" applyAlignment="1">
      <alignment horizontal="left" vertical="top" wrapText="1"/>
    </xf>
    <xf numFmtId="0" fontId="12" fillId="0" borderId="17" xfId="0" applyFont="1" applyBorder="1" applyAlignment="1">
      <alignment horizontal="left" vertical="top" wrapText="1"/>
    </xf>
    <xf numFmtId="0" fontId="12" fillId="0" borderId="27" xfId="0" applyFont="1" applyBorder="1" applyAlignment="1">
      <alignment horizontal="center"/>
    </xf>
    <xf numFmtId="0" fontId="12" fillId="0" borderId="28" xfId="0" applyFont="1" applyBorder="1" applyAlignment="1">
      <alignment horizontal="center"/>
    </xf>
    <xf numFmtId="0" fontId="12" fillId="0" borderId="29" xfId="0" applyFont="1" applyBorder="1" applyAlignment="1">
      <alignment horizontal="center"/>
    </xf>
    <xf numFmtId="0" fontId="24" fillId="0" borderId="33" xfId="0" applyFont="1" applyBorder="1" applyAlignment="1">
      <alignment horizontal="left" vertical="top" wrapText="1"/>
    </xf>
    <xf numFmtId="0" fontId="15" fillId="0" borderId="3" xfId="0" applyFont="1" applyBorder="1" applyAlignment="1">
      <alignment horizontal="left" vertical="top" wrapText="1"/>
    </xf>
    <xf numFmtId="0" fontId="15" fillId="0" borderId="17" xfId="0" applyFont="1" applyBorder="1" applyAlignment="1">
      <alignment horizontal="left" vertical="top" wrapText="1"/>
    </xf>
    <xf numFmtId="0" fontId="26" fillId="0" borderId="33" xfId="0" applyFont="1" applyBorder="1" applyAlignment="1">
      <alignment horizontal="left" vertical="top" wrapText="1"/>
    </xf>
    <xf numFmtId="0" fontId="15" fillId="0" borderId="43" xfId="0" applyFont="1" applyBorder="1" applyAlignment="1">
      <alignment horizontal="left" vertical="center" wrapText="1"/>
    </xf>
    <xf numFmtId="0" fontId="15" fillId="0" borderId="26" xfId="0" applyFont="1" applyBorder="1" applyAlignment="1">
      <alignment horizontal="left" vertical="center" wrapText="1"/>
    </xf>
    <xf numFmtId="0" fontId="15" fillId="0" borderId="44" xfId="0" applyFont="1" applyBorder="1" applyAlignment="1">
      <alignment horizontal="left" vertical="center" wrapText="1"/>
    </xf>
    <xf numFmtId="0" fontId="28" fillId="0" borderId="33" xfId="0" applyFont="1" applyBorder="1" applyAlignment="1">
      <alignment horizontal="left" vertical="top" wrapText="1"/>
    </xf>
    <xf numFmtId="0" fontId="28" fillId="0" borderId="3" xfId="0" applyFont="1" applyBorder="1" applyAlignment="1">
      <alignment horizontal="left" vertical="top" wrapText="1"/>
    </xf>
    <xf numFmtId="0" fontId="28" fillId="0" borderId="17" xfId="0" applyFont="1" applyBorder="1" applyAlignment="1">
      <alignment horizontal="left" vertical="top" wrapText="1"/>
    </xf>
    <xf numFmtId="0" fontId="15" fillId="0" borderId="45" xfId="0" applyFont="1" applyBorder="1" applyAlignment="1">
      <alignment horizontal="left" vertical="center" wrapText="1"/>
    </xf>
    <xf numFmtId="0" fontId="15" fillId="0" borderId="62" xfId="0" applyFont="1" applyBorder="1" applyAlignment="1">
      <alignment horizontal="left" vertical="center" wrapText="1"/>
    </xf>
    <xf numFmtId="0" fontId="7" fillId="0" borderId="0" xfId="0" applyFont="1" applyAlignment="1">
      <alignment horizontal="left" vertical="center" wrapText="1"/>
    </xf>
    <xf numFmtId="0" fontId="12" fillId="0" borderId="34" xfId="0" applyFont="1" applyBorder="1" applyAlignment="1">
      <alignment horizontal="left" vertical="top" wrapText="1"/>
    </xf>
    <xf numFmtId="0" fontId="12" fillId="0" borderId="8" xfId="0" applyFont="1" applyBorder="1" applyAlignment="1">
      <alignment horizontal="left" vertical="top" wrapText="1"/>
    </xf>
    <xf numFmtId="0" fontId="12" fillId="0" borderId="36" xfId="0" applyFont="1" applyBorder="1" applyAlignment="1">
      <alignment horizontal="left" vertical="top" wrapText="1"/>
    </xf>
    <xf numFmtId="0" fontId="13" fillId="0" borderId="37" xfId="0" applyFont="1" applyBorder="1" applyAlignment="1">
      <alignment horizontal="center" vertical="center"/>
    </xf>
    <xf numFmtId="0" fontId="12" fillId="0" borderId="3" xfId="0" applyFont="1" applyBorder="1" applyAlignment="1">
      <alignment horizontal="left" wrapText="1"/>
    </xf>
    <xf numFmtId="0" fontId="23" fillId="0" borderId="63" xfId="0" applyFont="1" applyBorder="1" applyAlignment="1">
      <alignment horizontal="left" vertical="center" wrapText="1"/>
    </xf>
    <xf numFmtId="0" fontId="23" fillId="0" borderId="64" xfId="0" applyFont="1" applyBorder="1" applyAlignment="1">
      <alignment horizontal="left" vertical="center" wrapText="1"/>
    </xf>
    <xf numFmtId="0" fontId="23" fillId="0" borderId="65" xfId="0" applyFont="1" applyBorder="1" applyAlignment="1">
      <alignment horizontal="left" vertical="center" wrapText="1"/>
    </xf>
    <xf numFmtId="0" fontId="13" fillId="0" borderId="7"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4" fillId="0" borderId="13" xfId="0" applyFont="1" applyBorder="1" applyAlignment="1">
      <alignment vertical="center"/>
    </xf>
    <xf numFmtId="0" fontId="14" fillId="0" borderId="6" xfId="0" applyFont="1" applyBorder="1" applyAlignment="1">
      <alignment vertical="center"/>
    </xf>
    <xf numFmtId="0" fontId="14" fillId="0" borderId="11" xfId="0" applyFont="1" applyBorder="1" applyAlignment="1">
      <alignment vertical="center"/>
    </xf>
    <xf numFmtId="0" fontId="14" fillId="0" borderId="5" xfId="0" applyFont="1" applyBorder="1" applyAlignment="1">
      <alignment vertical="center"/>
    </xf>
    <xf numFmtId="0" fontId="14" fillId="0" borderId="13" xfId="0" applyFont="1" applyBorder="1" applyAlignment="1">
      <alignment horizontal="left" vertical="center"/>
    </xf>
    <xf numFmtId="0" fontId="14" fillId="0" borderId="6" xfId="0" applyFont="1" applyBorder="1" applyAlignment="1">
      <alignment horizontal="left" vertical="center"/>
    </xf>
    <xf numFmtId="0" fontId="14" fillId="0" borderId="11" xfId="0" applyFont="1" applyBorder="1" applyAlignment="1">
      <alignment horizontal="left" vertical="center"/>
    </xf>
    <xf numFmtId="0" fontId="14" fillId="0" borderId="5" xfId="0" applyFont="1" applyBorder="1" applyAlignment="1">
      <alignment horizontal="left" vertical="center"/>
    </xf>
    <xf numFmtId="0" fontId="14" fillId="0" borderId="25" xfId="0" applyFont="1" applyBorder="1" applyAlignment="1">
      <alignment vertical="center"/>
    </xf>
    <xf numFmtId="0" fontId="14" fillId="0" borderId="66" xfId="0" applyFont="1" applyBorder="1" applyAlignment="1">
      <alignment vertical="center"/>
    </xf>
    <xf numFmtId="0" fontId="14" fillId="0" borderId="3" xfId="0" applyFont="1" applyBorder="1" applyAlignment="1">
      <alignment horizontal="center" vertical="center" wrapText="1"/>
    </xf>
    <xf numFmtId="0" fontId="17" fillId="0" borderId="3" xfId="0" applyFont="1" applyBorder="1" applyAlignment="1">
      <alignment horizontal="justify" vertical="center" wrapText="1"/>
    </xf>
    <xf numFmtId="0" fontId="17" fillId="0" borderId="4" xfId="0" applyFont="1" applyBorder="1" applyAlignment="1">
      <alignment horizontal="justify" vertical="center" wrapText="1"/>
    </xf>
    <xf numFmtId="0" fontId="17" fillId="0" borderId="24" xfId="0" applyFont="1" applyBorder="1" applyAlignment="1">
      <alignment horizontal="justify" vertical="center" wrapText="1"/>
    </xf>
    <xf numFmtId="0" fontId="17" fillId="0" borderId="53" xfId="0" applyFont="1" applyBorder="1" applyAlignment="1">
      <alignment horizontal="left" vertical="center" wrapText="1"/>
    </xf>
    <xf numFmtId="0" fontId="17" fillId="0" borderId="55" xfId="0" applyFont="1" applyBorder="1" applyAlignment="1">
      <alignment horizontal="left" vertical="center" wrapText="1"/>
    </xf>
    <xf numFmtId="0" fontId="17" fillId="0" borderId="61" xfId="0" applyFont="1" applyBorder="1" applyAlignment="1">
      <alignment horizontal="left" vertical="center" wrapText="1"/>
    </xf>
    <xf numFmtId="0" fontId="17" fillId="0" borderId="60" xfId="0" applyFont="1" applyBorder="1" applyAlignment="1">
      <alignment horizontal="left" vertical="center" wrapText="1"/>
    </xf>
    <xf numFmtId="0" fontId="17" fillId="0" borderId="56" xfId="0" applyFont="1" applyBorder="1" applyAlignment="1">
      <alignment horizontal="left" vertical="center" wrapText="1"/>
    </xf>
    <xf numFmtId="0" fontId="17" fillId="0" borderId="57" xfId="0" applyFont="1" applyBorder="1" applyAlignment="1">
      <alignment horizontal="left" vertical="center" wrapText="1"/>
    </xf>
    <xf numFmtId="0" fontId="23" fillId="0" borderId="1" xfId="0" applyFont="1" applyBorder="1" applyAlignment="1">
      <alignment vertical="center" wrapText="1"/>
    </xf>
    <xf numFmtId="0" fontId="23" fillId="0" borderId="0" xfId="0" applyFont="1" applyAlignment="1">
      <alignment vertical="center" wrapText="1"/>
    </xf>
    <xf numFmtId="0" fontId="23" fillId="0" borderId="1" xfId="0" applyFont="1" applyBorder="1"/>
    <xf numFmtId="0" fontId="23" fillId="0" borderId="0" xfId="0" applyFont="1"/>
    <xf numFmtId="0" fontId="10" fillId="2" borderId="46" xfId="0" applyFont="1" applyFill="1" applyBorder="1" applyAlignment="1">
      <alignment horizontal="left" vertical="top" wrapText="1" readingOrder="1"/>
    </xf>
    <xf numFmtId="0" fontId="10" fillId="2" borderId="47" xfId="0" applyFont="1" applyFill="1" applyBorder="1" applyAlignment="1">
      <alignment horizontal="left" vertical="top" wrapText="1" readingOrder="1"/>
    </xf>
    <xf numFmtId="0" fontId="10" fillId="2" borderId="48" xfId="0" applyFont="1" applyFill="1" applyBorder="1" applyAlignment="1">
      <alignment horizontal="left" vertical="top" wrapText="1" readingOrder="1"/>
    </xf>
    <xf numFmtId="0" fontId="13" fillId="0" borderId="1" xfId="0" applyFont="1" applyBorder="1" applyAlignment="1">
      <alignment horizontal="center" vertical="center"/>
    </xf>
    <xf numFmtId="0" fontId="13" fillId="0" borderId="0" xfId="0" applyFont="1" applyAlignment="1">
      <alignment horizontal="center" vertical="center"/>
    </xf>
    <xf numFmtId="0" fontId="13" fillId="0" borderId="2" xfId="0" applyFont="1" applyBorder="1" applyAlignment="1">
      <alignment horizontal="center" vertical="center"/>
    </xf>
    <xf numFmtId="0" fontId="18" fillId="4" borderId="28" xfId="0" applyFont="1" applyFill="1" applyBorder="1" applyAlignment="1">
      <alignment horizontal="justify" vertical="center" wrapText="1"/>
    </xf>
    <xf numFmtId="0" fontId="19" fillId="4" borderId="28" xfId="0" applyFont="1" applyFill="1" applyBorder="1" applyAlignment="1">
      <alignment horizontal="center" vertical="center" wrapText="1"/>
    </xf>
    <xf numFmtId="0" fontId="17" fillId="0" borderId="42" xfId="0" applyFont="1" applyBorder="1" applyAlignment="1">
      <alignment horizontal="center" vertical="center" wrapText="1"/>
    </xf>
    <xf numFmtId="0" fontId="17" fillId="7" borderId="4" xfId="0" applyFont="1" applyFill="1" applyBorder="1" applyAlignment="1">
      <alignment horizontal="justify" vertical="center"/>
    </xf>
    <xf numFmtId="0" fontId="17" fillId="7" borderId="24" xfId="0" applyFont="1" applyFill="1" applyBorder="1" applyAlignment="1">
      <alignment horizontal="justify" vertical="center"/>
    </xf>
    <xf numFmtId="0" fontId="17" fillId="8" borderId="4" xfId="0" applyFont="1" applyFill="1" applyBorder="1" applyAlignment="1">
      <alignment horizontal="justify" vertical="center"/>
    </xf>
    <xf numFmtId="0" fontId="17" fillId="8" borderId="24" xfId="0" applyFont="1" applyFill="1" applyBorder="1" applyAlignment="1">
      <alignment horizontal="justify" vertical="center"/>
    </xf>
    <xf numFmtId="0" fontId="17" fillId="9" borderId="42" xfId="0" applyFont="1" applyFill="1" applyBorder="1" applyAlignment="1">
      <alignment horizontal="center" vertical="center"/>
    </xf>
    <xf numFmtId="0" fontId="17" fillId="9" borderId="24" xfId="0" applyFont="1" applyFill="1" applyBorder="1" applyAlignment="1">
      <alignment horizontal="center" vertical="center"/>
    </xf>
    <xf numFmtId="0" fontId="13" fillId="6" borderId="4" xfId="0" applyFont="1" applyFill="1" applyBorder="1" applyAlignment="1">
      <alignment horizontal="center" vertical="center"/>
    </xf>
    <xf numFmtId="0" fontId="13" fillId="6" borderId="24" xfId="0" applyFont="1" applyFill="1" applyBorder="1" applyAlignment="1">
      <alignment horizontal="center" vertical="center"/>
    </xf>
    <xf numFmtId="0" fontId="17" fillId="10" borderId="4" xfId="0" applyFont="1" applyFill="1" applyBorder="1" applyAlignment="1">
      <alignment horizontal="center" vertical="center"/>
    </xf>
    <xf numFmtId="0" fontId="17" fillId="10" borderId="24" xfId="0" applyFont="1" applyFill="1" applyBorder="1" applyAlignment="1">
      <alignment horizontal="center" vertical="center"/>
    </xf>
    <xf numFmtId="0" fontId="17" fillId="6" borderId="4" xfId="0" applyFont="1" applyFill="1" applyBorder="1" applyAlignment="1">
      <alignment horizontal="center"/>
    </xf>
    <xf numFmtId="0" fontId="17" fillId="6" borderId="24" xfId="0" applyFont="1" applyFill="1" applyBorder="1" applyAlignment="1">
      <alignment horizontal="center"/>
    </xf>
    <xf numFmtId="0" fontId="17" fillId="9" borderId="4" xfId="0" applyFont="1" applyFill="1" applyBorder="1" applyAlignment="1">
      <alignment horizontal="justify" vertical="center"/>
    </xf>
    <xf numFmtId="0" fontId="17" fillId="9" borderId="24" xfId="0" applyFont="1" applyFill="1" applyBorder="1" applyAlignment="1">
      <alignment horizontal="justify" vertical="center"/>
    </xf>
    <xf numFmtId="0" fontId="17" fillId="7" borderId="4" xfId="0" applyFont="1" applyFill="1" applyBorder="1" applyAlignment="1">
      <alignment horizontal="center" vertical="center"/>
    </xf>
    <xf numFmtId="0" fontId="17" fillId="7" borderId="42" xfId="0" applyFont="1" applyFill="1" applyBorder="1" applyAlignment="1">
      <alignment horizontal="center" vertical="center"/>
    </xf>
    <xf numFmtId="0" fontId="17" fillId="7" borderId="24" xfId="0" applyFont="1" applyFill="1" applyBorder="1" applyAlignment="1">
      <alignment horizontal="center" vertical="center"/>
    </xf>
    <xf numFmtId="0" fontId="17" fillId="8" borderId="4" xfId="0" applyFont="1" applyFill="1" applyBorder="1" applyAlignment="1">
      <alignment horizontal="center" vertical="center"/>
    </xf>
    <xf numFmtId="0" fontId="17" fillId="8" borderId="24" xfId="0" applyFont="1" applyFill="1" applyBorder="1" applyAlignment="1">
      <alignment horizontal="center" vertical="center"/>
    </xf>
    <xf numFmtId="0" fontId="13" fillId="6" borderId="42" xfId="0" applyFont="1" applyFill="1" applyBorder="1" applyAlignment="1">
      <alignment horizontal="center" vertical="center" wrapText="1"/>
    </xf>
    <xf numFmtId="0" fontId="17" fillId="8" borderId="42" xfId="0" applyFont="1" applyFill="1" applyBorder="1" applyAlignment="1">
      <alignment horizontal="center" vertical="center"/>
    </xf>
    <xf numFmtId="0" fontId="13" fillId="6" borderId="53" xfId="0" applyFont="1" applyFill="1" applyBorder="1" applyAlignment="1">
      <alignment horizontal="center" vertical="center" wrapText="1"/>
    </xf>
    <xf numFmtId="0" fontId="13" fillId="6" borderId="54" xfId="0" applyFont="1" applyFill="1" applyBorder="1" applyAlignment="1">
      <alignment horizontal="center" vertical="center" wrapText="1"/>
    </xf>
    <xf numFmtId="0" fontId="13" fillId="6" borderId="55" xfId="0" applyFont="1" applyFill="1" applyBorder="1" applyAlignment="1">
      <alignment horizontal="center" vertical="center" wrapText="1"/>
    </xf>
    <xf numFmtId="0" fontId="13" fillId="6" borderId="56" xfId="0" applyFont="1" applyFill="1" applyBorder="1" applyAlignment="1">
      <alignment horizontal="center" vertical="center" wrapText="1"/>
    </xf>
    <xf numFmtId="0" fontId="13" fillId="6" borderId="49" xfId="0" applyFont="1" applyFill="1" applyBorder="1" applyAlignment="1">
      <alignment horizontal="center" vertical="center" wrapText="1"/>
    </xf>
    <xf numFmtId="0" fontId="13" fillId="6" borderId="57" xfId="0" applyFont="1" applyFill="1" applyBorder="1" applyAlignment="1">
      <alignment horizontal="center" vertical="center" wrapText="1"/>
    </xf>
    <xf numFmtId="0" fontId="13" fillId="6" borderId="45" xfId="0" applyFont="1" applyFill="1" applyBorder="1" applyAlignment="1">
      <alignment horizontal="center" vertical="center" wrapText="1"/>
    </xf>
    <xf numFmtId="0" fontId="13" fillId="6" borderId="26" xfId="0" applyFont="1" applyFill="1" applyBorder="1" applyAlignment="1">
      <alignment horizontal="center" vertical="center" wrapText="1"/>
    </xf>
    <xf numFmtId="0" fontId="13" fillId="6" borderId="4" xfId="0" applyFont="1" applyFill="1" applyBorder="1" applyAlignment="1">
      <alignment horizontal="justify" vertical="center"/>
    </xf>
    <xf numFmtId="0" fontId="13" fillId="6" borderId="24" xfId="0" applyFont="1" applyFill="1" applyBorder="1" applyAlignment="1">
      <alignment horizontal="justify" vertical="center"/>
    </xf>
    <xf numFmtId="0" fontId="17" fillId="6" borderId="4" xfId="0" applyFont="1" applyFill="1" applyBorder="1" applyAlignment="1">
      <alignment horizontal="justify" vertical="center"/>
    </xf>
    <xf numFmtId="0" fontId="17" fillId="6" borderId="24" xfId="0" applyFont="1" applyFill="1" applyBorder="1" applyAlignment="1">
      <alignment horizontal="justify" vertical="center"/>
    </xf>
    <xf numFmtId="0" fontId="13" fillId="6" borderId="42" xfId="0" applyFont="1" applyFill="1" applyBorder="1" applyAlignment="1">
      <alignment horizontal="center" vertical="center"/>
    </xf>
    <xf numFmtId="0" fontId="17" fillId="7" borderId="58" xfId="0" applyFont="1" applyFill="1" applyBorder="1" applyAlignment="1">
      <alignment horizontal="center" vertical="center"/>
    </xf>
    <xf numFmtId="0" fontId="17" fillId="7" borderId="59" xfId="0" applyFont="1" applyFill="1" applyBorder="1" applyAlignment="1">
      <alignment horizontal="center" vertical="center"/>
    </xf>
    <xf numFmtId="0" fontId="14" fillId="0" borderId="4" xfId="0" applyFont="1" applyBorder="1" applyAlignment="1">
      <alignment horizontal="center" vertical="center" wrapText="1"/>
    </xf>
    <xf numFmtId="0" fontId="14" fillId="0" borderId="42" xfId="0" applyFont="1" applyBorder="1" applyAlignment="1">
      <alignment horizontal="center" vertical="center" wrapText="1"/>
    </xf>
    <xf numFmtId="0" fontId="14" fillId="0" borderId="24" xfId="0" applyFont="1" applyBorder="1" applyAlignment="1">
      <alignment horizontal="center" vertical="center" wrapText="1"/>
    </xf>
    <xf numFmtId="0" fontId="17" fillId="6" borderId="42" xfId="0" applyFont="1" applyFill="1" applyBorder="1" applyAlignment="1">
      <alignment horizontal="center"/>
    </xf>
    <xf numFmtId="0" fontId="6" fillId="0" borderId="3" xfId="0" applyFont="1" applyBorder="1" applyAlignment="1">
      <alignment horizontal="center" vertical="center"/>
    </xf>
    <xf numFmtId="0" fontId="6" fillId="7" borderId="3" xfId="0" applyFont="1" applyFill="1" applyBorder="1" applyAlignment="1">
      <alignment horizontal="center" vertical="center"/>
    </xf>
    <xf numFmtId="0" fontId="6" fillId="10" borderId="3" xfId="0" applyFont="1" applyFill="1" applyBorder="1" applyAlignment="1">
      <alignment horizontal="center" vertical="center"/>
    </xf>
    <xf numFmtId="0" fontId="8" fillId="0" borderId="1" xfId="0" applyFont="1" applyBorder="1" applyAlignment="1">
      <alignment horizontal="center" vertical="top" wrapText="1"/>
    </xf>
    <xf numFmtId="0" fontId="8" fillId="0" borderId="0" xfId="0" applyFont="1" applyAlignment="1">
      <alignment horizontal="center" vertical="top" wrapText="1"/>
    </xf>
    <xf numFmtId="0" fontId="10" fillId="0" borderId="37" xfId="0" applyFont="1" applyBorder="1" applyAlignment="1">
      <alignment horizontal="left" vertical="top" wrapText="1"/>
    </xf>
    <xf numFmtId="0" fontId="10" fillId="0" borderId="38" xfId="0" applyFont="1" applyBorder="1" applyAlignment="1">
      <alignment horizontal="left" vertical="top" wrapText="1"/>
    </xf>
    <xf numFmtId="0" fontId="10" fillId="0" borderId="39" xfId="0" applyFont="1" applyBorder="1" applyAlignment="1">
      <alignment horizontal="left" vertical="top" wrapText="1"/>
    </xf>
    <xf numFmtId="0" fontId="8" fillId="2" borderId="0" xfId="0" applyFont="1" applyFill="1" applyAlignment="1">
      <alignment horizontal="center"/>
    </xf>
    <xf numFmtId="0" fontId="8" fillId="0" borderId="49" xfId="0" applyFont="1" applyBorder="1" applyAlignment="1">
      <alignment horizontal="center"/>
    </xf>
    <xf numFmtId="0" fontId="8" fillId="6" borderId="4" xfId="0" applyFont="1" applyFill="1" applyBorder="1" applyAlignment="1">
      <alignment horizontal="center" vertical="center"/>
    </xf>
    <xf numFmtId="0" fontId="8" fillId="6" borderId="24" xfId="0" applyFont="1" applyFill="1" applyBorder="1" applyAlignment="1">
      <alignment horizontal="center" vertical="center"/>
    </xf>
    <xf numFmtId="0" fontId="6" fillId="0" borderId="4"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3" xfId="0" applyFont="1" applyBorder="1" applyAlignment="1">
      <alignment horizontal="center" vertical="center" wrapText="1"/>
    </xf>
    <xf numFmtId="0" fontId="8" fillId="6" borderId="3" xfId="0" applyFont="1" applyFill="1" applyBorder="1" applyAlignment="1">
      <alignment horizontal="center" vertical="center"/>
    </xf>
    <xf numFmtId="0" fontId="6" fillId="8" borderId="4" xfId="0" applyFont="1" applyFill="1" applyBorder="1" applyAlignment="1">
      <alignment horizontal="center" vertical="center"/>
    </xf>
    <xf numFmtId="0" fontId="6" fillId="8" borderId="24" xfId="0" applyFont="1" applyFill="1" applyBorder="1" applyAlignment="1">
      <alignment horizontal="center" vertical="center"/>
    </xf>
    <xf numFmtId="0" fontId="10" fillId="0" borderId="3" xfId="0" applyFont="1" applyBorder="1" applyAlignment="1">
      <alignment vertical="center"/>
    </xf>
    <xf numFmtId="0" fontId="10" fillId="0" borderId="3" xfId="0" applyFont="1" applyBorder="1" applyAlignment="1">
      <alignment horizontal="center" vertical="center"/>
    </xf>
    <xf numFmtId="0" fontId="8" fillId="6" borderId="3" xfId="0" applyFont="1" applyFill="1" applyBorder="1" applyAlignment="1">
      <alignment horizontal="center" vertical="center" wrapText="1"/>
    </xf>
    <xf numFmtId="0" fontId="6" fillId="6" borderId="4" xfId="0" applyFont="1" applyFill="1" applyBorder="1" applyAlignment="1">
      <alignment horizontal="center"/>
    </xf>
    <xf numFmtId="0" fontId="6" fillId="6" borderId="24" xfId="0" applyFont="1" applyFill="1" applyBorder="1" applyAlignment="1">
      <alignment horizontal="center"/>
    </xf>
    <xf numFmtId="0" fontId="6" fillId="6" borderId="3" xfId="0" applyFont="1" applyFill="1" applyBorder="1" applyAlignment="1">
      <alignment horizontal="center"/>
    </xf>
    <xf numFmtId="0" fontId="8" fillId="0" borderId="60" xfId="0" applyFont="1" applyBorder="1" applyAlignment="1">
      <alignment horizontal="right" vertical="center" textRotation="90"/>
    </xf>
    <xf numFmtId="0" fontId="15" fillId="0" borderId="55" xfId="0" applyFont="1" applyBorder="1" applyAlignment="1">
      <alignment horizontal="left" vertical="center"/>
    </xf>
    <xf numFmtId="0" fontId="15" fillId="0" borderId="61" xfId="0" applyFont="1" applyBorder="1" applyAlignment="1">
      <alignment horizontal="left" vertical="center"/>
    </xf>
    <xf numFmtId="0" fontId="15" fillId="0" borderId="60" xfId="0" applyFont="1" applyBorder="1" applyAlignment="1">
      <alignment horizontal="left" vertical="center"/>
    </xf>
    <xf numFmtId="0" fontId="15" fillId="0" borderId="56" xfId="0" applyFont="1" applyBorder="1" applyAlignment="1">
      <alignment horizontal="left" vertical="center"/>
    </xf>
    <xf numFmtId="0" fontId="15" fillId="0" borderId="57" xfId="0" applyFont="1" applyBorder="1" applyAlignment="1">
      <alignment horizontal="left" vertical="center"/>
    </xf>
    <xf numFmtId="0" fontId="6" fillId="0" borderId="33" xfId="0" applyFont="1" applyBorder="1" applyAlignment="1">
      <alignment horizontal="center" vertical="center" wrapText="1"/>
    </xf>
    <xf numFmtId="0" fontId="6" fillId="0" borderId="17" xfId="0" applyFont="1" applyBorder="1" applyAlignment="1">
      <alignment horizontal="center" vertical="center" wrapText="1"/>
    </xf>
    <xf numFmtId="0" fontId="6" fillId="9" borderId="3" xfId="0" applyFont="1" applyFill="1" applyBorder="1" applyAlignment="1">
      <alignment horizontal="center" vertical="center"/>
    </xf>
    <xf numFmtId="0" fontId="6" fillId="9" borderId="4" xfId="0" applyFont="1" applyFill="1" applyBorder="1" applyAlignment="1">
      <alignment horizontal="center" vertical="center"/>
    </xf>
    <xf numFmtId="0" fontId="6" fillId="9" borderId="24" xfId="0" applyFont="1" applyFill="1" applyBorder="1" applyAlignment="1">
      <alignment horizontal="center" vertical="center"/>
    </xf>
    <xf numFmtId="0" fontId="6" fillId="7" borderId="4" xfId="0" applyFont="1" applyFill="1" applyBorder="1" applyAlignment="1">
      <alignment horizontal="center" vertical="center"/>
    </xf>
    <xf numFmtId="0" fontId="6" fillId="7" borderId="24" xfId="0" applyFont="1" applyFill="1" applyBorder="1" applyAlignment="1">
      <alignment horizontal="center" vertical="center"/>
    </xf>
    <xf numFmtId="0" fontId="6" fillId="8" borderId="3" xfId="0" applyFont="1" applyFill="1" applyBorder="1" applyAlignment="1">
      <alignment horizontal="center" vertical="center"/>
    </xf>
    <xf numFmtId="0" fontId="8" fillId="6" borderId="4" xfId="0" applyFont="1" applyFill="1" applyBorder="1" applyAlignment="1">
      <alignment horizontal="center" vertical="center" wrapText="1"/>
    </xf>
    <xf numFmtId="0" fontId="8" fillId="6" borderId="24" xfId="0" applyFont="1" applyFill="1" applyBorder="1" applyAlignment="1">
      <alignment horizontal="center" vertical="center" wrapText="1"/>
    </xf>
    <xf numFmtId="0" fontId="11" fillId="5" borderId="46" xfId="0" applyFont="1" applyFill="1" applyBorder="1" applyAlignment="1">
      <alignment horizontal="left" vertical="top" wrapText="1" readingOrder="1"/>
    </xf>
    <xf numFmtId="0" fontId="11" fillId="5" borderId="47" xfId="0" applyFont="1" applyFill="1" applyBorder="1" applyAlignment="1">
      <alignment horizontal="left" vertical="top" wrapText="1" readingOrder="1"/>
    </xf>
    <xf numFmtId="0" fontId="11" fillId="5" borderId="48" xfId="0" applyFont="1" applyFill="1" applyBorder="1" applyAlignment="1">
      <alignment horizontal="left" vertical="top" wrapText="1" readingOrder="1"/>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2</xdr:col>
      <xdr:colOff>1390650</xdr:colOff>
      <xdr:row>2</xdr:row>
      <xdr:rowOff>441325</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2</xdr:row>
      <xdr:rowOff>99332</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566966</xdr:colOff>
      <xdr:row>1</xdr:row>
      <xdr:rowOff>27212</xdr:rowOff>
    </xdr:from>
    <xdr:to>
      <xdr:col>1</xdr:col>
      <xdr:colOff>1941286</xdr:colOff>
      <xdr:row>3</xdr:row>
      <xdr:rowOff>154214</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323" y="208641"/>
          <a:ext cx="1374320" cy="48985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8" zoomScale="73" zoomScaleNormal="90" zoomScalePageLayoutView="40" workbookViewId="0">
      <selection activeCell="B7" sqref="B7:F7"/>
    </sheetView>
  </sheetViews>
  <sheetFormatPr baseColWidth="10" defaultColWidth="11.453125" defaultRowHeight="12.5" x14ac:dyDescent="0.25"/>
  <cols>
    <col min="1" max="1" width="2.54296875" customWidth="1"/>
    <col min="2" max="2" width="42" customWidth="1"/>
    <col min="3" max="3" width="71.453125" customWidth="1"/>
    <col min="4" max="4" width="36.54296875" customWidth="1"/>
    <col min="5" max="5" width="28.453125" customWidth="1"/>
    <col min="6" max="6" width="35.81640625" customWidth="1"/>
    <col min="7" max="7" width="2.54296875" customWidth="1"/>
  </cols>
  <sheetData>
    <row r="1" spans="2:6" ht="14.25" customHeight="1" x14ac:dyDescent="0.25"/>
    <row r="2" spans="2:6" ht="84" customHeight="1" x14ac:dyDescent="0.25">
      <c r="B2" s="166"/>
      <c r="C2" s="173" t="s">
        <v>0</v>
      </c>
      <c r="D2" s="174"/>
      <c r="E2" s="175"/>
      <c r="F2" s="235" t="s">
        <v>1</v>
      </c>
    </row>
    <row r="3" spans="2:6" ht="42.75" customHeight="1" x14ac:dyDescent="0.25">
      <c r="B3" s="166"/>
      <c r="C3" s="176"/>
      <c r="D3" s="177"/>
      <c r="E3" s="178"/>
      <c r="F3" s="236"/>
    </row>
    <row r="4" spans="2:6" ht="41.25" customHeight="1" x14ac:dyDescent="0.25">
      <c r="B4" s="166"/>
      <c r="C4" s="179"/>
      <c r="D4" s="180"/>
      <c r="E4" s="181"/>
      <c r="F4" s="230"/>
    </row>
    <row r="5" spans="2:6" ht="37.5" customHeight="1" thickBot="1" x14ac:dyDescent="0.4">
      <c r="B5" s="8"/>
      <c r="C5" s="9"/>
      <c r="D5" s="9"/>
      <c r="E5" s="9"/>
      <c r="F5" s="9"/>
    </row>
    <row r="6" spans="2:6" ht="21" customHeight="1" thickBot="1" x14ac:dyDescent="0.4">
      <c r="B6" s="222" t="s">
        <v>2</v>
      </c>
      <c r="C6" s="223"/>
      <c r="D6" s="223"/>
      <c r="E6" s="223"/>
      <c r="F6" s="224"/>
    </row>
    <row r="7" spans="2:6" ht="78.75" customHeight="1" x14ac:dyDescent="0.25">
      <c r="B7" s="229" t="s">
        <v>3</v>
      </c>
      <c r="C7" s="230"/>
      <c r="D7" s="230"/>
      <c r="E7" s="230"/>
      <c r="F7" s="231"/>
    </row>
    <row r="8" spans="2:6" ht="37.4" customHeight="1" x14ac:dyDescent="0.25">
      <c r="B8" s="225" t="s">
        <v>206</v>
      </c>
      <c r="C8" s="226"/>
      <c r="D8" s="226"/>
      <c r="E8" s="226"/>
      <c r="F8" s="227"/>
    </row>
    <row r="9" spans="2:6" ht="34.5" customHeight="1" x14ac:dyDescent="0.25">
      <c r="B9" s="228" t="s">
        <v>4</v>
      </c>
      <c r="C9" s="220"/>
      <c r="D9" s="220"/>
      <c r="E9" s="220"/>
      <c r="F9" s="221"/>
    </row>
    <row r="10" spans="2:6" ht="36" customHeight="1" x14ac:dyDescent="0.25">
      <c r="B10" s="219" t="s">
        <v>5</v>
      </c>
      <c r="C10" s="220"/>
      <c r="D10" s="220"/>
      <c r="E10" s="220"/>
      <c r="F10" s="221"/>
    </row>
    <row r="11" spans="2:6" ht="44.25" customHeight="1" x14ac:dyDescent="0.25">
      <c r="B11" s="219" t="s">
        <v>6</v>
      </c>
      <c r="C11" s="220"/>
      <c r="D11" s="220"/>
      <c r="E11" s="220"/>
      <c r="F11" s="221"/>
    </row>
    <row r="12" spans="2:6" ht="34.5" customHeight="1" x14ac:dyDescent="0.25">
      <c r="B12" s="232" t="s">
        <v>7</v>
      </c>
      <c r="C12" s="233"/>
      <c r="D12" s="233"/>
      <c r="E12" s="233"/>
      <c r="F12" s="234"/>
    </row>
    <row r="13" spans="2:6" ht="44.25" customHeight="1" x14ac:dyDescent="0.25">
      <c r="B13" s="228" t="s">
        <v>8</v>
      </c>
      <c r="C13" s="220"/>
      <c r="D13" s="220"/>
      <c r="E13" s="220"/>
      <c r="F13" s="221"/>
    </row>
    <row r="14" spans="2:6" ht="26.25" customHeight="1" x14ac:dyDescent="0.25">
      <c r="B14" s="219" t="s">
        <v>9</v>
      </c>
      <c r="C14" s="220"/>
      <c r="D14" s="220"/>
      <c r="E14" s="220"/>
      <c r="F14" s="221"/>
    </row>
    <row r="15" spans="2:6" ht="22.5" customHeight="1" x14ac:dyDescent="0.25">
      <c r="B15" s="219" t="s">
        <v>10</v>
      </c>
      <c r="C15" s="220"/>
      <c r="D15" s="220"/>
      <c r="E15" s="220"/>
      <c r="F15" s="221"/>
    </row>
    <row r="16" spans="2:6" ht="33" customHeight="1" x14ac:dyDescent="0.25">
      <c r="B16" s="219" t="s">
        <v>11</v>
      </c>
      <c r="C16" s="220"/>
      <c r="D16" s="220"/>
      <c r="E16" s="220"/>
      <c r="F16" s="221"/>
    </row>
    <row r="17" spans="2:6" ht="36.75" customHeight="1" x14ac:dyDescent="0.25">
      <c r="B17" s="219" t="s">
        <v>12</v>
      </c>
      <c r="C17" s="220"/>
      <c r="D17" s="220"/>
      <c r="E17" s="220"/>
      <c r="F17" s="221"/>
    </row>
    <row r="18" spans="2:6" ht="227.15" customHeight="1" x14ac:dyDescent="0.25">
      <c r="B18" s="219" t="s">
        <v>13</v>
      </c>
      <c r="C18" s="220"/>
      <c r="D18" s="220"/>
      <c r="E18" s="220"/>
      <c r="F18" s="221"/>
    </row>
    <row r="19" spans="2:6" ht="27" customHeight="1" x14ac:dyDescent="0.25">
      <c r="B19" s="238" t="s">
        <v>14</v>
      </c>
      <c r="C19" s="239"/>
      <c r="D19" s="239"/>
      <c r="E19" s="239"/>
      <c r="F19" s="240"/>
    </row>
    <row r="20" spans="2:6" ht="14.25" customHeight="1" x14ac:dyDescent="0.25">
      <c r="B20" s="5"/>
    </row>
    <row r="21" spans="2:6" x14ac:dyDescent="0.25">
      <c r="B21" s="6"/>
    </row>
    <row r="22" spans="2:6" ht="17.25" customHeight="1" x14ac:dyDescent="0.25">
      <c r="B22" s="237"/>
      <c r="C22" s="237"/>
      <c r="D22" s="237"/>
      <c r="E22" s="237"/>
      <c r="F22" s="237"/>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51"/>
  <sheetViews>
    <sheetView showGridLines="0" zoomScale="80" zoomScaleNormal="80" zoomScalePageLayoutView="85" workbookViewId="0">
      <selection activeCell="G41" sqref="G41"/>
    </sheetView>
  </sheetViews>
  <sheetFormatPr baseColWidth="10" defaultColWidth="11.453125" defaultRowHeight="12.5" x14ac:dyDescent="0.25"/>
  <cols>
    <col min="1" max="1" width="5.453125" customWidth="1"/>
    <col min="2" max="2" width="57.81640625" customWidth="1"/>
    <col min="3" max="3" width="105.453125" customWidth="1"/>
    <col min="4" max="4" width="20" customWidth="1"/>
    <col min="5" max="5" width="23.453125" customWidth="1"/>
    <col min="6" max="6" width="31" customWidth="1"/>
  </cols>
  <sheetData>
    <row r="2" spans="2:6" ht="78" customHeight="1" x14ac:dyDescent="0.25">
      <c r="B2" s="166"/>
      <c r="C2" s="173" t="s">
        <v>15</v>
      </c>
      <c r="D2" s="174"/>
      <c r="E2" s="175"/>
      <c r="F2" s="235" t="s">
        <v>1</v>
      </c>
    </row>
    <row r="3" spans="2:6" ht="51" customHeight="1" x14ac:dyDescent="0.25">
      <c r="B3" s="166"/>
      <c r="C3" s="176"/>
      <c r="D3" s="177"/>
      <c r="E3" s="178"/>
      <c r="F3" s="236"/>
    </row>
    <row r="4" spans="2:6" ht="54" customHeight="1" x14ac:dyDescent="0.25">
      <c r="B4" s="166"/>
      <c r="C4" s="179"/>
      <c r="D4" s="180"/>
      <c r="E4" s="181"/>
      <c r="F4" s="230"/>
    </row>
    <row r="5" spans="2:6" ht="24.75" customHeight="1" thickBot="1" x14ac:dyDescent="0.4">
      <c r="B5" s="8"/>
      <c r="C5" s="9"/>
      <c r="D5" s="9"/>
      <c r="E5" s="9"/>
      <c r="F5" s="9"/>
    </row>
    <row r="6" spans="2:6" ht="18" customHeight="1" x14ac:dyDescent="0.25">
      <c r="B6" s="241" t="s">
        <v>16</v>
      </c>
      <c r="C6" s="160"/>
      <c r="D6" s="160"/>
      <c r="E6" s="160"/>
      <c r="F6" s="161"/>
    </row>
    <row r="7" spans="2:6" ht="42.75" customHeight="1" x14ac:dyDescent="0.25">
      <c r="B7" s="242" t="s">
        <v>17</v>
      </c>
      <c r="C7" s="242"/>
      <c r="D7" s="242"/>
      <c r="E7" s="242"/>
      <c r="F7" s="242"/>
    </row>
    <row r="8" spans="2:6" ht="63" customHeight="1" x14ac:dyDescent="0.25">
      <c r="B8" s="242"/>
      <c r="C8" s="242"/>
      <c r="D8" s="242"/>
      <c r="E8" s="242"/>
      <c r="F8" s="242"/>
    </row>
    <row r="9" spans="2:6" ht="37.5" customHeight="1" x14ac:dyDescent="0.25">
      <c r="B9" s="242"/>
      <c r="C9" s="242"/>
      <c r="D9" s="242"/>
      <c r="E9" s="242"/>
      <c r="F9" s="242"/>
    </row>
    <row r="10" spans="2:6" ht="43.5" customHeight="1" x14ac:dyDescent="0.25">
      <c r="B10" s="242"/>
      <c r="C10" s="242"/>
      <c r="D10" s="242"/>
      <c r="E10" s="242"/>
      <c r="F10" s="242"/>
    </row>
    <row r="11" spans="2:6" ht="58.5" customHeight="1" x14ac:dyDescent="0.25">
      <c r="B11" s="242"/>
      <c r="C11" s="242"/>
      <c r="D11" s="242"/>
      <c r="E11" s="242"/>
      <c r="F11" s="242"/>
    </row>
    <row r="12" spans="2:6" ht="46.5" customHeight="1" x14ac:dyDescent="0.25">
      <c r="B12" s="242"/>
      <c r="C12" s="242"/>
      <c r="D12" s="242"/>
      <c r="E12" s="242"/>
      <c r="F12" s="242"/>
    </row>
    <row r="13" spans="2:6" ht="47.25" customHeight="1" x14ac:dyDescent="0.25">
      <c r="B13" s="242"/>
      <c r="C13" s="242"/>
      <c r="D13" s="242"/>
      <c r="E13" s="242"/>
      <c r="F13" s="242"/>
    </row>
    <row r="14" spans="2:6" ht="22.5" customHeight="1" x14ac:dyDescent="0.25">
      <c r="B14" s="242"/>
      <c r="C14" s="242"/>
      <c r="D14" s="242"/>
      <c r="E14" s="242"/>
      <c r="F14" s="242"/>
    </row>
    <row r="15" spans="2:6" ht="16.5" customHeight="1" thickBot="1" x14ac:dyDescent="0.3">
      <c r="B15" s="246" t="s">
        <v>18</v>
      </c>
      <c r="C15" s="247"/>
      <c r="D15" s="247"/>
      <c r="E15" s="247"/>
      <c r="F15" s="248"/>
    </row>
    <row r="16" spans="2:6" ht="127.5" customHeight="1" x14ac:dyDescent="0.25">
      <c r="B16" s="243" t="s">
        <v>19</v>
      </c>
      <c r="C16" s="244"/>
      <c r="D16" s="244"/>
      <c r="E16" s="244"/>
      <c r="F16" s="245"/>
    </row>
    <row r="17" spans="2:6" ht="19.5" customHeight="1" x14ac:dyDescent="0.25">
      <c r="B17" s="31"/>
      <c r="C17" s="32" t="s">
        <v>20</v>
      </c>
      <c r="D17" s="149" t="s">
        <v>21</v>
      </c>
      <c r="E17" s="149" t="s">
        <v>22</v>
      </c>
      <c r="F17" s="148" t="s">
        <v>23</v>
      </c>
    </row>
    <row r="18" spans="2:6" ht="24" customHeight="1" x14ac:dyDescent="0.25">
      <c r="B18" s="31"/>
      <c r="C18" s="32" t="s">
        <v>28</v>
      </c>
      <c r="D18" s="41"/>
      <c r="E18" s="41"/>
      <c r="F18" s="42"/>
    </row>
    <row r="19" spans="2:6" ht="24" customHeight="1" x14ac:dyDescent="0.3">
      <c r="B19" s="255" t="s">
        <v>29</v>
      </c>
      <c r="C19" s="256"/>
      <c r="D19" s="33" t="s">
        <v>24</v>
      </c>
      <c r="E19" s="34" t="s">
        <v>25</v>
      </c>
      <c r="F19" s="35" t="s">
        <v>30</v>
      </c>
    </row>
    <row r="20" spans="2:6" ht="19.5" customHeight="1" x14ac:dyDescent="0.3">
      <c r="B20" s="253" t="s">
        <v>31</v>
      </c>
      <c r="C20" s="254"/>
      <c r="D20" s="36" t="s">
        <v>24</v>
      </c>
      <c r="E20" s="37" t="s">
        <v>32</v>
      </c>
      <c r="F20" s="38" t="s">
        <v>26</v>
      </c>
    </row>
    <row r="21" spans="2:6" ht="23.25" customHeight="1" x14ac:dyDescent="0.25">
      <c r="B21" s="31"/>
      <c r="C21" s="32" t="s">
        <v>33</v>
      </c>
      <c r="D21" s="46"/>
      <c r="E21" s="46"/>
      <c r="F21" s="47"/>
    </row>
    <row r="22" spans="2:6" ht="19.5" customHeight="1" x14ac:dyDescent="0.3">
      <c r="B22" s="48" t="s">
        <v>34</v>
      </c>
      <c r="C22" s="251"/>
      <c r="D22" s="252"/>
      <c r="E22" s="37" t="s">
        <v>25</v>
      </c>
      <c r="F22" s="38" t="s">
        <v>26</v>
      </c>
    </row>
    <row r="23" spans="2:6" ht="19.5" customHeight="1" x14ac:dyDescent="0.3">
      <c r="B23" s="94" t="s">
        <v>35</v>
      </c>
      <c r="C23" s="44"/>
      <c r="D23" s="45" t="s">
        <v>24</v>
      </c>
      <c r="E23" s="39" t="s">
        <v>32</v>
      </c>
      <c r="F23" s="40" t="s">
        <v>26</v>
      </c>
    </row>
    <row r="24" spans="2:6" ht="23.25" customHeight="1" x14ac:dyDescent="0.25">
      <c r="B24" s="31"/>
      <c r="C24" s="32" t="s">
        <v>36</v>
      </c>
      <c r="D24" s="49"/>
      <c r="E24" s="49"/>
      <c r="F24" s="50"/>
    </row>
    <row r="25" spans="2:6" ht="19.5" customHeight="1" x14ac:dyDescent="0.3">
      <c r="B25" s="251" t="s">
        <v>37</v>
      </c>
      <c r="C25" s="252"/>
      <c r="D25" s="36" t="s">
        <v>24</v>
      </c>
      <c r="E25" s="34" t="s">
        <v>32</v>
      </c>
      <c r="F25" s="51" t="s">
        <v>38</v>
      </c>
    </row>
    <row r="26" spans="2:6" ht="19.5" customHeight="1" x14ac:dyDescent="0.3">
      <c r="B26" s="249" t="s">
        <v>39</v>
      </c>
      <c r="C26" s="250"/>
      <c r="D26" s="36" t="s">
        <v>24</v>
      </c>
      <c r="E26" s="37" t="s">
        <v>32</v>
      </c>
      <c r="F26" s="52" t="s">
        <v>38</v>
      </c>
    </row>
    <row r="27" spans="2:6" ht="19.5" customHeight="1" x14ac:dyDescent="0.3">
      <c r="B27" s="249" t="s">
        <v>40</v>
      </c>
      <c r="C27" s="250"/>
      <c r="D27" s="36" t="s">
        <v>24</v>
      </c>
      <c r="E27" s="37" t="s">
        <v>32</v>
      </c>
      <c r="F27" s="52" t="s">
        <v>38</v>
      </c>
    </row>
    <row r="28" spans="2:6" ht="19.5" customHeight="1" x14ac:dyDescent="0.3">
      <c r="B28" s="249" t="s">
        <v>41</v>
      </c>
      <c r="C28" s="250"/>
      <c r="D28" s="36" t="s">
        <v>42</v>
      </c>
      <c r="E28" s="37" t="s">
        <v>32</v>
      </c>
      <c r="F28" s="52" t="s">
        <v>43</v>
      </c>
    </row>
    <row r="29" spans="2:6" ht="19.5" customHeight="1" x14ac:dyDescent="0.3">
      <c r="B29" s="93" t="s">
        <v>44</v>
      </c>
      <c r="C29" s="43"/>
      <c r="D29" s="36" t="s">
        <v>24</v>
      </c>
      <c r="E29" s="37" t="s">
        <v>32</v>
      </c>
      <c r="F29" s="52" t="s">
        <v>38</v>
      </c>
    </row>
    <row r="30" spans="2:6" ht="21" customHeight="1" x14ac:dyDescent="0.3">
      <c r="B30" s="93" t="s">
        <v>45</v>
      </c>
      <c r="C30" s="43"/>
      <c r="D30" s="36" t="s">
        <v>24</v>
      </c>
      <c r="E30" s="37" t="s">
        <v>32</v>
      </c>
      <c r="F30" s="52" t="s">
        <v>38</v>
      </c>
    </row>
    <row r="31" spans="2:6" ht="19.5" customHeight="1" x14ac:dyDescent="0.3">
      <c r="B31" s="249" t="s">
        <v>46</v>
      </c>
      <c r="C31" s="250"/>
      <c r="D31" s="36" t="s">
        <v>24</v>
      </c>
      <c r="E31" s="37" t="s">
        <v>25</v>
      </c>
      <c r="F31" s="52" t="s">
        <v>38</v>
      </c>
    </row>
    <row r="32" spans="2:6" ht="19.5" customHeight="1" x14ac:dyDescent="0.3">
      <c r="B32" s="249" t="s">
        <v>47</v>
      </c>
      <c r="C32" s="250"/>
      <c r="D32" s="36" t="s">
        <v>27</v>
      </c>
      <c r="E32" s="37" t="s">
        <v>32</v>
      </c>
      <c r="F32" s="52" t="s">
        <v>26</v>
      </c>
    </row>
    <row r="33" spans="2:6" ht="19.5" customHeight="1" x14ac:dyDescent="0.3">
      <c r="B33" s="249" t="s">
        <v>48</v>
      </c>
      <c r="C33" s="250"/>
      <c r="D33" s="36" t="s">
        <v>24</v>
      </c>
      <c r="E33" s="37" t="s">
        <v>32</v>
      </c>
      <c r="F33" s="52" t="s">
        <v>30</v>
      </c>
    </row>
    <row r="34" spans="2:6" ht="19.5" customHeight="1" x14ac:dyDescent="0.3">
      <c r="B34" s="249" t="s">
        <v>49</v>
      </c>
      <c r="C34" s="250"/>
      <c r="D34" s="36" t="s">
        <v>24</v>
      </c>
      <c r="E34" s="37" t="s">
        <v>32</v>
      </c>
      <c r="F34" s="52" t="s">
        <v>30</v>
      </c>
    </row>
    <row r="35" spans="2:6" ht="19.5" customHeight="1" x14ac:dyDescent="0.3">
      <c r="B35" s="93" t="s">
        <v>50</v>
      </c>
      <c r="C35" s="43"/>
      <c r="D35" s="36" t="s">
        <v>24</v>
      </c>
      <c r="E35" s="37" t="s">
        <v>32</v>
      </c>
      <c r="F35" s="52" t="s">
        <v>30</v>
      </c>
    </row>
    <row r="36" spans="2:6" ht="19.5" customHeight="1" x14ac:dyDescent="0.3">
      <c r="B36" s="249" t="s">
        <v>52</v>
      </c>
      <c r="C36" s="250"/>
      <c r="D36" s="36" t="s">
        <v>24</v>
      </c>
      <c r="E36" s="37" t="s">
        <v>32</v>
      </c>
      <c r="F36" s="38" t="s">
        <v>51</v>
      </c>
    </row>
    <row r="37" spans="2:6" ht="19.5" customHeight="1" x14ac:dyDescent="0.3">
      <c r="B37" s="249" t="s">
        <v>211</v>
      </c>
      <c r="C37" s="250"/>
      <c r="D37" s="36" t="s">
        <v>24</v>
      </c>
      <c r="E37" s="37" t="s">
        <v>32</v>
      </c>
      <c r="F37" s="38" t="s">
        <v>26</v>
      </c>
    </row>
    <row r="38" spans="2:6" ht="19.5" customHeight="1" x14ac:dyDescent="0.3">
      <c r="B38" s="115" t="s">
        <v>54</v>
      </c>
      <c r="C38" s="126"/>
      <c r="D38" s="36" t="s">
        <v>24</v>
      </c>
      <c r="E38" s="37" t="s">
        <v>32</v>
      </c>
      <c r="F38" s="38" t="s">
        <v>26</v>
      </c>
    </row>
    <row r="39" spans="2:6" ht="19.5" customHeight="1" x14ac:dyDescent="0.3">
      <c r="B39" s="257" t="s">
        <v>55</v>
      </c>
      <c r="C39" s="258"/>
      <c r="D39" s="36" t="s">
        <v>24</v>
      </c>
      <c r="E39" s="37" t="s">
        <v>32</v>
      </c>
      <c r="F39" s="38" t="s">
        <v>43</v>
      </c>
    </row>
    <row r="40" spans="2:6" ht="19.5" customHeight="1" x14ac:dyDescent="0.3">
      <c r="B40" s="93" t="s">
        <v>56</v>
      </c>
      <c r="C40" s="43"/>
      <c r="D40" s="36" t="s">
        <v>24</v>
      </c>
      <c r="E40" s="37" t="s">
        <v>32</v>
      </c>
      <c r="F40" s="52" t="s">
        <v>57</v>
      </c>
    </row>
    <row r="41" spans="2:6" ht="19.5" customHeight="1" x14ac:dyDescent="0.3">
      <c r="B41" s="53" t="s">
        <v>213</v>
      </c>
      <c r="C41" s="54"/>
      <c r="D41" s="55" t="s">
        <v>24</v>
      </c>
      <c r="E41" s="56" t="s">
        <v>32</v>
      </c>
      <c r="F41" s="57" t="s">
        <v>43</v>
      </c>
    </row>
    <row r="46" spans="2:6" hidden="1" x14ac:dyDescent="0.25">
      <c r="B46" s="5" t="s">
        <v>24</v>
      </c>
    </row>
    <row r="47" spans="2:6" hidden="1" x14ac:dyDescent="0.25">
      <c r="B47" s="6" t="s">
        <v>42</v>
      </c>
    </row>
    <row r="48" spans="2:6" hidden="1" x14ac:dyDescent="0.25">
      <c r="B48" s="6" t="s">
        <v>27</v>
      </c>
    </row>
    <row r="49" spans="2:2" hidden="1" x14ac:dyDescent="0.25"/>
    <row r="50" spans="2:2" hidden="1" x14ac:dyDescent="0.25">
      <c r="B50" t="s">
        <v>25</v>
      </c>
    </row>
    <row r="51" spans="2:2" hidden="1" x14ac:dyDescent="0.25">
      <c r="B51" t="s">
        <v>32</v>
      </c>
    </row>
  </sheetData>
  <mergeCells count="21">
    <mergeCell ref="B36:C36"/>
    <mergeCell ref="B37:C37"/>
    <mergeCell ref="B39:C39"/>
    <mergeCell ref="B27:C27"/>
    <mergeCell ref="B28:C28"/>
    <mergeCell ref="B31:C31"/>
    <mergeCell ref="B32:C32"/>
    <mergeCell ref="B33:C33"/>
    <mergeCell ref="B34:C34"/>
    <mergeCell ref="B26:C26"/>
    <mergeCell ref="B25:C25"/>
    <mergeCell ref="B20:C20"/>
    <mergeCell ref="B19:C19"/>
    <mergeCell ref="C22:D22"/>
    <mergeCell ref="B6:F6"/>
    <mergeCell ref="B7:F14"/>
    <mergeCell ref="B16:F16"/>
    <mergeCell ref="C2:E4"/>
    <mergeCell ref="F2:F4"/>
    <mergeCell ref="B2:B4"/>
    <mergeCell ref="B15:F15"/>
  </mergeCells>
  <phoneticPr fontId="1" type="noConversion"/>
  <dataValidations count="4">
    <dataValidation type="list" allowBlank="1" showInputMessage="1" showErrorMessage="1" sqref="D22:D23 D25:D41 D20" xr:uid="{00000000-0002-0000-0100-000000000000}">
      <formula1>$B$46:$B$48</formula1>
    </dataValidation>
    <dataValidation type="list" allowBlank="1" showInputMessage="1" showErrorMessage="1" sqref="E22:E23 E25:E41 E20" xr:uid="{00000000-0002-0000-0100-000001000000}">
      <formula1>$B$50:$B$51</formula1>
    </dataValidation>
    <dataValidation type="list" allowBlank="1" showInputMessage="1" showErrorMessage="1" sqref="D19" xr:uid="{9E839A4D-E9CA-4579-95D7-8EF3B46B8A06}">
      <formula1>$B$40:$B$42</formula1>
    </dataValidation>
    <dataValidation type="list" allowBlank="1" showInputMessage="1" showErrorMessage="1" sqref="E19" xr:uid="{1134A83C-4C55-421D-938B-02A114634FD2}">
      <formula1>$B$44:$B$45</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8"/>
  <sheetViews>
    <sheetView showGridLines="0" tabSelected="1" topLeftCell="A3" zoomScale="85" zoomScaleNormal="130" zoomScalePageLayoutView="70" workbookViewId="0">
      <selection activeCell="B6" sqref="B6:L6"/>
    </sheetView>
  </sheetViews>
  <sheetFormatPr baseColWidth="10" defaultColWidth="11.453125" defaultRowHeight="48" customHeight="1" x14ac:dyDescent="0.3"/>
  <cols>
    <col min="1" max="1" width="4.1796875" customWidth="1"/>
    <col min="2" max="2" width="19" customWidth="1"/>
    <col min="3" max="3" width="25.1796875" customWidth="1"/>
    <col min="4" max="4" width="14.54296875" customWidth="1"/>
    <col min="5" max="5" width="12.453125" customWidth="1"/>
    <col min="6" max="6" width="18.453125" customWidth="1"/>
    <col min="7" max="7" width="24.81640625" customWidth="1"/>
    <col min="8" max="8" width="42.453125" style="59" customWidth="1"/>
    <col min="9" max="9" width="14.54296875" customWidth="1"/>
    <col min="10" max="10" width="11.81640625" customWidth="1"/>
    <col min="11" max="11" width="14" customWidth="1"/>
    <col min="12" max="12" width="32.453125" style="3" customWidth="1"/>
    <col min="13" max="13" width="7.54296875" customWidth="1"/>
  </cols>
  <sheetData>
    <row r="1" spans="2:17" ht="48" customHeight="1" x14ac:dyDescent="0.3">
      <c r="L1"/>
    </row>
    <row r="2" spans="2:17" ht="48" customHeight="1" x14ac:dyDescent="0.25">
      <c r="B2" s="166"/>
      <c r="C2" s="173" t="s">
        <v>15</v>
      </c>
      <c r="D2" s="174"/>
      <c r="E2" s="174"/>
      <c r="F2" s="174"/>
      <c r="G2" s="174"/>
      <c r="H2" s="174"/>
      <c r="I2" s="174"/>
      <c r="J2" s="175"/>
      <c r="K2" s="182" t="s">
        <v>1</v>
      </c>
      <c r="L2" s="183"/>
    </row>
    <row r="3" spans="2:17" ht="48" customHeight="1" x14ac:dyDescent="0.25">
      <c r="B3" s="166"/>
      <c r="C3" s="176"/>
      <c r="D3" s="177"/>
      <c r="E3" s="177"/>
      <c r="F3" s="177"/>
      <c r="G3" s="177"/>
      <c r="H3" s="177"/>
      <c r="I3" s="177"/>
      <c r="J3" s="178"/>
      <c r="K3" s="184"/>
      <c r="L3" s="185"/>
    </row>
    <row r="4" spans="2:17" ht="48" customHeight="1" x14ac:dyDescent="0.25">
      <c r="B4" s="166"/>
      <c r="C4" s="179"/>
      <c r="D4" s="180"/>
      <c r="E4" s="180"/>
      <c r="F4" s="180"/>
      <c r="G4" s="180"/>
      <c r="H4" s="180"/>
      <c r="I4" s="180"/>
      <c r="J4" s="181"/>
      <c r="K4" s="186"/>
      <c r="L4" s="187"/>
    </row>
    <row r="5" spans="2:17" ht="48" customHeight="1" thickBot="1" x14ac:dyDescent="0.4">
      <c r="C5" s="8"/>
      <c r="D5" s="9"/>
      <c r="E5" s="9"/>
      <c r="F5" s="9"/>
      <c r="G5" s="9"/>
      <c r="L5"/>
    </row>
    <row r="6" spans="2:17" ht="76.400000000000006" customHeight="1" x14ac:dyDescent="0.25">
      <c r="B6" s="362" t="s">
        <v>214</v>
      </c>
      <c r="C6" s="363"/>
      <c r="D6" s="363"/>
      <c r="E6" s="363"/>
      <c r="F6" s="363"/>
      <c r="G6" s="363"/>
      <c r="H6" s="363"/>
      <c r="I6" s="363"/>
      <c r="J6" s="363"/>
      <c r="K6" s="363"/>
      <c r="L6" s="364"/>
      <c r="M6" s="1"/>
      <c r="N6" s="1"/>
      <c r="O6" s="1"/>
      <c r="P6" s="1"/>
      <c r="Q6" s="1"/>
    </row>
    <row r="7" spans="2:17" ht="48" customHeight="1" x14ac:dyDescent="0.25">
      <c r="B7" s="170" t="s">
        <v>18</v>
      </c>
      <c r="C7" s="171"/>
      <c r="D7" s="171"/>
      <c r="E7" s="171"/>
      <c r="F7" s="171"/>
      <c r="G7" s="171"/>
      <c r="H7" s="171"/>
      <c r="I7" s="171"/>
      <c r="J7" s="171"/>
      <c r="K7" s="171"/>
      <c r="L7" s="172"/>
    </row>
    <row r="8" spans="2:17" ht="48" customHeight="1" x14ac:dyDescent="0.35">
      <c r="B8" s="87" t="s">
        <v>58</v>
      </c>
      <c r="C8" s="88"/>
      <c r="D8" s="88"/>
      <c r="E8" s="88"/>
      <c r="F8" s="88"/>
      <c r="G8" s="88"/>
      <c r="H8" s="138"/>
      <c r="I8" s="88"/>
      <c r="J8" s="88"/>
      <c r="K8" s="88"/>
      <c r="L8" s="89"/>
    </row>
    <row r="9" spans="2:17" ht="48" customHeight="1" x14ac:dyDescent="0.35">
      <c r="B9" s="87" t="s">
        <v>59</v>
      </c>
      <c r="C9" s="90"/>
      <c r="D9" s="90"/>
      <c r="E9" s="90"/>
      <c r="F9" s="90"/>
      <c r="G9" s="90"/>
      <c r="H9" s="139"/>
      <c r="I9" s="91"/>
      <c r="J9" s="90"/>
      <c r="K9" s="90"/>
      <c r="L9" s="92"/>
    </row>
    <row r="10" spans="2:17" ht="48" customHeight="1" x14ac:dyDescent="0.35">
      <c r="B10" s="87" t="s">
        <v>60</v>
      </c>
      <c r="C10" s="90"/>
      <c r="D10" s="90"/>
      <c r="E10" s="90"/>
      <c r="F10" s="90"/>
      <c r="G10" s="90"/>
      <c r="H10" s="139"/>
      <c r="I10" s="90"/>
      <c r="J10" s="90"/>
      <c r="K10" s="90"/>
      <c r="L10" s="92"/>
    </row>
    <row r="11" spans="2:17" ht="48" customHeight="1" x14ac:dyDescent="0.35">
      <c r="B11" s="87" t="s">
        <v>61</v>
      </c>
      <c r="C11" s="90"/>
      <c r="D11" s="90"/>
      <c r="E11" s="90"/>
      <c r="F11" s="90"/>
      <c r="G11" s="90"/>
      <c r="H11" s="139"/>
      <c r="I11" s="90"/>
      <c r="J11" s="90"/>
      <c r="K11" s="90"/>
      <c r="L11" s="92"/>
    </row>
    <row r="12" spans="2:17" ht="48" customHeight="1" x14ac:dyDescent="0.25">
      <c r="B12" s="167" t="s">
        <v>62</v>
      </c>
      <c r="C12" s="168"/>
      <c r="D12" s="168"/>
      <c r="E12" s="168"/>
      <c r="F12" s="168"/>
      <c r="G12" s="168"/>
      <c r="H12" s="168"/>
      <c r="I12" s="168"/>
      <c r="J12" s="168"/>
      <c r="K12" s="168"/>
      <c r="L12" s="169"/>
    </row>
    <row r="13" spans="2:17" ht="48" customHeight="1" x14ac:dyDescent="0.35">
      <c r="B13" s="87" t="s">
        <v>63</v>
      </c>
      <c r="C13" s="90"/>
      <c r="D13" s="90"/>
      <c r="E13" s="90"/>
      <c r="F13" s="90"/>
      <c r="G13" s="90"/>
      <c r="H13" s="139"/>
      <c r="I13" s="90"/>
      <c r="J13" s="90"/>
      <c r="K13" s="90"/>
      <c r="L13" s="92"/>
    </row>
    <row r="14" spans="2:17" ht="48" customHeight="1" thickBot="1" x14ac:dyDescent="0.35">
      <c r="B14" s="61"/>
      <c r="C14" s="62"/>
      <c r="D14" s="62"/>
      <c r="E14" s="62"/>
      <c r="F14" s="62"/>
      <c r="G14" s="62"/>
      <c r="H14" s="62"/>
      <c r="I14" s="62"/>
      <c r="J14" s="62"/>
      <c r="K14" s="62"/>
      <c r="L14" s="63"/>
    </row>
    <row r="15" spans="2:17" ht="48" customHeight="1" thickBot="1" x14ac:dyDescent="0.3">
      <c r="B15" s="162" t="s">
        <v>64</v>
      </c>
      <c r="C15" s="163"/>
      <c r="D15" s="163"/>
      <c r="E15" s="163"/>
      <c r="F15" s="163"/>
      <c r="G15" s="164"/>
      <c r="H15" s="159" t="s">
        <v>65</v>
      </c>
      <c r="I15" s="160"/>
      <c r="J15" s="160"/>
      <c r="K15" s="160"/>
      <c r="L15" s="161"/>
    </row>
    <row r="16" spans="2:17" ht="48" customHeight="1" thickBot="1" x14ac:dyDescent="0.3">
      <c r="B16" s="64" t="s">
        <v>66</v>
      </c>
      <c r="C16" s="157" t="s">
        <v>67</v>
      </c>
      <c r="D16" s="157"/>
      <c r="E16" s="157"/>
      <c r="F16" s="157"/>
      <c r="G16" s="157"/>
      <c r="H16" s="104" t="s">
        <v>68</v>
      </c>
      <c r="I16" s="104" t="s">
        <v>69</v>
      </c>
      <c r="J16" s="104" t="s">
        <v>70</v>
      </c>
      <c r="K16" s="104" t="s">
        <v>71</v>
      </c>
      <c r="L16" s="65" t="s">
        <v>72</v>
      </c>
    </row>
    <row r="17" spans="2:12" ht="48" customHeight="1" x14ac:dyDescent="0.25">
      <c r="B17" s="68" t="s">
        <v>28</v>
      </c>
      <c r="C17" s="158" t="s">
        <v>29</v>
      </c>
      <c r="D17" s="158"/>
      <c r="E17" s="158"/>
      <c r="F17" s="158"/>
      <c r="G17" s="158"/>
      <c r="H17" s="69" t="s">
        <v>73</v>
      </c>
      <c r="I17" s="66">
        <v>1</v>
      </c>
      <c r="J17" s="67">
        <v>5</v>
      </c>
      <c r="K17" s="67">
        <f t="shared" ref="K17:K37" si="0">+I17+J17</f>
        <v>6</v>
      </c>
      <c r="L17" s="70" t="str">
        <f t="shared" ref="L17:L37" si="1">IF(K17&lt;=4,"BAJO",IF(K17=5,"MEDIO",IF(K17=6,"ALTO",IF(K17=7,"ALTO","EXTREMO"))))</f>
        <v>ALTO</v>
      </c>
    </row>
    <row r="18" spans="2:12" ht="48" customHeight="1" x14ac:dyDescent="0.25">
      <c r="B18" s="116" t="s">
        <v>28</v>
      </c>
      <c r="C18" s="165" t="s">
        <v>31</v>
      </c>
      <c r="D18" s="165"/>
      <c r="E18" s="165"/>
      <c r="F18" s="165"/>
      <c r="G18" s="165"/>
      <c r="H18" s="69" t="s">
        <v>74</v>
      </c>
      <c r="I18" s="66">
        <v>1</v>
      </c>
      <c r="J18" s="67">
        <v>4</v>
      </c>
      <c r="K18" s="67">
        <f t="shared" si="0"/>
        <v>5</v>
      </c>
      <c r="L18" s="70" t="str">
        <f t="shared" si="1"/>
        <v>MEDIO</v>
      </c>
    </row>
    <row r="19" spans="2:12" ht="48" customHeight="1" x14ac:dyDescent="0.25">
      <c r="B19" s="68" t="s">
        <v>33</v>
      </c>
      <c r="C19" s="48" t="s">
        <v>34</v>
      </c>
      <c r="D19" s="43"/>
      <c r="E19" s="114"/>
      <c r="F19" s="114"/>
      <c r="G19" s="114"/>
      <c r="H19" s="69" t="s">
        <v>75</v>
      </c>
      <c r="I19" s="66">
        <v>1</v>
      </c>
      <c r="J19" s="67">
        <v>4</v>
      </c>
      <c r="K19" s="67">
        <f t="shared" si="0"/>
        <v>5</v>
      </c>
      <c r="L19" s="70" t="str">
        <f t="shared" si="1"/>
        <v>MEDIO</v>
      </c>
    </row>
    <row r="20" spans="2:12" ht="48" customHeight="1" x14ac:dyDescent="0.25">
      <c r="B20" s="68" t="s">
        <v>33</v>
      </c>
      <c r="C20" s="120" t="s">
        <v>35</v>
      </c>
      <c r="D20" s="121"/>
      <c r="E20" s="118"/>
      <c r="F20" s="118"/>
      <c r="G20" s="118"/>
      <c r="H20" s="140" t="s">
        <v>76</v>
      </c>
      <c r="I20" s="66">
        <v>4</v>
      </c>
      <c r="J20" s="67">
        <v>3</v>
      </c>
      <c r="K20" s="67">
        <f t="shared" si="0"/>
        <v>7</v>
      </c>
      <c r="L20" s="70" t="str">
        <f t="shared" si="1"/>
        <v>ALTO</v>
      </c>
    </row>
    <row r="21" spans="2:12" ht="48" customHeight="1" x14ac:dyDescent="0.25">
      <c r="B21" s="156" t="s">
        <v>36</v>
      </c>
      <c r="C21" s="199" t="s">
        <v>37</v>
      </c>
      <c r="D21" s="200"/>
      <c r="E21" s="200"/>
      <c r="F21" s="200"/>
      <c r="G21" s="200"/>
      <c r="H21" s="132" t="s">
        <v>77</v>
      </c>
      <c r="I21" s="124">
        <v>3</v>
      </c>
      <c r="J21" s="67">
        <v>3</v>
      </c>
      <c r="K21" s="67">
        <f t="shared" ref="K21:K24" si="2">+I21+J21</f>
        <v>6</v>
      </c>
      <c r="L21" s="70" t="str">
        <f t="shared" ref="L21:L24" si="3">IF(K21&lt;=4,"BAJO",IF(K21=5,"MEDIO",IF(K21=6,"ALTO",IF(K21=7,"ALTO","EXTREMO"))))</f>
        <v>ALTO</v>
      </c>
    </row>
    <row r="22" spans="2:12" ht="48" customHeight="1" x14ac:dyDescent="0.25">
      <c r="B22" s="116" t="s">
        <v>36</v>
      </c>
      <c r="C22" s="165" t="s">
        <v>39</v>
      </c>
      <c r="D22" s="165"/>
      <c r="E22" s="165"/>
      <c r="F22" s="165"/>
      <c r="G22" s="165"/>
      <c r="H22" s="134" t="s">
        <v>78</v>
      </c>
      <c r="I22" s="129">
        <v>1</v>
      </c>
      <c r="J22" s="67">
        <v>4</v>
      </c>
      <c r="K22" s="67">
        <f t="shared" si="2"/>
        <v>5</v>
      </c>
      <c r="L22" s="70" t="str">
        <f t="shared" si="3"/>
        <v>MEDIO</v>
      </c>
    </row>
    <row r="23" spans="2:12" ht="48" customHeight="1" x14ac:dyDescent="0.25">
      <c r="B23" s="116" t="s">
        <v>36</v>
      </c>
      <c r="C23" s="165" t="s">
        <v>40</v>
      </c>
      <c r="D23" s="165"/>
      <c r="E23" s="165"/>
      <c r="F23" s="165"/>
      <c r="G23" s="165"/>
      <c r="H23" s="132" t="s">
        <v>79</v>
      </c>
      <c r="I23" s="127">
        <v>2</v>
      </c>
      <c r="J23" s="128">
        <v>4</v>
      </c>
      <c r="K23" s="67">
        <f t="shared" si="2"/>
        <v>6</v>
      </c>
      <c r="L23" s="70" t="str">
        <f t="shared" si="3"/>
        <v>ALTO</v>
      </c>
    </row>
    <row r="24" spans="2:12" ht="48" customHeight="1" x14ac:dyDescent="0.25">
      <c r="B24" s="116" t="s">
        <v>36</v>
      </c>
      <c r="C24" s="165" t="s">
        <v>41</v>
      </c>
      <c r="D24" s="165"/>
      <c r="E24" s="165"/>
      <c r="F24" s="165"/>
      <c r="G24" s="165"/>
      <c r="H24" s="132" t="s">
        <v>80</v>
      </c>
      <c r="I24" s="127">
        <v>3</v>
      </c>
      <c r="J24" s="128">
        <v>3</v>
      </c>
      <c r="K24" s="67">
        <f t="shared" si="2"/>
        <v>6</v>
      </c>
      <c r="L24" s="70" t="str">
        <f t="shared" si="3"/>
        <v>ALTO</v>
      </c>
    </row>
    <row r="25" spans="2:12" ht="48" customHeight="1" x14ac:dyDescent="0.25">
      <c r="B25" s="116" t="s">
        <v>36</v>
      </c>
      <c r="C25" s="133" t="s">
        <v>207</v>
      </c>
      <c r="D25" s="115"/>
      <c r="E25" s="115"/>
      <c r="F25" s="115"/>
      <c r="G25" s="115"/>
      <c r="H25" s="125" t="s">
        <v>81</v>
      </c>
      <c r="I25" s="66">
        <v>1</v>
      </c>
      <c r="J25" s="67">
        <v>3</v>
      </c>
      <c r="K25" s="67">
        <f t="shared" ref="K25:K33" si="4">+I25+J25</f>
        <v>4</v>
      </c>
      <c r="L25" s="70" t="str">
        <f t="shared" ref="L25:L33" si="5">IF(K25&lt;=4,"BAJO",IF(K25=5,"MEDIO",IF(K25=6,"ALTO",IF(K25=7,"ALTO","EXTREMO"))))</f>
        <v>BAJO</v>
      </c>
    </row>
    <row r="26" spans="2:12" ht="48" customHeight="1" x14ac:dyDescent="0.25">
      <c r="B26" s="116" t="s">
        <v>36</v>
      </c>
      <c r="C26" s="133" t="s">
        <v>45</v>
      </c>
      <c r="D26" s="115"/>
      <c r="E26" s="115"/>
      <c r="F26" s="115"/>
      <c r="G26" s="115"/>
      <c r="H26" s="125" t="s">
        <v>82</v>
      </c>
      <c r="I26" s="66">
        <v>2</v>
      </c>
      <c r="J26" s="67">
        <v>4</v>
      </c>
      <c r="K26" s="67">
        <f t="shared" ref="K26" si="6">+I26+J26</f>
        <v>6</v>
      </c>
      <c r="L26" s="70" t="str">
        <f t="shared" ref="L26" si="7">IF(K26&lt;=4,"BAJO",IF(K26=5,"MEDIO",IF(K26=6,"ALTO",IF(K26=7,"ALTO","EXTREMO"))))</f>
        <v>ALTO</v>
      </c>
    </row>
    <row r="27" spans="2:12" ht="48" customHeight="1" x14ac:dyDescent="0.25">
      <c r="B27" s="116" t="s">
        <v>36</v>
      </c>
      <c r="C27" s="165" t="s">
        <v>46</v>
      </c>
      <c r="D27" s="165"/>
      <c r="E27" s="165"/>
      <c r="F27" s="165"/>
      <c r="G27" s="165"/>
      <c r="H27" s="125" t="s">
        <v>83</v>
      </c>
      <c r="I27" s="66">
        <v>2</v>
      </c>
      <c r="J27" s="67">
        <v>3</v>
      </c>
      <c r="K27" s="67">
        <f t="shared" ref="K27" si="8">+I27+J27</f>
        <v>5</v>
      </c>
      <c r="L27" s="70" t="str">
        <f t="shared" ref="L27" si="9">IF(K27&lt;=4,"BAJO",IF(K27=5,"MEDIO",IF(K27=6,"ALTO",IF(K27=7,"ALTO","EXTREMO"))))</f>
        <v>MEDIO</v>
      </c>
    </row>
    <row r="28" spans="2:12" ht="48" customHeight="1" x14ac:dyDescent="0.25">
      <c r="B28" s="116" t="s">
        <v>36</v>
      </c>
      <c r="C28" s="165" t="s">
        <v>52</v>
      </c>
      <c r="D28" s="165"/>
      <c r="E28" s="165"/>
      <c r="F28" s="165"/>
      <c r="G28" s="165"/>
      <c r="H28" s="117" t="s">
        <v>84</v>
      </c>
      <c r="I28" s="66">
        <v>3</v>
      </c>
      <c r="J28" s="67">
        <v>5</v>
      </c>
      <c r="K28" s="67">
        <f t="shared" si="4"/>
        <v>8</v>
      </c>
      <c r="L28" s="70" t="str">
        <f t="shared" si="5"/>
        <v>EXTREMO</v>
      </c>
    </row>
    <row r="29" spans="2:12" ht="48" customHeight="1" x14ac:dyDescent="0.25">
      <c r="B29" s="116" t="s">
        <v>36</v>
      </c>
      <c r="C29" s="165" t="s">
        <v>48</v>
      </c>
      <c r="D29" s="165"/>
      <c r="E29" s="165"/>
      <c r="F29" s="165"/>
      <c r="G29" s="165"/>
      <c r="H29" s="117" t="s">
        <v>85</v>
      </c>
      <c r="I29" s="66">
        <v>3</v>
      </c>
      <c r="J29" s="67">
        <v>3</v>
      </c>
      <c r="K29" s="67">
        <f t="shared" si="4"/>
        <v>6</v>
      </c>
      <c r="L29" s="70" t="str">
        <f t="shared" si="5"/>
        <v>ALTO</v>
      </c>
    </row>
    <row r="30" spans="2:12" ht="48" customHeight="1" x14ac:dyDescent="0.25">
      <c r="B30" s="116" t="s">
        <v>36</v>
      </c>
      <c r="C30" s="165" t="s">
        <v>49</v>
      </c>
      <c r="D30" s="165"/>
      <c r="E30" s="165"/>
      <c r="F30" s="165"/>
      <c r="G30" s="165"/>
      <c r="H30" s="117" t="s">
        <v>86</v>
      </c>
      <c r="I30" s="66">
        <v>3</v>
      </c>
      <c r="J30" s="67">
        <v>3</v>
      </c>
      <c r="K30" s="67">
        <f t="shared" si="4"/>
        <v>6</v>
      </c>
      <c r="L30" s="70" t="str">
        <f t="shared" si="5"/>
        <v>ALTO</v>
      </c>
    </row>
    <row r="31" spans="2:12" ht="48" customHeight="1" x14ac:dyDescent="0.25">
      <c r="B31" s="116" t="s">
        <v>36</v>
      </c>
      <c r="C31" s="133" t="s">
        <v>50</v>
      </c>
      <c r="D31" s="133"/>
      <c r="E31" s="115"/>
      <c r="F31" s="115"/>
      <c r="G31" s="115"/>
      <c r="H31" s="117" t="s">
        <v>87</v>
      </c>
      <c r="I31" s="66">
        <v>1</v>
      </c>
      <c r="J31" s="67">
        <v>3</v>
      </c>
      <c r="K31" s="67">
        <f t="shared" si="4"/>
        <v>4</v>
      </c>
      <c r="L31" s="70" t="str">
        <f t="shared" si="5"/>
        <v>BAJO</v>
      </c>
    </row>
    <row r="32" spans="2:12" ht="48" customHeight="1" x14ac:dyDescent="0.25">
      <c r="B32" s="116" t="s">
        <v>36</v>
      </c>
      <c r="C32" s="115" t="s">
        <v>53</v>
      </c>
      <c r="D32" s="115"/>
      <c r="E32" s="115"/>
      <c r="F32" s="115"/>
      <c r="G32" s="115"/>
      <c r="H32" s="117" t="s">
        <v>88</v>
      </c>
      <c r="I32" s="66">
        <v>3</v>
      </c>
      <c r="J32" s="67">
        <v>4</v>
      </c>
      <c r="K32" s="67">
        <f t="shared" si="4"/>
        <v>7</v>
      </c>
      <c r="L32" s="70" t="str">
        <f t="shared" si="5"/>
        <v>ALTO</v>
      </c>
    </row>
    <row r="33" spans="2:14" ht="48" customHeight="1" x14ac:dyDescent="0.25">
      <c r="B33" s="116" t="s">
        <v>36</v>
      </c>
      <c r="C33" s="165" t="s">
        <v>212</v>
      </c>
      <c r="D33" s="165"/>
      <c r="E33" s="165"/>
      <c r="F33" s="165"/>
      <c r="G33" s="165"/>
      <c r="H33" s="117" t="s">
        <v>89</v>
      </c>
      <c r="I33" s="66">
        <v>2</v>
      </c>
      <c r="J33" s="67">
        <v>5</v>
      </c>
      <c r="K33" s="67">
        <f t="shared" si="4"/>
        <v>7</v>
      </c>
      <c r="L33" s="70" t="str">
        <f t="shared" si="5"/>
        <v>ALTO</v>
      </c>
    </row>
    <row r="34" spans="2:14" ht="48" customHeight="1" x14ac:dyDescent="0.25">
      <c r="B34" s="151" t="s">
        <v>36</v>
      </c>
      <c r="C34" s="200" t="s">
        <v>90</v>
      </c>
      <c r="D34" s="200"/>
      <c r="E34" s="200"/>
      <c r="F34" s="200"/>
      <c r="G34" s="200"/>
      <c r="H34" s="150" t="s">
        <v>91</v>
      </c>
      <c r="I34" s="130">
        <v>2</v>
      </c>
      <c r="J34" s="152">
        <v>4</v>
      </c>
      <c r="K34" s="152">
        <f t="shared" si="0"/>
        <v>6</v>
      </c>
      <c r="L34" s="153" t="str">
        <f t="shared" si="1"/>
        <v>ALTO</v>
      </c>
    </row>
    <row r="35" spans="2:14" ht="48" customHeight="1" thickBot="1" x14ac:dyDescent="0.3">
      <c r="B35" s="116" t="s">
        <v>36</v>
      </c>
      <c r="C35" s="115" t="s">
        <v>55</v>
      </c>
      <c r="D35" s="115"/>
      <c r="E35" s="115"/>
      <c r="F35" s="115"/>
      <c r="G35" s="115"/>
      <c r="H35" s="119" t="s">
        <v>93</v>
      </c>
      <c r="I35" s="71">
        <v>3</v>
      </c>
      <c r="J35" s="72">
        <v>2</v>
      </c>
      <c r="K35" s="72">
        <f t="shared" si="0"/>
        <v>5</v>
      </c>
      <c r="L35" s="73" t="str">
        <f t="shared" si="1"/>
        <v>MEDIO</v>
      </c>
    </row>
    <row r="36" spans="2:14" ht="48" customHeight="1" x14ac:dyDescent="0.25">
      <c r="B36" s="116" t="s">
        <v>36</v>
      </c>
      <c r="C36" s="193" t="s">
        <v>56</v>
      </c>
      <c r="D36" s="194"/>
      <c r="E36" s="194"/>
      <c r="F36" s="194"/>
      <c r="G36" s="195"/>
      <c r="H36" s="117" t="s">
        <v>92</v>
      </c>
      <c r="I36" s="66">
        <v>3</v>
      </c>
      <c r="J36" s="67">
        <v>4</v>
      </c>
      <c r="K36" s="67">
        <f>+I36+J36</f>
        <v>7</v>
      </c>
      <c r="L36" s="70" t="str">
        <f>IF(K36&lt;=4,"BAJO",IF(K36=5,"MEDIO",IF(K36=6,"ALTO",IF(K36=7,"ALTO","EXTREMO"))))</f>
        <v>ALTO</v>
      </c>
    </row>
    <row r="37" spans="2:14" ht="15.5" x14ac:dyDescent="0.3">
      <c r="B37" s="156" t="s">
        <v>36</v>
      </c>
      <c r="C37" s="190" t="s">
        <v>208</v>
      </c>
      <c r="D37" s="191"/>
      <c r="E37" s="191"/>
      <c r="F37" s="191"/>
      <c r="G37" s="192"/>
      <c r="H37" s="154" t="s">
        <v>209</v>
      </c>
      <c r="I37" s="75">
        <v>3</v>
      </c>
      <c r="J37" s="75">
        <v>4</v>
      </c>
      <c r="K37" s="75">
        <f t="shared" si="0"/>
        <v>7</v>
      </c>
      <c r="L37" s="155" t="str">
        <f t="shared" si="1"/>
        <v>ALTO</v>
      </c>
    </row>
    <row r="38" spans="2:14" ht="48" customHeight="1" x14ac:dyDescent="0.3">
      <c r="B38" s="58"/>
      <c r="C38" s="189"/>
      <c r="D38" s="189"/>
      <c r="E38" s="189"/>
      <c r="F38" s="59"/>
      <c r="G38" s="59"/>
      <c r="H38" s="201"/>
      <c r="I38" s="201"/>
      <c r="J38" s="59"/>
      <c r="K38" s="59"/>
      <c r="L38" s="60"/>
    </row>
    <row r="39" spans="2:14" ht="48" customHeight="1" x14ac:dyDescent="0.3">
      <c r="B39" s="202" t="s">
        <v>94</v>
      </c>
      <c r="C39" s="203" t="s">
        <v>95</v>
      </c>
      <c r="D39" s="204"/>
      <c r="E39" s="74" t="s">
        <v>96</v>
      </c>
      <c r="F39" s="59"/>
      <c r="G39" s="198" t="s">
        <v>70</v>
      </c>
      <c r="H39" s="96" t="s">
        <v>97</v>
      </c>
      <c r="I39" s="96" t="s">
        <v>96</v>
      </c>
      <c r="J39" s="59"/>
      <c r="K39" s="59"/>
      <c r="L39" s="60"/>
    </row>
    <row r="40" spans="2:14" ht="48" customHeight="1" x14ac:dyDescent="0.3">
      <c r="B40" s="202"/>
      <c r="C40" s="196" t="s">
        <v>98</v>
      </c>
      <c r="D40" s="197"/>
      <c r="E40" s="95">
        <v>1</v>
      </c>
      <c r="F40" s="59"/>
      <c r="G40" s="198"/>
      <c r="H40" s="95" t="s">
        <v>99</v>
      </c>
      <c r="I40" s="75">
        <v>1</v>
      </c>
      <c r="J40" s="59"/>
      <c r="K40" s="59"/>
      <c r="L40" s="60"/>
    </row>
    <row r="41" spans="2:14" ht="48" customHeight="1" x14ac:dyDescent="0.3">
      <c r="B41" s="202"/>
      <c r="C41" s="196" t="s">
        <v>100</v>
      </c>
      <c r="D41" s="197"/>
      <c r="E41" s="95">
        <v>2</v>
      </c>
      <c r="F41" s="59"/>
      <c r="G41" s="198"/>
      <c r="H41" s="95" t="s">
        <v>101</v>
      </c>
      <c r="I41" s="75">
        <v>2</v>
      </c>
      <c r="J41" s="59"/>
      <c r="K41" s="59"/>
      <c r="L41" s="60"/>
      <c r="N41" s="4"/>
    </row>
    <row r="42" spans="2:14" ht="48" customHeight="1" x14ac:dyDescent="0.3">
      <c r="B42" s="202"/>
      <c r="C42" s="196" t="s">
        <v>102</v>
      </c>
      <c r="D42" s="197"/>
      <c r="E42" s="95">
        <v>3</v>
      </c>
      <c r="F42" s="59"/>
      <c r="G42" s="198"/>
      <c r="H42" s="95" t="s">
        <v>103</v>
      </c>
      <c r="I42" s="75">
        <v>3</v>
      </c>
      <c r="J42" s="59"/>
      <c r="K42" s="59"/>
      <c r="L42" s="60"/>
    </row>
    <row r="43" spans="2:14" ht="48" customHeight="1" x14ac:dyDescent="0.3">
      <c r="B43" s="202"/>
      <c r="C43" s="196" t="s">
        <v>104</v>
      </c>
      <c r="D43" s="197"/>
      <c r="E43" s="95">
        <v>4</v>
      </c>
      <c r="F43" s="59"/>
      <c r="G43" s="198"/>
      <c r="H43" s="95" t="s">
        <v>105</v>
      </c>
      <c r="I43" s="75">
        <v>4</v>
      </c>
      <c r="J43" s="59"/>
      <c r="K43" s="59"/>
      <c r="L43" s="60"/>
    </row>
    <row r="44" spans="2:14" ht="48" customHeight="1" x14ac:dyDescent="0.3">
      <c r="B44" s="202"/>
      <c r="C44" s="196" t="s">
        <v>106</v>
      </c>
      <c r="D44" s="197"/>
      <c r="E44" s="95">
        <v>5</v>
      </c>
      <c r="F44" s="59"/>
      <c r="G44" s="198"/>
      <c r="H44" s="95" t="s">
        <v>107</v>
      </c>
      <c r="I44" s="75">
        <v>5</v>
      </c>
      <c r="J44" s="59"/>
      <c r="K44" s="59"/>
      <c r="L44" s="60"/>
    </row>
    <row r="45" spans="2:14" ht="48" customHeight="1" x14ac:dyDescent="0.3">
      <c r="B45" s="76"/>
      <c r="C45" s="77"/>
      <c r="D45" s="77"/>
      <c r="E45" s="77"/>
      <c r="F45" s="59"/>
      <c r="G45" s="77"/>
      <c r="H45" s="77"/>
      <c r="I45" s="77"/>
      <c r="J45" s="77"/>
      <c r="K45" s="77"/>
      <c r="L45" s="60"/>
    </row>
    <row r="46" spans="2:14" ht="48" customHeight="1" x14ac:dyDescent="0.3">
      <c r="B46" s="76"/>
      <c r="C46" s="201" t="s">
        <v>108</v>
      </c>
      <c r="D46" s="201"/>
      <c r="E46" s="201"/>
      <c r="F46" s="201"/>
      <c r="G46" s="201"/>
      <c r="H46" s="207"/>
      <c r="I46" s="207"/>
      <c r="J46" s="207"/>
      <c r="K46" s="207"/>
      <c r="L46" s="60"/>
    </row>
    <row r="47" spans="2:14" ht="48" customHeight="1" x14ac:dyDescent="0.25">
      <c r="B47" s="76"/>
      <c r="C47" s="205" t="s">
        <v>109</v>
      </c>
      <c r="D47" s="205"/>
      <c r="E47" s="205"/>
      <c r="F47" s="95" t="s">
        <v>110</v>
      </c>
      <c r="G47" s="95" t="s">
        <v>111</v>
      </c>
      <c r="H47" s="95" t="s">
        <v>112</v>
      </c>
      <c r="I47" s="205" t="s">
        <v>113</v>
      </c>
      <c r="J47" s="205"/>
      <c r="K47" s="205" t="s">
        <v>114</v>
      </c>
      <c r="L47" s="211"/>
    </row>
    <row r="48" spans="2:14" ht="48" customHeight="1" x14ac:dyDescent="0.25">
      <c r="B48" s="76"/>
      <c r="C48" s="205" t="s">
        <v>115</v>
      </c>
      <c r="D48" s="205"/>
      <c r="E48" s="205"/>
      <c r="F48" s="95" t="s">
        <v>116</v>
      </c>
      <c r="G48" s="95" t="s">
        <v>117</v>
      </c>
      <c r="H48" s="95" t="s">
        <v>118</v>
      </c>
      <c r="I48" s="205" t="s">
        <v>119</v>
      </c>
      <c r="J48" s="205"/>
      <c r="K48" s="205" t="s">
        <v>120</v>
      </c>
      <c r="L48" s="211"/>
    </row>
    <row r="49" spans="2:12" ht="48" customHeight="1" x14ac:dyDescent="0.3">
      <c r="B49" s="58"/>
      <c r="C49" s="206" t="s">
        <v>121</v>
      </c>
      <c r="D49" s="206"/>
      <c r="E49" s="206" t="s">
        <v>96</v>
      </c>
      <c r="F49" s="102" t="s">
        <v>99</v>
      </c>
      <c r="G49" s="102" t="s">
        <v>101</v>
      </c>
      <c r="H49" s="78" t="s">
        <v>103</v>
      </c>
      <c r="I49" s="214" t="s">
        <v>105</v>
      </c>
      <c r="J49" s="214"/>
      <c r="K49" s="206" t="s">
        <v>107</v>
      </c>
      <c r="L49" s="208"/>
    </row>
    <row r="50" spans="2:12" ht="48" customHeight="1" x14ac:dyDescent="0.3">
      <c r="B50" s="58"/>
      <c r="C50" s="206"/>
      <c r="D50" s="206"/>
      <c r="E50" s="206"/>
      <c r="F50" s="97">
        <v>1</v>
      </c>
      <c r="G50" s="97">
        <v>2</v>
      </c>
      <c r="H50" s="97">
        <v>3</v>
      </c>
      <c r="I50" s="209">
        <v>4</v>
      </c>
      <c r="J50" s="209"/>
      <c r="K50" s="209">
        <v>5</v>
      </c>
      <c r="L50" s="210"/>
    </row>
    <row r="51" spans="2:12" ht="48" customHeight="1" x14ac:dyDescent="0.3">
      <c r="B51" s="58"/>
      <c r="C51" s="205" t="s">
        <v>98</v>
      </c>
      <c r="D51" s="205"/>
      <c r="E51" s="103">
        <v>1</v>
      </c>
      <c r="F51" s="79">
        <v>2</v>
      </c>
      <c r="G51" s="79">
        <v>3</v>
      </c>
      <c r="H51" s="79">
        <v>4</v>
      </c>
      <c r="I51" s="188">
        <v>5</v>
      </c>
      <c r="J51" s="188"/>
      <c r="K51" s="212">
        <v>6</v>
      </c>
      <c r="L51" s="215"/>
    </row>
    <row r="52" spans="2:12" ht="48" customHeight="1" x14ac:dyDescent="0.3">
      <c r="B52" s="58"/>
      <c r="C52" s="205" t="s">
        <v>100</v>
      </c>
      <c r="D52" s="205"/>
      <c r="E52" s="103">
        <v>2</v>
      </c>
      <c r="F52" s="79">
        <v>3</v>
      </c>
      <c r="G52" s="79">
        <v>4</v>
      </c>
      <c r="H52" s="98">
        <v>5</v>
      </c>
      <c r="I52" s="212">
        <v>6</v>
      </c>
      <c r="J52" s="212"/>
      <c r="K52" s="216">
        <v>7</v>
      </c>
      <c r="L52" s="217"/>
    </row>
    <row r="53" spans="2:12" ht="48" customHeight="1" x14ac:dyDescent="0.3">
      <c r="B53" s="58"/>
      <c r="C53" s="205" t="s">
        <v>102</v>
      </c>
      <c r="D53" s="205"/>
      <c r="E53" s="103">
        <v>3</v>
      </c>
      <c r="F53" s="79">
        <v>4</v>
      </c>
      <c r="G53" s="98">
        <v>5</v>
      </c>
      <c r="H53" s="99">
        <v>6</v>
      </c>
      <c r="I53" s="212">
        <v>7</v>
      </c>
      <c r="J53" s="212"/>
      <c r="K53" s="213">
        <v>8</v>
      </c>
      <c r="L53" s="218"/>
    </row>
    <row r="54" spans="2:12" ht="48" customHeight="1" x14ac:dyDescent="0.3">
      <c r="B54" s="58"/>
      <c r="C54" s="205" t="s">
        <v>104</v>
      </c>
      <c r="D54" s="205"/>
      <c r="E54" s="103">
        <v>4</v>
      </c>
      <c r="F54" s="98">
        <v>5</v>
      </c>
      <c r="G54" s="99">
        <v>6</v>
      </c>
      <c r="H54" s="99">
        <v>7</v>
      </c>
      <c r="I54" s="213">
        <v>8</v>
      </c>
      <c r="J54" s="213"/>
      <c r="K54" s="213">
        <v>9</v>
      </c>
      <c r="L54" s="218"/>
    </row>
    <row r="55" spans="2:12" ht="48" customHeight="1" x14ac:dyDescent="0.3">
      <c r="B55" s="58"/>
      <c r="C55" s="205" t="s">
        <v>106</v>
      </c>
      <c r="D55" s="205"/>
      <c r="E55" s="103">
        <v>5</v>
      </c>
      <c r="F55" s="99">
        <v>6</v>
      </c>
      <c r="G55" s="99">
        <v>7</v>
      </c>
      <c r="H55" s="101">
        <v>8</v>
      </c>
      <c r="I55" s="213">
        <v>9</v>
      </c>
      <c r="J55" s="213"/>
      <c r="K55" s="213">
        <v>10</v>
      </c>
      <c r="L55" s="218"/>
    </row>
    <row r="56" spans="2:12" ht="48" customHeight="1" x14ac:dyDescent="0.3">
      <c r="B56" s="58"/>
      <c r="C56" s="59"/>
      <c r="D56" s="59"/>
      <c r="E56" s="59"/>
      <c r="F56" s="59"/>
      <c r="G56" s="59"/>
      <c r="I56" s="59"/>
      <c r="J56" s="59"/>
      <c r="K56" s="59"/>
      <c r="L56" s="60"/>
    </row>
    <row r="57" spans="2:12" ht="48" customHeight="1" x14ac:dyDescent="0.3">
      <c r="B57" s="58"/>
      <c r="C57" s="59"/>
      <c r="D57" s="59"/>
      <c r="E57" s="59"/>
      <c r="F57" s="59"/>
      <c r="G57" s="201" t="s">
        <v>122</v>
      </c>
      <c r="H57" s="201"/>
      <c r="I57" s="59"/>
      <c r="J57" s="59"/>
      <c r="K57" s="59"/>
      <c r="L57" s="60"/>
    </row>
    <row r="58" spans="2:12" ht="48" customHeight="1" x14ac:dyDescent="0.3">
      <c r="B58" s="58"/>
      <c r="C58" s="59"/>
      <c r="D58" s="59"/>
      <c r="E58" s="59"/>
      <c r="F58" s="59"/>
      <c r="G58" s="102" t="s">
        <v>108</v>
      </c>
      <c r="H58" s="80" t="s">
        <v>121</v>
      </c>
      <c r="I58" s="59"/>
      <c r="J58" s="59"/>
      <c r="K58" s="59"/>
      <c r="L58" s="60"/>
    </row>
    <row r="59" spans="2:12" ht="48" customHeight="1" x14ac:dyDescent="0.3">
      <c r="B59" s="58"/>
      <c r="C59" s="59"/>
      <c r="D59" s="59"/>
      <c r="E59" s="59"/>
      <c r="F59" s="59"/>
      <c r="G59" s="101" t="s">
        <v>123</v>
      </c>
      <c r="H59" s="81" t="s">
        <v>124</v>
      </c>
      <c r="I59" s="59"/>
      <c r="J59" s="59"/>
      <c r="K59" s="59"/>
      <c r="L59" s="60"/>
    </row>
    <row r="60" spans="2:12" ht="48" customHeight="1" x14ac:dyDescent="0.3">
      <c r="B60" s="58"/>
      <c r="C60" s="59"/>
      <c r="D60" s="59"/>
      <c r="E60" s="59"/>
      <c r="F60" s="59"/>
      <c r="G60" s="99" t="s">
        <v>125</v>
      </c>
      <c r="H60" s="81" t="s">
        <v>126</v>
      </c>
      <c r="I60" s="59"/>
      <c r="J60" s="59"/>
      <c r="K60" s="59"/>
      <c r="L60" s="60"/>
    </row>
    <row r="61" spans="2:12" ht="48" customHeight="1" x14ac:dyDescent="0.3">
      <c r="B61" s="58"/>
      <c r="C61" s="59"/>
      <c r="D61" s="59"/>
      <c r="E61" s="59"/>
      <c r="F61" s="59"/>
      <c r="G61" s="98">
        <v>5</v>
      </c>
      <c r="H61" s="81" t="s">
        <v>127</v>
      </c>
      <c r="I61" s="59"/>
      <c r="J61" s="59"/>
      <c r="K61" s="59"/>
      <c r="L61" s="60"/>
    </row>
    <row r="62" spans="2:12" ht="48" customHeight="1" x14ac:dyDescent="0.3">
      <c r="B62" s="58"/>
      <c r="C62" s="59"/>
      <c r="D62" s="59"/>
      <c r="E62" s="59"/>
      <c r="F62" s="59"/>
      <c r="G62" s="79" t="s">
        <v>128</v>
      </c>
      <c r="H62" s="81" t="s">
        <v>129</v>
      </c>
      <c r="I62" s="59"/>
      <c r="J62" s="59"/>
      <c r="K62" s="59"/>
      <c r="L62" s="60"/>
    </row>
    <row r="63" spans="2:12" ht="48" customHeight="1" thickBot="1" x14ac:dyDescent="0.35">
      <c r="B63" s="61"/>
      <c r="C63" s="62"/>
      <c r="D63" s="62"/>
      <c r="E63" s="62"/>
      <c r="F63" s="62"/>
      <c r="G63" s="62"/>
      <c r="H63" s="62"/>
      <c r="I63" s="62"/>
      <c r="J63" s="62"/>
      <c r="K63" s="62"/>
      <c r="L63" s="63"/>
    </row>
    <row r="67" spans="2:2" ht="48" customHeight="1" x14ac:dyDescent="0.3">
      <c r="B67" s="6" t="s">
        <v>65</v>
      </c>
    </row>
    <row r="68" spans="2:2" ht="48" customHeight="1" x14ac:dyDescent="0.3">
      <c r="B68" s="6" t="s">
        <v>130</v>
      </c>
    </row>
  </sheetData>
  <autoFilter ref="B16:Q34" xr:uid="{00000000-0001-0000-0200-000000000000}">
    <filterColumn colId="1" showButton="0"/>
    <filterColumn colId="2" showButton="0"/>
    <filterColumn colId="3" showButton="0"/>
    <filterColumn colId="4" showButton="0"/>
  </autoFilter>
  <mergeCells count="62">
    <mergeCell ref="G57:H57"/>
    <mergeCell ref="C52:D52"/>
    <mergeCell ref="K47:L47"/>
    <mergeCell ref="C55:D55"/>
    <mergeCell ref="C54:D54"/>
    <mergeCell ref="I55:J55"/>
    <mergeCell ref="I49:J49"/>
    <mergeCell ref="I47:J47"/>
    <mergeCell ref="I48:J48"/>
    <mergeCell ref="K51:L51"/>
    <mergeCell ref="K52:L52"/>
    <mergeCell ref="K53:L53"/>
    <mergeCell ref="K54:L54"/>
    <mergeCell ref="K55:L55"/>
    <mergeCell ref="I54:J54"/>
    <mergeCell ref="I53:J53"/>
    <mergeCell ref="B39:B44"/>
    <mergeCell ref="C39:D39"/>
    <mergeCell ref="C40:D40"/>
    <mergeCell ref="C53:D53"/>
    <mergeCell ref="C49:D50"/>
    <mergeCell ref="C48:E48"/>
    <mergeCell ref="C51:D51"/>
    <mergeCell ref="C44:D44"/>
    <mergeCell ref="C47:E47"/>
    <mergeCell ref="E49:E50"/>
    <mergeCell ref="C46:K46"/>
    <mergeCell ref="K49:L49"/>
    <mergeCell ref="K50:L50"/>
    <mergeCell ref="K48:L48"/>
    <mergeCell ref="I50:J50"/>
    <mergeCell ref="I52:J52"/>
    <mergeCell ref="C24:G24"/>
    <mergeCell ref="C27:G27"/>
    <mergeCell ref="C34:G34"/>
    <mergeCell ref="C18:G18"/>
    <mergeCell ref="C28:G28"/>
    <mergeCell ref="I51:J51"/>
    <mergeCell ref="C38:E38"/>
    <mergeCell ref="C29:G29"/>
    <mergeCell ref="C30:G30"/>
    <mergeCell ref="C33:G33"/>
    <mergeCell ref="C37:G37"/>
    <mergeCell ref="C36:G36"/>
    <mergeCell ref="C43:D43"/>
    <mergeCell ref="G39:G44"/>
    <mergeCell ref="H38:I38"/>
    <mergeCell ref="C41:D41"/>
    <mergeCell ref="C42:D42"/>
    <mergeCell ref="B6:L6"/>
    <mergeCell ref="B2:B4"/>
    <mergeCell ref="B12:L12"/>
    <mergeCell ref="B7:L7"/>
    <mergeCell ref="C2:J4"/>
    <mergeCell ref="K2:L4"/>
    <mergeCell ref="C16:G16"/>
    <mergeCell ref="C17:G17"/>
    <mergeCell ref="H15:L15"/>
    <mergeCell ref="B15:G15"/>
    <mergeCell ref="C23:G23"/>
    <mergeCell ref="C21:G21"/>
    <mergeCell ref="C22:G22"/>
  </mergeCells>
  <phoneticPr fontId="1" type="noConversion"/>
  <conditionalFormatting sqref="J17:K36">
    <cfRule type="expression" dxfId="17" priority="1" stopIfTrue="1">
      <formula>"""bajo"""</formula>
    </cfRule>
  </conditionalFormatting>
  <conditionalFormatting sqref="L17:L36">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11">
    <dataValidation type="list" allowBlank="1" showInputMessage="1" showErrorMessage="1" sqref="H15" xr:uid="{00000000-0002-0000-0200-000002000000}">
      <formula1>$B$67:$B$68</formula1>
    </dataValidation>
    <dataValidation type="list" allowBlank="1" showInputMessage="1" showErrorMessage="1" sqref="C17:G17 E19:G20 C34" xr:uid="{F809C9EA-3B4E-40EC-824D-04CC8506B62F}">
      <formula1>INDIRECT(#REF!)</formula1>
    </dataValidation>
    <dataValidation type="list" allowBlank="1" showInputMessage="1" showErrorMessage="1" sqref="J36" xr:uid="{1712C2B5-8DD5-4ECE-8882-07D2DE9430D0}">
      <formula1>$I$53:$I$57</formula1>
    </dataValidation>
    <dataValidation type="list" allowBlank="1" showInputMessage="1" showErrorMessage="1" sqref="I36" xr:uid="{5919466D-F810-4096-B019-5B8AED00F69A}">
      <formula1>$E$53:$E$57</formula1>
    </dataValidation>
    <dataValidation type="list" allowBlank="1" showInputMessage="1" showErrorMessage="1" sqref="C36" xr:uid="{02580989-D8A7-447D-B47F-F2BF03979ADD}">
      <formula1>INDIRECT($B$30)</formula1>
    </dataValidation>
    <dataValidation type="list" allowBlank="1" showInputMessage="1" showErrorMessage="1" sqref="J35" xr:uid="{C1765AAD-2482-4FF6-984F-5953F6A04C06}">
      <formula1>$I$52:$I$56</formula1>
    </dataValidation>
    <dataValidation type="list" allowBlank="1" showInputMessage="1" showErrorMessage="1" sqref="I35" xr:uid="{5E226563-7912-4CCE-A65A-082DDAA850D3}">
      <formula1>$E$52:$E$56</formula1>
    </dataValidation>
    <dataValidation type="list" allowBlank="1" showInputMessage="1" showErrorMessage="1" sqref="C35" xr:uid="{1F0A4B3E-C82D-417E-B7E6-267B13067540}">
      <formula1>INDIRECT($B$48)</formula1>
    </dataValidation>
    <dataValidation type="list" allowBlank="1" showInputMessage="1" showErrorMessage="1" sqref="I17:I34" xr:uid="{00000000-0002-0000-0200-000000000000}">
      <formula1>$E$40:$E$44</formula1>
    </dataValidation>
    <dataValidation type="list" allowBlank="1" showInputMessage="1" showErrorMessage="1" sqref="J17:J34" xr:uid="{00000000-0002-0000-0200-000001000000}">
      <formula1>$I$40:$I$44</formula1>
    </dataValidation>
    <dataValidation type="list" allowBlank="1" showInputMessage="1" showErrorMessage="1" sqref="B17:B36"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6"/>
  <sheetViews>
    <sheetView showGridLines="0" topLeftCell="A25" zoomScale="40" zoomScaleNormal="85" zoomScalePageLayoutView="70" workbookViewId="0">
      <selection activeCell="A24" sqref="A24:XFD24"/>
    </sheetView>
  </sheetViews>
  <sheetFormatPr baseColWidth="10" defaultColWidth="11.453125" defaultRowHeight="72" customHeight="1" x14ac:dyDescent="0.3"/>
  <cols>
    <col min="1" max="1" width="2.81640625" customWidth="1"/>
    <col min="2" max="2" width="41.54296875" customWidth="1"/>
    <col min="3" max="3" width="15.81640625" customWidth="1"/>
    <col min="4" max="4" width="13.1796875" customWidth="1"/>
    <col min="5" max="5" width="16.453125" customWidth="1"/>
    <col min="6" max="6" width="14.81640625" customWidth="1"/>
    <col min="7" max="7" width="46.81640625" style="143" customWidth="1"/>
    <col min="8" max="8" width="45.1796875" style="143" customWidth="1"/>
    <col min="9" max="9" width="15.81640625" customWidth="1"/>
    <col min="10" max="10" width="9.453125" customWidth="1"/>
    <col min="11" max="16" width="14" customWidth="1"/>
    <col min="17" max="17" width="40.54296875" style="59" customWidth="1"/>
    <col min="18" max="18" width="41.54296875" style="141" customWidth="1"/>
  </cols>
  <sheetData>
    <row r="2" spans="2:26" ht="72" customHeight="1" x14ac:dyDescent="0.25">
      <c r="B2" s="166"/>
      <c r="C2" s="173" t="s">
        <v>15</v>
      </c>
      <c r="D2" s="174"/>
      <c r="E2" s="174"/>
      <c r="F2" s="174"/>
      <c r="G2" s="174"/>
      <c r="H2" s="174"/>
      <c r="I2" s="174"/>
      <c r="J2" s="174"/>
      <c r="K2" s="174"/>
      <c r="L2" s="174"/>
      <c r="M2" s="174"/>
      <c r="N2" s="174"/>
      <c r="O2" s="174"/>
      <c r="P2" s="175"/>
      <c r="Q2" s="263" t="s">
        <v>1</v>
      </c>
      <c r="R2" s="264"/>
    </row>
    <row r="3" spans="2:26" ht="72" customHeight="1" x14ac:dyDescent="0.25">
      <c r="B3" s="166"/>
      <c r="C3" s="176"/>
      <c r="D3" s="177"/>
      <c r="E3" s="177"/>
      <c r="F3" s="177"/>
      <c r="G3" s="177"/>
      <c r="H3" s="177"/>
      <c r="I3" s="177"/>
      <c r="J3" s="177"/>
      <c r="K3" s="177"/>
      <c r="L3" s="177"/>
      <c r="M3" s="177"/>
      <c r="N3" s="177"/>
      <c r="O3" s="177"/>
      <c r="P3" s="178"/>
      <c r="Q3" s="265"/>
      <c r="R3" s="266"/>
    </row>
    <row r="4" spans="2:26" ht="72" customHeight="1" x14ac:dyDescent="0.25">
      <c r="B4" s="166"/>
      <c r="C4" s="179"/>
      <c r="D4" s="180"/>
      <c r="E4" s="180"/>
      <c r="F4" s="180"/>
      <c r="G4" s="180"/>
      <c r="H4" s="180"/>
      <c r="I4" s="180"/>
      <c r="J4" s="180"/>
      <c r="K4" s="180"/>
      <c r="L4" s="180"/>
      <c r="M4" s="180"/>
      <c r="N4" s="180"/>
      <c r="O4" s="180"/>
      <c r="P4" s="181"/>
      <c r="Q4" s="267"/>
      <c r="R4" s="268"/>
    </row>
    <row r="5" spans="2:26" ht="72" customHeight="1" thickBot="1" x14ac:dyDescent="0.35"/>
    <row r="6" spans="2:26" ht="72" customHeight="1" thickBot="1" x14ac:dyDescent="0.3">
      <c r="B6" s="273" t="str">
        <f>+EVALUACION!B6</f>
        <v>PRESTAR SERVICIOS DE APOYO LOGÍSTICO Y PROMOCIÓN PARA EL FORTALECIMIENTO DE CAPACIDADES TECNOLÓGICAS Y LA ENTREGA DE INCENTIVOS PARA LA APROPIACIÓN DE HERRAMIENTAS DIGITALES Y EL FOMENTO DE UNA UNIDAD DE INNOVACIÓN EN LA LOCALIDAD DE PUENTE ARANDA</v>
      </c>
      <c r="C6" s="274"/>
      <c r="D6" s="274"/>
      <c r="E6" s="274"/>
      <c r="F6" s="274"/>
      <c r="G6" s="274"/>
      <c r="H6" s="274"/>
      <c r="I6" s="274"/>
      <c r="J6" s="274"/>
      <c r="K6" s="274"/>
      <c r="L6" s="274"/>
      <c r="M6" s="274"/>
      <c r="N6" s="274"/>
      <c r="O6" s="274"/>
      <c r="P6" s="274"/>
      <c r="Q6" s="274"/>
      <c r="R6" s="275"/>
      <c r="S6" s="1"/>
      <c r="T6" s="1"/>
      <c r="U6" s="1"/>
      <c r="V6" s="1"/>
      <c r="W6" s="1"/>
      <c r="X6" s="1"/>
      <c r="Y6" s="1"/>
      <c r="Z6" s="1"/>
    </row>
    <row r="7" spans="2:26" ht="30" customHeight="1" x14ac:dyDescent="0.25">
      <c r="B7" s="276" t="s">
        <v>18</v>
      </c>
      <c r="C7" s="277"/>
      <c r="D7" s="277"/>
      <c r="E7" s="277"/>
      <c r="F7" s="277"/>
      <c r="G7" s="277"/>
      <c r="H7" s="277"/>
      <c r="I7" s="277"/>
      <c r="J7" s="277"/>
      <c r="K7" s="277"/>
      <c r="L7" s="277"/>
      <c r="M7" s="277"/>
      <c r="N7" s="277"/>
      <c r="O7" s="277"/>
      <c r="P7" s="277"/>
      <c r="Q7" s="277"/>
      <c r="R7" s="278"/>
    </row>
    <row r="8" spans="2:26" ht="30" customHeight="1" x14ac:dyDescent="0.35">
      <c r="B8" s="271" t="s">
        <v>131</v>
      </c>
      <c r="C8" s="272"/>
      <c r="D8" s="272"/>
      <c r="E8" s="272"/>
      <c r="F8" s="272"/>
      <c r="G8" s="272"/>
      <c r="H8" s="272"/>
      <c r="I8" s="272"/>
      <c r="J8" s="272"/>
      <c r="K8" s="272"/>
      <c r="L8" s="272"/>
      <c r="M8" s="272"/>
      <c r="N8" s="272"/>
      <c r="O8" s="272"/>
      <c r="P8" s="272"/>
      <c r="Q8" s="272"/>
      <c r="R8" s="272"/>
    </row>
    <row r="9" spans="2:26" ht="30" customHeight="1" x14ac:dyDescent="0.25">
      <c r="B9" s="269" t="s">
        <v>132</v>
      </c>
      <c r="C9" s="270"/>
      <c r="D9" s="270"/>
      <c r="E9" s="270"/>
      <c r="F9" s="270"/>
      <c r="G9" s="270"/>
      <c r="H9" s="270"/>
      <c r="I9" s="270"/>
      <c r="J9" s="270"/>
      <c r="K9" s="270"/>
      <c r="L9" s="270"/>
      <c r="M9" s="270"/>
      <c r="N9" s="270"/>
      <c r="O9" s="270"/>
      <c r="P9" s="270"/>
      <c r="Q9" s="270"/>
      <c r="R9" s="270"/>
    </row>
    <row r="10" spans="2:26" ht="30" customHeight="1" x14ac:dyDescent="0.35">
      <c r="B10" s="271" t="s">
        <v>133</v>
      </c>
      <c r="C10" s="272"/>
      <c r="D10" s="272"/>
      <c r="E10" s="272"/>
      <c r="F10" s="272"/>
      <c r="G10" s="272"/>
      <c r="H10" s="272"/>
      <c r="I10" s="272"/>
      <c r="J10" s="272"/>
      <c r="K10" s="272"/>
      <c r="L10" s="272"/>
      <c r="M10" s="272"/>
      <c r="N10" s="272"/>
      <c r="O10" s="272"/>
      <c r="P10" s="272"/>
      <c r="Q10" s="272"/>
      <c r="R10" s="272"/>
    </row>
    <row r="11" spans="2:26" ht="30" customHeight="1" x14ac:dyDescent="0.3">
      <c r="B11" s="58"/>
      <c r="R11" s="60"/>
    </row>
    <row r="12" spans="2:26" ht="30" customHeight="1" x14ac:dyDescent="0.3">
      <c r="B12" s="7"/>
      <c r="R12" s="60"/>
    </row>
    <row r="13" spans="2:26" ht="30" customHeight="1" x14ac:dyDescent="0.3">
      <c r="B13" s="7"/>
      <c r="R13" s="60"/>
    </row>
    <row r="14" spans="2:26" ht="30" customHeight="1" thickBot="1" x14ac:dyDescent="0.35">
      <c r="B14" s="2"/>
      <c r="R14" s="60"/>
    </row>
    <row r="15" spans="2:26" ht="72" customHeight="1" thickBot="1" x14ac:dyDescent="0.3">
      <c r="B15" s="82" t="s">
        <v>66</v>
      </c>
      <c r="C15" s="280" t="s">
        <v>67</v>
      </c>
      <c r="D15" s="280"/>
      <c r="E15" s="280"/>
      <c r="F15" s="280"/>
      <c r="G15" s="279" t="s">
        <v>134</v>
      </c>
      <c r="H15" s="279"/>
      <c r="I15" s="104" t="s">
        <v>69</v>
      </c>
      <c r="J15" s="104" t="s">
        <v>70</v>
      </c>
      <c r="K15" s="104" t="s">
        <v>71</v>
      </c>
      <c r="L15" s="104" t="s">
        <v>72</v>
      </c>
      <c r="M15" s="104" t="s">
        <v>135</v>
      </c>
      <c r="N15" s="104" t="s">
        <v>136</v>
      </c>
      <c r="O15" s="104" t="s">
        <v>137</v>
      </c>
      <c r="P15" s="104" t="s">
        <v>138</v>
      </c>
      <c r="Q15" s="104" t="s">
        <v>139</v>
      </c>
      <c r="R15" s="65" t="s">
        <v>140</v>
      </c>
    </row>
    <row r="16" spans="2:26" s="18" customFormat="1" ht="112.5" customHeight="1" thickBot="1" x14ac:dyDescent="0.3">
      <c r="B16" s="83" t="str">
        <f>+EVALUACION!B17</f>
        <v>SELECCIÓN</v>
      </c>
      <c r="C16" s="259" t="str">
        <f>+EVALUACION!C17</f>
        <v>Suspensión del Proceso de selección</v>
      </c>
      <c r="D16" s="259"/>
      <c r="E16" s="259"/>
      <c r="F16" s="259"/>
      <c r="G16" s="260" t="s">
        <v>143</v>
      </c>
      <c r="H16" s="260"/>
      <c r="I16" s="84">
        <f>+EVALUACION!I17</f>
        <v>1</v>
      </c>
      <c r="J16" s="84">
        <f>+EVALUACION!J17</f>
        <v>5</v>
      </c>
      <c r="K16" s="66">
        <f t="shared" ref="K16:K18" si="0">+I16+J16</f>
        <v>6</v>
      </c>
      <c r="L16" s="66" t="str">
        <f t="shared" ref="L16:L35" si="1">IF(K16&lt;=4,"BAJO",IF(K16=5,"MEDIO",IF(K16=6,"ALTO",IF(K16=7,"ALTO","EXTREMO"))))</f>
        <v>ALTO</v>
      </c>
      <c r="M16" s="66" t="s">
        <v>141</v>
      </c>
      <c r="N16" s="85" t="s">
        <v>144</v>
      </c>
      <c r="O16" s="85" t="s">
        <v>145</v>
      </c>
      <c r="P16" s="85" t="s">
        <v>146</v>
      </c>
      <c r="Q16" s="137" t="s">
        <v>142</v>
      </c>
      <c r="R16" s="122" t="s">
        <v>145</v>
      </c>
    </row>
    <row r="17" spans="2:18" s="18" customFormat="1" ht="148.5" customHeight="1" thickBot="1" x14ac:dyDescent="0.3">
      <c r="B17" s="83" t="str">
        <f>+EVALUACION!B18</f>
        <v>SELECCIÓN</v>
      </c>
      <c r="C17" s="259" t="str">
        <f>+EVALUACION!C18</f>
        <v>Declaratoria de desierta del Proceso de selección</v>
      </c>
      <c r="D17" s="259"/>
      <c r="E17" s="259"/>
      <c r="F17" s="259"/>
      <c r="G17" s="260" t="s">
        <v>150</v>
      </c>
      <c r="H17" s="260"/>
      <c r="I17" s="84">
        <f>+EVALUACION!I18</f>
        <v>1</v>
      </c>
      <c r="J17" s="84">
        <f>+EVALUACION!J18</f>
        <v>4</v>
      </c>
      <c r="K17" s="66">
        <f t="shared" si="0"/>
        <v>5</v>
      </c>
      <c r="L17" s="66" t="str">
        <f t="shared" si="1"/>
        <v>MEDIO</v>
      </c>
      <c r="M17" s="66" t="s">
        <v>151</v>
      </c>
      <c r="N17" s="85" t="s">
        <v>147</v>
      </c>
      <c r="O17" s="85" t="s">
        <v>148</v>
      </c>
      <c r="P17" s="85" t="s">
        <v>149</v>
      </c>
      <c r="Q17" s="137" t="s">
        <v>142</v>
      </c>
      <c r="R17" s="122" t="s">
        <v>152</v>
      </c>
    </row>
    <row r="18" spans="2:18" s="18" customFormat="1" ht="72" customHeight="1" thickBot="1" x14ac:dyDescent="0.3">
      <c r="B18" s="83" t="str">
        <f>+EVALUACION!B19</f>
        <v>CONTRATACIÓN</v>
      </c>
      <c r="C18" s="259" t="str">
        <f>+EVALUACION!C19</f>
        <v>Falta de constitución o constitución tardía de la garantía única. Aceptación de garantías que no se ajustan a lo contemplado en el contrato</v>
      </c>
      <c r="D18" s="259"/>
      <c r="E18" s="259"/>
      <c r="F18" s="259"/>
      <c r="G18" s="261" t="s">
        <v>155</v>
      </c>
      <c r="H18" s="262"/>
      <c r="I18" s="84">
        <f>+EVALUACION!I19</f>
        <v>1</v>
      </c>
      <c r="J18" s="84">
        <f>+EVALUACION!J19</f>
        <v>4</v>
      </c>
      <c r="K18" s="66">
        <f t="shared" si="0"/>
        <v>5</v>
      </c>
      <c r="L18" s="66" t="str">
        <f t="shared" si="1"/>
        <v>MEDIO</v>
      </c>
      <c r="M18" s="66" t="s">
        <v>151</v>
      </c>
      <c r="N18" s="85" t="s">
        <v>153</v>
      </c>
      <c r="O18" s="85" t="s">
        <v>156</v>
      </c>
      <c r="P18" s="85" t="s">
        <v>157</v>
      </c>
      <c r="Q18" s="137" t="s">
        <v>142</v>
      </c>
      <c r="R18" s="123" t="s">
        <v>158</v>
      </c>
    </row>
    <row r="19" spans="2:18" s="18" customFormat="1" ht="72" customHeight="1" thickBot="1" x14ac:dyDescent="0.3">
      <c r="B19" s="83" t="str">
        <f>+EVALUACION!B20</f>
        <v>CONTRATACIÓN</v>
      </c>
      <c r="C19" s="259" t="str">
        <f>+EVALUACION!C20</f>
        <v>Presentación de reclamos de terceros sobre la selección del oferente que retrasen el perfeccionamiento del contrato.</v>
      </c>
      <c r="D19" s="259"/>
      <c r="E19" s="259"/>
      <c r="F19" s="259"/>
      <c r="G19" s="261" t="s">
        <v>159</v>
      </c>
      <c r="H19" s="262"/>
      <c r="I19" s="84">
        <f>+EVALUACION!I20</f>
        <v>4</v>
      </c>
      <c r="J19" s="84">
        <f>+EVALUACION!J20</f>
        <v>3</v>
      </c>
      <c r="K19" s="66">
        <f t="shared" ref="K19:K35" si="2">+I19+J19</f>
        <v>7</v>
      </c>
      <c r="L19" s="66" t="str">
        <f t="shared" si="1"/>
        <v>ALTO</v>
      </c>
      <c r="M19" s="66" t="s">
        <v>141</v>
      </c>
      <c r="N19" s="85" t="s">
        <v>153</v>
      </c>
      <c r="O19" s="85" t="s">
        <v>160</v>
      </c>
      <c r="P19" s="85" t="s">
        <v>161</v>
      </c>
      <c r="Q19" s="137" t="s">
        <v>142</v>
      </c>
      <c r="R19" s="123" t="s">
        <v>154</v>
      </c>
    </row>
    <row r="20" spans="2:18" s="18" customFormat="1" ht="72" customHeight="1" thickBot="1" x14ac:dyDescent="0.3">
      <c r="B20" s="83" t="str">
        <f>+EVALUACION!B21</f>
        <v>EJECUCIÓN</v>
      </c>
      <c r="C20" s="259" t="str">
        <f>+EVALUACION!C21</f>
        <v>Fluctuaciones del valor de la moneda</v>
      </c>
      <c r="D20" s="259"/>
      <c r="E20" s="259"/>
      <c r="F20" s="259"/>
      <c r="G20" s="261" t="s">
        <v>162</v>
      </c>
      <c r="H20" s="262"/>
      <c r="I20" s="84">
        <f>+EVALUACION!I21</f>
        <v>3</v>
      </c>
      <c r="J20" s="84">
        <f>+EVALUACION!J21</f>
        <v>3</v>
      </c>
      <c r="K20" s="66">
        <f t="shared" si="2"/>
        <v>6</v>
      </c>
      <c r="L20" s="66" t="str">
        <f t="shared" si="1"/>
        <v>ALTO</v>
      </c>
      <c r="M20" s="66" t="s">
        <v>151</v>
      </c>
      <c r="N20" s="85" t="s">
        <v>163</v>
      </c>
      <c r="O20" s="85" t="s">
        <v>164</v>
      </c>
      <c r="P20" s="85" t="s">
        <v>165</v>
      </c>
      <c r="Q20" s="137" t="s">
        <v>142</v>
      </c>
      <c r="R20" s="136" t="s">
        <v>166</v>
      </c>
    </row>
    <row r="21" spans="2:18" s="18" customFormat="1" ht="72" customHeight="1" thickBot="1" x14ac:dyDescent="0.3">
      <c r="B21" s="83" t="str">
        <f>+EVALUACION!B22</f>
        <v>EJECUCIÓN</v>
      </c>
      <c r="C21" s="259" t="str">
        <f>+EVALUACION!C22</f>
        <v>Cambio de precios en factores de producción.</v>
      </c>
      <c r="D21" s="259"/>
      <c r="E21" s="259"/>
      <c r="F21" s="259"/>
      <c r="G21" s="261" t="s">
        <v>167</v>
      </c>
      <c r="H21" s="262"/>
      <c r="I21" s="84">
        <f>+EVALUACION!I22</f>
        <v>1</v>
      </c>
      <c r="J21" s="84">
        <f>+EVALUACION!J22</f>
        <v>4</v>
      </c>
      <c r="K21" s="66">
        <f t="shared" si="2"/>
        <v>5</v>
      </c>
      <c r="L21" s="66" t="str">
        <f t="shared" si="1"/>
        <v>MEDIO</v>
      </c>
      <c r="M21" s="66" t="s">
        <v>151</v>
      </c>
      <c r="N21" s="85" t="s">
        <v>168</v>
      </c>
      <c r="O21" s="85" t="s">
        <v>169</v>
      </c>
      <c r="P21" s="85" t="s">
        <v>170</v>
      </c>
      <c r="Q21" s="137" t="s">
        <v>142</v>
      </c>
      <c r="R21" s="136" t="s">
        <v>166</v>
      </c>
    </row>
    <row r="22" spans="2:18" s="18" customFormat="1" ht="72" customHeight="1" thickBot="1" x14ac:dyDescent="0.3">
      <c r="B22" s="83" t="str">
        <f>+EVALUACION!B23</f>
        <v>EJECUCIÓN</v>
      </c>
      <c r="C22" s="259" t="str">
        <f>+EVALUACION!C23</f>
        <v>Variación de los precios del mercado</v>
      </c>
      <c r="D22" s="259"/>
      <c r="E22" s="259"/>
      <c r="F22" s="259"/>
      <c r="G22" s="261" t="s">
        <v>171</v>
      </c>
      <c r="H22" s="262"/>
      <c r="I22" s="84">
        <f>+EVALUACION!I23</f>
        <v>2</v>
      </c>
      <c r="J22" s="84">
        <f>+EVALUACION!J23</f>
        <v>4</v>
      </c>
      <c r="K22" s="66">
        <f t="shared" si="2"/>
        <v>6</v>
      </c>
      <c r="L22" s="66" t="str">
        <f t="shared" si="1"/>
        <v>ALTO</v>
      </c>
      <c r="M22" s="66" t="s">
        <v>151</v>
      </c>
      <c r="N22" s="85" t="s">
        <v>168</v>
      </c>
      <c r="O22" s="85" t="s">
        <v>169</v>
      </c>
      <c r="P22" s="85" t="s">
        <v>170</v>
      </c>
      <c r="Q22" s="137" t="s">
        <v>142</v>
      </c>
      <c r="R22" s="136" t="s">
        <v>166</v>
      </c>
    </row>
    <row r="23" spans="2:18" s="18" customFormat="1" ht="72" customHeight="1" thickBot="1" x14ac:dyDescent="0.3">
      <c r="B23" s="83" t="str">
        <f>+EVALUACION!B24</f>
        <v>EJECUCIÓN</v>
      </c>
      <c r="C23" s="259" t="str">
        <f>+EVALUACION!C24</f>
        <v>Factores políticos o macroeconómicos.</v>
      </c>
      <c r="D23" s="259"/>
      <c r="E23" s="259"/>
      <c r="F23" s="259"/>
      <c r="G23" s="261" t="s">
        <v>172</v>
      </c>
      <c r="H23" s="262"/>
      <c r="I23" s="84">
        <f>+EVALUACION!I24</f>
        <v>3</v>
      </c>
      <c r="J23" s="84">
        <f>+EVALUACION!J24</f>
        <v>3</v>
      </c>
      <c r="K23" s="66">
        <f t="shared" si="2"/>
        <v>6</v>
      </c>
      <c r="L23" s="66" t="str">
        <f t="shared" si="1"/>
        <v>ALTO</v>
      </c>
      <c r="M23" s="66" t="s">
        <v>141</v>
      </c>
      <c r="N23" s="85" t="s">
        <v>168</v>
      </c>
      <c r="O23" s="85" t="s">
        <v>169</v>
      </c>
      <c r="P23" s="85" t="s">
        <v>170</v>
      </c>
      <c r="Q23" s="137" t="s">
        <v>142</v>
      </c>
      <c r="R23" s="136" t="s">
        <v>166</v>
      </c>
    </row>
    <row r="24" spans="2:18" s="18" customFormat="1" ht="87.75" customHeight="1" thickBot="1" x14ac:dyDescent="0.3">
      <c r="B24" s="83" t="str">
        <f>+EVALUACION!B25</f>
        <v>EJECUCIÓN</v>
      </c>
      <c r="C24" s="259" t="str">
        <f>+EVALUACION!C25</f>
        <v>Variación en la disponibilidad o en el costo de los insumos necesarios para prestar los servicios por la importanción de los mismos</v>
      </c>
      <c r="D24" s="259"/>
      <c r="E24" s="259"/>
      <c r="F24" s="259"/>
      <c r="G24" s="261" t="s">
        <v>175</v>
      </c>
      <c r="H24" s="262"/>
      <c r="I24" s="84">
        <f>+EVALUACION!I25</f>
        <v>1</v>
      </c>
      <c r="J24" s="84">
        <f>+EVALUACION!J25</f>
        <v>3</v>
      </c>
      <c r="K24" s="66">
        <f t="shared" si="2"/>
        <v>4</v>
      </c>
      <c r="L24" s="66" t="str">
        <f t="shared" si="1"/>
        <v>BAJO</v>
      </c>
      <c r="M24" s="130" t="s">
        <v>151</v>
      </c>
      <c r="N24" s="131" t="s">
        <v>173</v>
      </c>
      <c r="O24" s="85" t="s">
        <v>169</v>
      </c>
      <c r="P24" s="131" t="s">
        <v>174</v>
      </c>
      <c r="Q24" s="137" t="s">
        <v>142</v>
      </c>
      <c r="R24" s="136" t="s">
        <v>166</v>
      </c>
    </row>
    <row r="25" spans="2:18" s="18" customFormat="1" ht="72" customHeight="1" thickBot="1" x14ac:dyDescent="0.3">
      <c r="B25" s="83" t="str">
        <f>+EVALUACION!B26</f>
        <v>EJECUCIÓN</v>
      </c>
      <c r="C25" s="259" t="str">
        <f>+EVALUACION!C26</f>
        <v>Incumplimiento de compromisos adquiridos por el contratista seleccionado con sus subcontratistas, suministradores de bienes y servicios.</v>
      </c>
      <c r="D25" s="259"/>
      <c r="E25" s="259"/>
      <c r="F25" s="259"/>
      <c r="G25" s="261" t="s">
        <v>176</v>
      </c>
      <c r="H25" s="262"/>
      <c r="I25" s="84">
        <f>+EVALUACION!I26</f>
        <v>2</v>
      </c>
      <c r="J25" s="84">
        <f>+EVALUACION!J26</f>
        <v>4</v>
      </c>
      <c r="K25" s="66">
        <f t="shared" si="2"/>
        <v>6</v>
      </c>
      <c r="L25" s="66" t="str">
        <f t="shared" si="1"/>
        <v>ALTO</v>
      </c>
      <c r="M25" s="130" t="s">
        <v>151</v>
      </c>
      <c r="N25" s="131" t="s">
        <v>173</v>
      </c>
      <c r="O25" s="85" t="s">
        <v>169</v>
      </c>
      <c r="P25" s="131" t="s">
        <v>174</v>
      </c>
      <c r="Q25" s="137" t="s">
        <v>142</v>
      </c>
      <c r="R25" s="136" t="s">
        <v>166</v>
      </c>
    </row>
    <row r="26" spans="2:18" s="18" customFormat="1" ht="93.75" customHeight="1" thickBot="1" x14ac:dyDescent="0.3">
      <c r="B26" s="83" t="str">
        <f>+EVALUACION!B27</f>
        <v>EJECUCIÓN</v>
      </c>
      <c r="C26" s="318" t="str">
        <f>+EVALUACION!C27</f>
        <v>Incumplimiento de la administración en los pagos.</v>
      </c>
      <c r="D26" s="319"/>
      <c r="E26" s="319"/>
      <c r="F26" s="320"/>
      <c r="G26" s="261" t="s">
        <v>177</v>
      </c>
      <c r="H26" s="262"/>
      <c r="I26" s="84">
        <f>+EVALUACION!I27</f>
        <v>2</v>
      </c>
      <c r="J26" s="84">
        <f>+EVALUACION!J27</f>
        <v>3</v>
      </c>
      <c r="K26" s="66">
        <f t="shared" si="2"/>
        <v>5</v>
      </c>
      <c r="L26" s="66" t="str">
        <f t="shared" si="1"/>
        <v>MEDIO</v>
      </c>
      <c r="M26" s="130" t="s">
        <v>151</v>
      </c>
      <c r="N26" s="131" t="s">
        <v>173</v>
      </c>
      <c r="O26" s="85" t="s">
        <v>169</v>
      </c>
      <c r="P26" s="131" t="s">
        <v>174</v>
      </c>
      <c r="Q26" s="137" t="s">
        <v>142</v>
      </c>
      <c r="R26" s="142" t="s">
        <v>166</v>
      </c>
    </row>
    <row r="27" spans="2:18" s="18" customFormat="1" ht="72" customHeight="1" thickBot="1" x14ac:dyDescent="0.3">
      <c r="B27" s="83" t="str">
        <f>+EVALUACION!B28</f>
        <v>EJECUCIÓN</v>
      </c>
      <c r="C27" s="259" t="str">
        <f>+EVALUACION!C28</f>
        <v>Desequilibrio económico del contrato</v>
      </c>
      <c r="D27" s="259"/>
      <c r="E27" s="259"/>
      <c r="F27" s="259"/>
      <c r="G27" s="261" t="s">
        <v>178</v>
      </c>
      <c r="H27" s="262"/>
      <c r="I27" s="84">
        <f>+EVALUACION!I28</f>
        <v>3</v>
      </c>
      <c r="J27" s="84">
        <f>+EVALUACION!J28</f>
        <v>5</v>
      </c>
      <c r="K27" s="66">
        <f t="shared" si="2"/>
        <v>8</v>
      </c>
      <c r="L27" s="66" t="str">
        <f t="shared" si="1"/>
        <v>EXTREMO</v>
      </c>
      <c r="M27" s="130" t="s">
        <v>151</v>
      </c>
      <c r="N27" s="131" t="s">
        <v>173</v>
      </c>
      <c r="O27" s="85" t="s">
        <v>169</v>
      </c>
      <c r="P27" s="131" t="s">
        <v>174</v>
      </c>
      <c r="Q27" s="137" t="s">
        <v>142</v>
      </c>
      <c r="R27" s="142" t="s">
        <v>166</v>
      </c>
    </row>
    <row r="28" spans="2:18" s="18" customFormat="1" ht="72" customHeight="1" thickBot="1" x14ac:dyDescent="0.3">
      <c r="B28" s="83" t="str">
        <f>+EVALUACION!B29</f>
        <v>EJECUCIÓN</v>
      </c>
      <c r="C28" s="259" t="str">
        <f>+EVALUACION!C29</f>
        <v>Imposición de nuevos tributos</v>
      </c>
      <c r="D28" s="259"/>
      <c r="E28" s="259"/>
      <c r="F28" s="259"/>
      <c r="G28" s="261" t="s">
        <v>179</v>
      </c>
      <c r="H28" s="262"/>
      <c r="I28" s="84">
        <f>+EVALUACION!I29</f>
        <v>3</v>
      </c>
      <c r="J28" s="84">
        <f>+EVALUACION!J29</f>
        <v>3</v>
      </c>
      <c r="K28" s="66">
        <f t="shared" si="2"/>
        <v>6</v>
      </c>
      <c r="L28" s="66" t="str">
        <f t="shared" si="1"/>
        <v>ALTO</v>
      </c>
      <c r="M28" s="130" t="s">
        <v>151</v>
      </c>
      <c r="N28" s="131" t="s">
        <v>173</v>
      </c>
      <c r="O28" s="85" t="s">
        <v>169</v>
      </c>
      <c r="P28" s="131" t="s">
        <v>174</v>
      </c>
      <c r="Q28" s="137" t="s">
        <v>142</v>
      </c>
      <c r="R28" s="142" t="s">
        <v>166</v>
      </c>
    </row>
    <row r="29" spans="2:18" s="18" customFormat="1" ht="72" customHeight="1" thickBot="1" x14ac:dyDescent="0.3">
      <c r="B29" s="83" t="str">
        <f>+EVALUACION!B30</f>
        <v>EJECUCIÓN</v>
      </c>
      <c r="C29" s="259" t="str">
        <f>+EVALUACION!C30</f>
        <v>Imposición de nuevos trámites o permisos</v>
      </c>
      <c r="D29" s="259"/>
      <c r="E29" s="259"/>
      <c r="F29" s="259"/>
      <c r="G29" s="261" t="s">
        <v>180</v>
      </c>
      <c r="H29" s="262"/>
      <c r="I29" s="84">
        <f>+EVALUACION!I30</f>
        <v>3</v>
      </c>
      <c r="J29" s="84">
        <f>+EVALUACION!J30</f>
        <v>3</v>
      </c>
      <c r="K29" s="66">
        <f t="shared" si="2"/>
        <v>6</v>
      </c>
      <c r="L29" s="66" t="str">
        <f t="shared" si="1"/>
        <v>ALTO</v>
      </c>
      <c r="M29" s="130" t="s">
        <v>151</v>
      </c>
      <c r="N29" s="131" t="s">
        <v>173</v>
      </c>
      <c r="O29" s="85" t="s">
        <v>169</v>
      </c>
      <c r="P29" s="131" t="s">
        <v>174</v>
      </c>
      <c r="Q29" s="137" t="s">
        <v>142</v>
      </c>
      <c r="R29" s="142" t="s">
        <v>166</v>
      </c>
    </row>
    <row r="30" spans="2:18" s="18" customFormat="1" ht="72" customHeight="1" thickBot="1" x14ac:dyDescent="0.3">
      <c r="B30" s="83" t="str">
        <f>+EVALUACION!B31</f>
        <v>EJECUCIÓN</v>
      </c>
      <c r="C30" s="259" t="str">
        <f>+EVALUACION!C31</f>
        <v>Cambios en el marco regulatorio o normatividad aplicable al proyecto.</v>
      </c>
      <c r="D30" s="259"/>
      <c r="E30" s="259"/>
      <c r="F30" s="259"/>
      <c r="G30" s="261" t="s">
        <v>181</v>
      </c>
      <c r="H30" s="262"/>
      <c r="I30" s="84">
        <f>+EVALUACION!I31</f>
        <v>1</v>
      </c>
      <c r="J30" s="84">
        <f>+EVALUACION!J31</f>
        <v>3</v>
      </c>
      <c r="K30" s="66">
        <f t="shared" si="2"/>
        <v>4</v>
      </c>
      <c r="L30" s="66" t="str">
        <f t="shared" si="1"/>
        <v>BAJO</v>
      </c>
      <c r="M30" s="130" t="s">
        <v>141</v>
      </c>
      <c r="N30" s="131" t="s">
        <v>173</v>
      </c>
      <c r="O30" s="85" t="s">
        <v>169</v>
      </c>
      <c r="P30" s="131" t="s">
        <v>174</v>
      </c>
      <c r="Q30" s="137" t="s">
        <v>142</v>
      </c>
      <c r="R30" s="142" t="s">
        <v>166</v>
      </c>
    </row>
    <row r="31" spans="2:18" s="18" customFormat="1" ht="81.75" customHeight="1" thickBot="1" x14ac:dyDescent="0.3">
      <c r="B31" s="83" t="str">
        <f>+EVALUACION!B32</f>
        <v>EJECUCIÓN</v>
      </c>
      <c r="C31" s="259" t="str">
        <f>+EVALUACION!C32</f>
        <v>Ejecución en tiempos distintos a los inicialmente programados por circunstancias no imputables a las partes.</v>
      </c>
      <c r="D31" s="259"/>
      <c r="E31" s="259"/>
      <c r="F31" s="259"/>
      <c r="G31" s="261" t="s">
        <v>182</v>
      </c>
      <c r="H31" s="262"/>
      <c r="I31" s="84">
        <f>+EVALUACION!I32</f>
        <v>3</v>
      </c>
      <c r="J31" s="84">
        <f>+EVALUACION!J32</f>
        <v>4</v>
      </c>
      <c r="K31" s="66">
        <f t="shared" si="2"/>
        <v>7</v>
      </c>
      <c r="L31" s="66" t="str">
        <f t="shared" si="1"/>
        <v>ALTO</v>
      </c>
      <c r="M31" s="130" t="s">
        <v>151</v>
      </c>
      <c r="N31" s="131" t="s">
        <v>173</v>
      </c>
      <c r="O31" s="85" t="s">
        <v>169</v>
      </c>
      <c r="P31" s="131" t="s">
        <v>174</v>
      </c>
      <c r="Q31" s="137" t="s">
        <v>142</v>
      </c>
      <c r="R31" s="142" t="s">
        <v>183</v>
      </c>
    </row>
    <row r="32" spans="2:18" s="18" customFormat="1" ht="100.5" customHeight="1" thickBot="1" x14ac:dyDescent="0.3">
      <c r="B32" s="83" t="str">
        <f>+EVALUACION!B33</f>
        <v>EJECUCIÓN</v>
      </c>
      <c r="C32" s="259" t="str">
        <f>+EVALUACION!C33</f>
        <v xml:space="preserve">Eventos de baja Calidad  en la adquisicion de los computadores </v>
      </c>
      <c r="D32" s="259"/>
      <c r="E32" s="259"/>
      <c r="F32" s="259"/>
      <c r="G32" s="261" t="s">
        <v>184</v>
      </c>
      <c r="H32" s="262"/>
      <c r="I32" s="84">
        <f>+EVALUACION!I33</f>
        <v>2</v>
      </c>
      <c r="J32" s="84">
        <f>+EVALUACION!J33</f>
        <v>5</v>
      </c>
      <c r="K32" s="66">
        <f t="shared" si="2"/>
        <v>7</v>
      </c>
      <c r="L32" s="66" t="str">
        <f t="shared" si="1"/>
        <v>ALTO</v>
      </c>
      <c r="M32" s="130" t="s">
        <v>141</v>
      </c>
      <c r="N32" s="131" t="s">
        <v>173</v>
      </c>
      <c r="O32" s="85" t="s">
        <v>169</v>
      </c>
      <c r="P32" s="131" t="s">
        <v>174</v>
      </c>
      <c r="Q32" s="137" t="s">
        <v>142</v>
      </c>
      <c r="R32" s="142" t="s">
        <v>185</v>
      </c>
    </row>
    <row r="33" spans="2:23" s="18" customFormat="1" ht="72" customHeight="1" thickBot="1" x14ac:dyDescent="0.3">
      <c r="B33" s="83" t="str">
        <f>+EVALUACION!B34</f>
        <v>EJECUCIÓN</v>
      </c>
      <c r="C33" s="259" t="str">
        <f>+EVALUACION!C34</f>
        <v>Insolvencia del contratista</v>
      </c>
      <c r="D33" s="259"/>
      <c r="E33" s="259"/>
      <c r="F33" s="259"/>
      <c r="G33" s="261" t="s">
        <v>186</v>
      </c>
      <c r="H33" s="262"/>
      <c r="I33" s="84">
        <f>+EVALUACION!I34</f>
        <v>2</v>
      </c>
      <c r="J33" s="84">
        <f>+EVALUACION!J34</f>
        <v>4</v>
      </c>
      <c r="K33" s="66">
        <f t="shared" si="2"/>
        <v>6</v>
      </c>
      <c r="L33" s="66" t="str">
        <f t="shared" si="1"/>
        <v>ALTO</v>
      </c>
      <c r="M33" s="130" t="s">
        <v>151</v>
      </c>
      <c r="N33" s="131" t="s">
        <v>173</v>
      </c>
      <c r="O33" s="85" t="s">
        <v>169</v>
      </c>
      <c r="P33" s="131" t="s">
        <v>174</v>
      </c>
      <c r="Q33" s="137" t="s">
        <v>142</v>
      </c>
      <c r="R33" s="142" t="s">
        <v>166</v>
      </c>
    </row>
    <row r="34" spans="2:23" s="18" customFormat="1" ht="72" customHeight="1" thickBot="1" x14ac:dyDescent="0.3">
      <c r="B34" s="83" t="str">
        <f>+EVALUACION!B35</f>
        <v>EJECUCIÓN</v>
      </c>
      <c r="C34" s="259" t="str">
        <f>+EVALUACION!C35</f>
        <v>Deterioro de las condiciones de seguridad y orden público que impidan el transporte de los funcionarios o el aplazamiento de recorridos</v>
      </c>
      <c r="D34" s="259"/>
      <c r="E34" s="259"/>
      <c r="F34" s="259"/>
      <c r="G34" s="261" t="s">
        <v>187</v>
      </c>
      <c r="H34" s="262"/>
      <c r="I34" s="84">
        <f>+EVALUACION!I35</f>
        <v>3</v>
      </c>
      <c r="J34" s="84">
        <f>+EVALUACION!J35</f>
        <v>2</v>
      </c>
      <c r="K34" s="66">
        <f t="shared" si="2"/>
        <v>5</v>
      </c>
      <c r="L34" s="66" t="str">
        <f t="shared" si="1"/>
        <v>MEDIO</v>
      </c>
      <c r="M34" s="130" t="s">
        <v>151</v>
      </c>
      <c r="N34" s="131" t="s">
        <v>173</v>
      </c>
      <c r="O34" s="85" t="s">
        <v>169</v>
      </c>
      <c r="P34" s="131" t="s">
        <v>174</v>
      </c>
      <c r="Q34" s="137" t="s">
        <v>142</v>
      </c>
      <c r="R34" s="142" t="s">
        <v>188</v>
      </c>
    </row>
    <row r="35" spans="2:23" s="18" customFormat="1" ht="72" customHeight="1" thickBot="1" x14ac:dyDescent="0.3">
      <c r="B35" s="83" t="str">
        <f>+EVALUACION!B36</f>
        <v>EJECUCIÓN</v>
      </c>
      <c r="C35" s="259" t="str">
        <f>+EVALUACION!C36</f>
        <v>Eventos naturales tales como lluvias, inundaciones y sequias entre otros</v>
      </c>
      <c r="D35" s="259"/>
      <c r="E35" s="259"/>
      <c r="F35" s="259"/>
      <c r="G35" s="261" t="s">
        <v>189</v>
      </c>
      <c r="H35" s="262"/>
      <c r="I35" s="84">
        <f>+EVALUACION!I36</f>
        <v>3</v>
      </c>
      <c r="J35" s="84">
        <f>+EVALUACION!J36</f>
        <v>4</v>
      </c>
      <c r="K35" s="66">
        <f t="shared" si="2"/>
        <v>7</v>
      </c>
      <c r="L35" s="66" t="str">
        <f t="shared" si="1"/>
        <v>ALTO</v>
      </c>
      <c r="M35" s="130" t="s">
        <v>151</v>
      </c>
      <c r="N35" s="131" t="s">
        <v>173</v>
      </c>
      <c r="O35" s="85" t="s">
        <v>169</v>
      </c>
      <c r="P35" s="131" t="s">
        <v>174</v>
      </c>
      <c r="Q35" s="137" t="s">
        <v>142</v>
      </c>
      <c r="R35" s="142" t="s">
        <v>190</v>
      </c>
    </row>
    <row r="36" spans="2:23" s="18" customFormat="1" ht="72" customHeight="1" x14ac:dyDescent="0.25">
      <c r="B36" s="83" t="str">
        <f>+EVALUACION!B37</f>
        <v>EJECUCIÓN</v>
      </c>
      <c r="C36" s="259" t="str">
        <f>+EVALUACION!C37</f>
        <v xml:space="preserve">Deserción alta de estudiantes </v>
      </c>
      <c r="D36" s="259"/>
      <c r="E36" s="259"/>
      <c r="F36" s="259"/>
      <c r="G36" s="261" t="s">
        <v>189</v>
      </c>
      <c r="H36" s="262"/>
      <c r="I36" s="84">
        <f>+EVALUACION!I37</f>
        <v>3</v>
      </c>
      <c r="J36" s="84">
        <f>+EVALUACION!J37</f>
        <v>4</v>
      </c>
      <c r="K36" s="66">
        <f t="shared" ref="K36" si="3">+I36+J36</f>
        <v>7</v>
      </c>
      <c r="L36" s="66" t="str">
        <f t="shared" ref="L36" si="4">IF(K36&lt;=4,"BAJO",IF(K36=5,"MEDIO",IF(K36=6,"ALTO",IF(K36=7,"ALTO","EXTREMO"))))</f>
        <v>ALTO</v>
      </c>
      <c r="M36" s="130" t="s">
        <v>151</v>
      </c>
      <c r="N36" s="131" t="s">
        <v>173</v>
      </c>
      <c r="O36" s="85" t="s">
        <v>169</v>
      </c>
      <c r="P36" s="85" t="s">
        <v>174</v>
      </c>
      <c r="Q36" s="137" t="s">
        <v>142</v>
      </c>
      <c r="R36" s="95" t="s">
        <v>210</v>
      </c>
    </row>
    <row r="37" spans="2:23" ht="72" customHeight="1" x14ac:dyDescent="0.3">
      <c r="B37" s="58"/>
      <c r="C37" s="59"/>
      <c r="D37" s="59"/>
      <c r="E37" s="59"/>
      <c r="F37" s="59"/>
      <c r="G37" s="147"/>
      <c r="H37" s="144"/>
      <c r="I37" s="59"/>
      <c r="J37" s="59"/>
      <c r="K37" s="59"/>
      <c r="L37" s="59"/>
      <c r="M37" s="59"/>
      <c r="N37" s="59"/>
      <c r="O37" s="59"/>
      <c r="P37" s="59"/>
      <c r="R37" s="60"/>
    </row>
    <row r="38" spans="2:23" ht="72" customHeight="1" x14ac:dyDescent="0.3">
      <c r="B38" s="58"/>
      <c r="C38" s="189" t="s">
        <v>122</v>
      </c>
      <c r="D38" s="189"/>
      <c r="E38" s="189"/>
      <c r="F38" s="189"/>
      <c r="G38" s="144"/>
      <c r="H38" s="201" t="s">
        <v>191</v>
      </c>
      <c r="I38" s="201"/>
      <c r="J38" s="201"/>
      <c r="K38" s="201"/>
      <c r="L38" s="100"/>
      <c r="M38" s="100"/>
      <c r="N38" s="100"/>
      <c r="O38" s="100"/>
      <c r="P38" s="100"/>
      <c r="Q38" s="100"/>
      <c r="R38" s="60"/>
    </row>
    <row r="39" spans="2:23" ht="72" customHeight="1" x14ac:dyDescent="0.3">
      <c r="B39" s="202" t="s">
        <v>94</v>
      </c>
      <c r="C39" s="203" t="s">
        <v>95</v>
      </c>
      <c r="D39" s="301"/>
      <c r="E39" s="204"/>
      <c r="F39" s="74" t="s">
        <v>96</v>
      </c>
      <c r="G39" s="144"/>
      <c r="H39" s="203" t="s">
        <v>97</v>
      </c>
      <c r="I39" s="204"/>
      <c r="J39" s="203" t="s">
        <v>96</v>
      </c>
      <c r="K39" s="204"/>
      <c r="L39" s="77"/>
      <c r="M39" s="77"/>
      <c r="N39" s="201" t="s">
        <v>122</v>
      </c>
      <c r="O39" s="201"/>
      <c r="P39" s="201"/>
      <c r="Q39" s="77"/>
      <c r="R39" s="60"/>
    </row>
    <row r="40" spans="2:23" ht="72" customHeight="1" x14ac:dyDescent="0.3">
      <c r="B40" s="202"/>
      <c r="C40" s="196" t="s">
        <v>98</v>
      </c>
      <c r="D40" s="281"/>
      <c r="E40" s="197"/>
      <c r="F40" s="95">
        <v>1</v>
      </c>
      <c r="G40" s="144"/>
      <c r="H40" s="196" t="s">
        <v>99</v>
      </c>
      <c r="I40" s="197"/>
      <c r="J40" s="196">
        <v>1</v>
      </c>
      <c r="K40" s="197"/>
      <c r="L40" s="77"/>
      <c r="M40" s="77"/>
      <c r="N40" s="288" t="s">
        <v>108</v>
      </c>
      <c r="O40" s="289"/>
      <c r="P40" s="80" t="s">
        <v>121</v>
      </c>
      <c r="Q40" s="77"/>
      <c r="R40" s="60"/>
    </row>
    <row r="41" spans="2:23" ht="72" customHeight="1" x14ac:dyDescent="0.3">
      <c r="B41" s="202"/>
      <c r="C41" s="196" t="s">
        <v>100</v>
      </c>
      <c r="D41" s="281"/>
      <c r="E41" s="197"/>
      <c r="F41" s="95">
        <v>2</v>
      </c>
      <c r="G41" s="144"/>
      <c r="H41" s="196" t="s">
        <v>101</v>
      </c>
      <c r="I41" s="197"/>
      <c r="J41" s="196">
        <v>2</v>
      </c>
      <c r="K41" s="197"/>
      <c r="L41" s="77"/>
      <c r="M41" s="77"/>
      <c r="N41" s="290" t="s">
        <v>123</v>
      </c>
      <c r="O41" s="291"/>
      <c r="P41" s="81" t="s">
        <v>124</v>
      </c>
      <c r="Q41" s="77"/>
      <c r="R41" s="60"/>
      <c r="T41" s="4"/>
      <c r="U41" s="4"/>
      <c r="V41" s="4"/>
      <c r="W41" s="4"/>
    </row>
    <row r="42" spans="2:23" ht="72" customHeight="1" x14ac:dyDescent="0.3">
      <c r="B42" s="202"/>
      <c r="C42" s="196" t="s">
        <v>102</v>
      </c>
      <c r="D42" s="281"/>
      <c r="E42" s="197"/>
      <c r="F42" s="95">
        <v>3</v>
      </c>
      <c r="G42" s="144"/>
      <c r="H42" s="196" t="s">
        <v>103</v>
      </c>
      <c r="I42" s="197"/>
      <c r="J42" s="196">
        <v>3</v>
      </c>
      <c r="K42" s="197"/>
      <c r="L42" s="77"/>
      <c r="M42" s="77"/>
      <c r="N42" s="216" t="s">
        <v>125</v>
      </c>
      <c r="O42" s="287"/>
      <c r="P42" s="81" t="s">
        <v>126</v>
      </c>
      <c r="Q42" s="77"/>
      <c r="R42" s="60"/>
    </row>
    <row r="43" spans="2:23" ht="72" customHeight="1" x14ac:dyDescent="0.3">
      <c r="B43" s="202"/>
      <c r="C43" s="196" t="s">
        <v>104</v>
      </c>
      <c r="D43" s="281"/>
      <c r="E43" s="197"/>
      <c r="F43" s="95">
        <v>4</v>
      </c>
      <c r="G43" s="144"/>
      <c r="H43" s="196" t="s">
        <v>105</v>
      </c>
      <c r="I43" s="197"/>
      <c r="J43" s="196">
        <v>4</v>
      </c>
      <c r="K43" s="197"/>
      <c r="L43" s="77"/>
      <c r="M43" s="77"/>
      <c r="N43" s="299">
        <v>5</v>
      </c>
      <c r="O43" s="300"/>
      <c r="P43" s="81" t="s">
        <v>127</v>
      </c>
      <c r="Q43" s="77"/>
      <c r="R43" s="60"/>
    </row>
    <row r="44" spans="2:23" ht="72" customHeight="1" x14ac:dyDescent="0.3">
      <c r="B44" s="202"/>
      <c r="C44" s="196" t="s">
        <v>106</v>
      </c>
      <c r="D44" s="281"/>
      <c r="E44" s="197"/>
      <c r="F44" s="95">
        <v>5</v>
      </c>
      <c r="G44" s="144"/>
      <c r="H44" s="196" t="s">
        <v>107</v>
      </c>
      <c r="I44" s="197"/>
      <c r="J44" s="196">
        <v>5</v>
      </c>
      <c r="K44" s="197"/>
      <c r="L44" s="77"/>
      <c r="M44" s="77"/>
      <c r="N44" s="316" t="s">
        <v>128</v>
      </c>
      <c r="O44" s="317"/>
      <c r="P44" s="86" t="s">
        <v>129</v>
      </c>
      <c r="Q44" s="77"/>
      <c r="R44" s="60"/>
    </row>
    <row r="45" spans="2:23" ht="72" customHeight="1" x14ac:dyDescent="0.3">
      <c r="B45" s="58"/>
      <c r="C45" s="59"/>
      <c r="D45" s="59"/>
      <c r="E45" s="59"/>
      <c r="F45" s="59"/>
      <c r="G45" s="144"/>
      <c r="H45" s="144"/>
      <c r="I45" s="59"/>
      <c r="J45" s="59"/>
      <c r="K45" s="59"/>
      <c r="L45" s="59"/>
      <c r="M45" s="59"/>
      <c r="N45" s="59"/>
      <c r="O45" s="59"/>
      <c r="P45" s="59"/>
      <c r="R45" s="60"/>
    </row>
    <row r="46" spans="2:23" ht="72" customHeight="1" x14ac:dyDescent="0.3">
      <c r="B46" s="58"/>
      <c r="C46" s="201" t="s">
        <v>108</v>
      </c>
      <c r="D46" s="201"/>
      <c r="E46" s="201"/>
      <c r="F46" s="201"/>
      <c r="G46" s="201"/>
      <c r="H46" s="201"/>
      <c r="I46" s="201"/>
      <c r="J46" s="201"/>
      <c r="K46" s="201"/>
      <c r="L46" s="201"/>
      <c r="M46" s="201"/>
      <c r="N46" s="201"/>
      <c r="O46" s="201"/>
      <c r="P46" s="201"/>
      <c r="Q46" s="201"/>
      <c r="R46" s="60"/>
    </row>
    <row r="47" spans="2:23" ht="72" customHeight="1" x14ac:dyDescent="0.3">
      <c r="B47" s="58"/>
      <c r="C47" s="196" t="s">
        <v>109</v>
      </c>
      <c r="D47" s="281"/>
      <c r="E47" s="281"/>
      <c r="F47" s="197"/>
      <c r="G47" s="261" t="s">
        <v>110</v>
      </c>
      <c r="H47" s="262"/>
      <c r="I47" s="196" t="s">
        <v>111</v>
      </c>
      <c r="J47" s="281"/>
      <c r="K47" s="197"/>
      <c r="L47" s="196" t="s">
        <v>112</v>
      </c>
      <c r="M47" s="197"/>
      <c r="N47" s="196" t="s">
        <v>113</v>
      </c>
      <c r="O47" s="197"/>
      <c r="P47" s="196" t="s">
        <v>114</v>
      </c>
      <c r="Q47" s="197"/>
      <c r="R47" s="60"/>
    </row>
    <row r="48" spans="2:23" ht="72" customHeight="1" x14ac:dyDescent="0.3">
      <c r="B48" s="58"/>
      <c r="C48" s="196" t="s">
        <v>115</v>
      </c>
      <c r="D48" s="281"/>
      <c r="E48" s="281"/>
      <c r="F48" s="197"/>
      <c r="G48" s="261" t="s">
        <v>116</v>
      </c>
      <c r="H48" s="262"/>
      <c r="I48" s="196" t="s">
        <v>117</v>
      </c>
      <c r="J48" s="281"/>
      <c r="K48" s="197"/>
      <c r="L48" s="196" t="s">
        <v>118</v>
      </c>
      <c r="M48" s="197"/>
      <c r="N48" s="196" t="s">
        <v>119</v>
      </c>
      <c r="O48" s="197"/>
      <c r="P48" s="196" t="s">
        <v>120</v>
      </c>
      <c r="Q48" s="197"/>
      <c r="R48" s="60"/>
    </row>
    <row r="49" spans="2:18" ht="72" customHeight="1" x14ac:dyDescent="0.3">
      <c r="B49" s="58"/>
      <c r="C49" s="303" t="s">
        <v>95</v>
      </c>
      <c r="D49" s="304"/>
      <c r="E49" s="305"/>
      <c r="F49" s="309" t="s">
        <v>96</v>
      </c>
      <c r="G49" s="311" t="s">
        <v>99</v>
      </c>
      <c r="H49" s="312"/>
      <c r="I49" s="288" t="s">
        <v>101</v>
      </c>
      <c r="J49" s="315"/>
      <c r="K49" s="289"/>
      <c r="L49" s="288" t="s">
        <v>103</v>
      </c>
      <c r="M49" s="289"/>
      <c r="N49" s="288" t="s">
        <v>105</v>
      </c>
      <c r="O49" s="289"/>
      <c r="P49" s="203" t="s">
        <v>107</v>
      </c>
      <c r="Q49" s="204"/>
      <c r="R49" s="60"/>
    </row>
    <row r="50" spans="2:18" ht="72" customHeight="1" x14ac:dyDescent="0.3">
      <c r="B50" s="58"/>
      <c r="C50" s="306"/>
      <c r="D50" s="307"/>
      <c r="E50" s="308"/>
      <c r="F50" s="310"/>
      <c r="G50" s="313">
        <v>1</v>
      </c>
      <c r="H50" s="314"/>
      <c r="I50" s="292">
        <v>2</v>
      </c>
      <c r="J50" s="321"/>
      <c r="K50" s="293"/>
      <c r="L50" s="292">
        <v>3</v>
      </c>
      <c r="M50" s="293"/>
      <c r="N50" s="292">
        <v>4</v>
      </c>
      <c r="O50" s="293"/>
      <c r="P50" s="292">
        <v>5</v>
      </c>
      <c r="Q50" s="293"/>
      <c r="R50" s="60"/>
    </row>
    <row r="51" spans="2:18" ht="72" customHeight="1" x14ac:dyDescent="0.3">
      <c r="B51" s="58"/>
      <c r="C51" s="196" t="s">
        <v>98</v>
      </c>
      <c r="D51" s="281"/>
      <c r="E51" s="197"/>
      <c r="F51" s="103">
        <v>1</v>
      </c>
      <c r="G51" s="282">
        <v>2</v>
      </c>
      <c r="H51" s="283"/>
      <c r="I51" s="296">
        <v>3</v>
      </c>
      <c r="J51" s="297"/>
      <c r="K51" s="298"/>
      <c r="L51" s="296">
        <v>4</v>
      </c>
      <c r="M51" s="298"/>
      <c r="N51" s="299">
        <v>5</v>
      </c>
      <c r="O51" s="300"/>
      <c r="P51" s="216">
        <v>6</v>
      </c>
      <c r="Q51" s="287"/>
      <c r="R51" s="60"/>
    </row>
    <row r="52" spans="2:18" ht="72" customHeight="1" x14ac:dyDescent="0.3">
      <c r="B52" s="58"/>
      <c r="C52" s="196" t="s">
        <v>100</v>
      </c>
      <c r="D52" s="281"/>
      <c r="E52" s="197"/>
      <c r="F52" s="103">
        <v>2</v>
      </c>
      <c r="G52" s="282">
        <v>3</v>
      </c>
      <c r="H52" s="283"/>
      <c r="I52" s="296">
        <v>4</v>
      </c>
      <c r="J52" s="297"/>
      <c r="K52" s="298"/>
      <c r="L52" s="299">
        <v>5</v>
      </c>
      <c r="M52" s="300"/>
      <c r="N52" s="216">
        <v>6</v>
      </c>
      <c r="O52" s="287"/>
      <c r="P52" s="216">
        <v>7</v>
      </c>
      <c r="Q52" s="287"/>
      <c r="R52" s="60"/>
    </row>
    <row r="53" spans="2:18" ht="72" customHeight="1" x14ac:dyDescent="0.3">
      <c r="B53" s="58"/>
      <c r="C53" s="196" t="s">
        <v>102</v>
      </c>
      <c r="D53" s="281"/>
      <c r="E53" s="197"/>
      <c r="F53" s="103">
        <v>3</v>
      </c>
      <c r="G53" s="282">
        <v>4</v>
      </c>
      <c r="H53" s="283"/>
      <c r="I53" s="299">
        <v>5</v>
      </c>
      <c r="J53" s="302"/>
      <c r="K53" s="300"/>
      <c r="L53" s="216">
        <v>6</v>
      </c>
      <c r="M53" s="287"/>
      <c r="N53" s="216">
        <v>7</v>
      </c>
      <c r="O53" s="287"/>
      <c r="P53" s="290">
        <v>8</v>
      </c>
      <c r="Q53" s="291"/>
      <c r="R53" s="60"/>
    </row>
    <row r="54" spans="2:18" ht="72" customHeight="1" x14ac:dyDescent="0.3">
      <c r="B54" s="58"/>
      <c r="C54" s="196" t="s">
        <v>104</v>
      </c>
      <c r="D54" s="281"/>
      <c r="E54" s="197"/>
      <c r="F54" s="103">
        <v>4</v>
      </c>
      <c r="G54" s="284">
        <v>5</v>
      </c>
      <c r="H54" s="285"/>
      <c r="I54" s="216">
        <v>6</v>
      </c>
      <c r="J54" s="286"/>
      <c r="K54" s="287"/>
      <c r="L54" s="216">
        <v>7</v>
      </c>
      <c r="M54" s="287"/>
      <c r="N54" s="290">
        <v>8</v>
      </c>
      <c r="O54" s="291"/>
      <c r="P54" s="290">
        <v>9</v>
      </c>
      <c r="Q54" s="291"/>
      <c r="R54" s="60"/>
    </row>
    <row r="55" spans="2:18" ht="72" customHeight="1" x14ac:dyDescent="0.3">
      <c r="B55" s="58"/>
      <c r="C55" s="196" t="s">
        <v>106</v>
      </c>
      <c r="D55" s="281"/>
      <c r="E55" s="197"/>
      <c r="F55" s="103">
        <v>5</v>
      </c>
      <c r="G55" s="294">
        <v>6</v>
      </c>
      <c r="H55" s="295"/>
      <c r="I55" s="216">
        <v>7</v>
      </c>
      <c r="J55" s="286"/>
      <c r="K55" s="287"/>
      <c r="L55" s="290">
        <v>8</v>
      </c>
      <c r="M55" s="291"/>
      <c r="N55" s="290">
        <v>9</v>
      </c>
      <c r="O55" s="291"/>
      <c r="P55" s="290">
        <v>10</v>
      </c>
      <c r="Q55" s="291"/>
      <c r="R55" s="60"/>
    </row>
    <row r="56" spans="2:18" ht="72" customHeight="1" thickBot="1" x14ac:dyDescent="0.35">
      <c r="B56" s="61"/>
      <c r="C56" s="62"/>
      <c r="D56" s="62"/>
      <c r="E56" s="62"/>
      <c r="F56" s="62"/>
      <c r="G56" s="145"/>
      <c r="H56" s="145"/>
      <c r="I56" s="62"/>
      <c r="J56" s="62"/>
      <c r="K56" s="62"/>
      <c r="L56" s="62"/>
      <c r="M56" s="62"/>
      <c r="N56" s="62"/>
      <c r="O56" s="62"/>
      <c r="P56" s="62"/>
      <c r="Q56" s="62"/>
      <c r="R56" s="63"/>
    </row>
  </sheetData>
  <mergeCells count="134">
    <mergeCell ref="L51:M51"/>
    <mergeCell ref="L52:M52"/>
    <mergeCell ref="I50:K50"/>
    <mergeCell ref="I51:K51"/>
    <mergeCell ref="I48:K48"/>
    <mergeCell ref="C34:F34"/>
    <mergeCell ref="C35:F35"/>
    <mergeCell ref="G24:H24"/>
    <mergeCell ref="G25:H25"/>
    <mergeCell ref="G26:H26"/>
    <mergeCell ref="G27:H27"/>
    <mergeCell ref="G28:H28"/>
    <mergeCell ref="G29:H29"/>
    <mergeCell ref="G30:H30"/>
    <mergeCell ref="G31:H31"/>
    <mergeCell ref="G32:H32"/>
    <mergeCell ref="G33:H33"/>
    <mergeCell ref="G23:H23"/>
    <mergeCell ref="C46:Q46"/>
    <mergeCell ref="G49:H49"/>
    <mergeCell ref="G50:H50"/>
    <mergeCell ref="G51:H51"/>
    <mergeCell ref="P51:Q51"/>
    <mergeCell ref="P52:Q52"/>
    <mergeCell ref="I49:K49"/>
    <mergeCell ref="P50:Q50"/>
    <mergeCell ref="N49:O49"/>
    <mergeCell ref="P49:Q49"/>
    <mergeCell ref="G34:H34"/>
    <mergeCell ref="G35:H35"/>
    <mergeCell ref="C27:F27"/>
    <mergeCell ref="C28:F28"/>
    <mergeCell ref="C29:F29"/>
    <mergeCell ref="N42:O42"/>
    <mergeCell ref="N47:O47"/>
    <mergeCell ref="L48:M48"/>
    <mergeCell ref="N43:O43"/>
    <mergeCell ref="N44:O44"/>
    <mergeCell ref="C24:F24"/>
    <mergeCell ref="C25:F25"/>
    <mergeCell ref="C26:F26"/>
    <mergeCell ref="C55:E55"/>
    <mergeCell ref="N39:P39"/>
    <mergeCell ref="N40:O40"/>
    <mergeCell ref="N41:O41"/>
    <mergeCell ref="C42:E42"/>
    <mergeCell ref="H42:I42"/>
    <mergeCell ref="B39:B44"/>
    <mergeCell ref="C39:E39"/>
    <mergeCell ref="H39:I39"/>
    <mergeCell ref="C51:E51"/>
    <mergeCell ref="C52:E52"/>
    <mergeCell ref="C53:E53"/>
    <mergeCell ref="C47:F47"/>
    <mergeCell ref="C48:F48"/>
    <mergeCell ref="I53:K53"/>
    <mergeCell ref="C43:E43"/>
    <mergeCell ref="C44:E44"/>
    <mergeCell ref="H44:I44"/>
    <mergeCell ref="J44:K44"/>
    <mergeCell ref="C49:E50"/>
    <mergeCell ref="J43:K43"/>
    <mergeCell ref="F49:F50"/>
    <mergeCell ref="N48:O48"/>
    <mergeCell ref="L47:M47"/>
    <mergeCell ref="P47:Q47"/>
    <mergeCell ref="P48:Q48"/>
    <mergeCell ref="L49:M49"/>
    <mergeCell ref="I55:K55"/>
    <mergeCell ref="P55:Q55"/>
    <mergeCell ref="N55:O55"/>
    <mergeCell ref="H43:I43"/>
    <mergeCell ref="G47:H47"/>
    <mergeCell ref="L55:M55"/>
    <mergeCell ref="L53:M53"/>
    <mergeCell ref="L50:M50"/>
    <mergeCell ref="G55:H55"/>
    <mergeCell ref="I52:K52"/>
    <mergeCell ref="N50:O50"/>
    <mergeCell ref="N51:O51"/>
    <mergeCell ref="N52:O52"/>
    <mergeCell ref="N53:O53"/>
    <mergeCell ref="N54:O54"/>
    <mergeCell ref="L54:M54"/>
    <mergeCell ref="G52:H52"/>
    <mergeCell ref="P53:Q53"/>
    <mergeCell ref="P54:Q54"/>
    <mergeCell ref="G48:H48"/>
    <mergeCell ref="I47:K47"/>
    <mergeCell ref="C54:E54"/>
    <mergeCell ref="G53:H53"/>
    <mergeCell ref="G54:H54"/>
    <mergeCell ref="G19:H19"/>
    <mergeCell ref="C20:F20"/>
    <mergeCell ref="H40:I40"/>
    <mergeCell ref="C38:F38"/>
    <mergeCell ref="H38:K38"/>
    <mergeCell ref="C19:F19"/>
    <mergeCell ref="J40:K40"/>
    <mergeCell ref="C41:E41"/>
    <mergeCell ref="H41:I41"/>
    <mergeCell ref="J42:K42"/>
    <mergeCell ref="J39:K39"/>
    <mergeCell ref="C40:E40"/>
    <mergeCell ref="J41:K41"/>
    <mergeCell ref="I54:K54"/>
    <mergeCell ref="C30:F30"/>
    <mergeCell ref="C31:F31"/>
    <mergeCell ref="C32:F32"/>
    <mergeCell ref="C36:F36"/>
    <mergeCell ref="G36:H36"/>
    <mergeCell ref="C33:F33"/>
    <mergeCell ref="C23:F23"/>
    <mergeCell ref="Q2:R4"/>
    <mergeCell ref="B9:R9"/>
    <mergeCell ref="B8:R8"/>
    <mergeCell ref="B10:R10"/>
    <mergeCell ref="C16:F16"/>
    <mergeCell ref="G16:H16"/>
    <mergeCell ref="B6:R6"/>
    <mergeCell ref="B7:R7"/>
    <mergeCell ref="G15:H15"/>
    <mergeCell ref="B2:B4"/>
    <mergeCell ref="C15:F15"/>
    <mergeCell ref="C2:P4"/>
    <mergeCell ref="C17:F17"/>
    <mergeCell ref="G17:H17"/>
    <mergeCell ref="G20:H20"/>
    <mergeCell ref="C21:F21"/>
    <mergeCell ref="G21:H21"/>
    <mergeCell ref="C22:F22"/>
    <mergeCell ref="G22:H22"/>
    <mergeCell ref="C18:F18"/>
    <mergeCell ref="G18:H18"/>
  </mergeCells>
  <conditionalFormatting sqref="K16:K36 M16:R36">
    <cfRule type="expression" dxfId="12" priority="55" stopIfTrue="1">
      <formula>"""bajo"""</formula>
    </cfRule>
  </conditionalFormatting>
  <conditionalFormatting sqref="L16:L36">
    <cfRule type="cellIs" dxfId="11" priority="50" stopIfTrue="1" operator="equal">
      <formula>"EXTREMO"</formula>
    </cfRule>
    <cfRule type="cellIs" dxfId="10" priority="51" stopIfTrue="1" operator="equal">
      <formula>"ALTO"</formula>
    </cfRule>
    <cfRule type="cellIs" dxfId="9" priority="52" stopIfTrue="1" operator="equal">
      <formula>"MEDIO"</formula>
    </cfRule>
    <cfRule type="cellIs" dxfId="8" priority="53"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62"/>
  <sheetViews>
    <sheetView showGridLines="0" topLeftCell="A50" zoomScale="59" zoomScaleNormal="100" zoomScaleSheetLayoutView="25" zoomScalePageLayoutView="70" workbookViewId="0">
      <selection activeCell="M32" sqref="M32"/>
    </sheetView>
  </sheetViews>
  <sheetFormatPr baseColWidth="10" defaultColWidth="11.453125" defaultRowHeight="14" x14ac:dyDescent="0.25"/>
  <cols>
    <col min="1" max="1" width="4.453125" style="12" customWidth="1"/>
    <col min="2" max="2" width="48.81640625" style="12" customWidth="1"/>
    <col min="3" max="3" width="42" style="12" customWidth="1"/>
    <col min="4" max="4" width="17.54296875" style="12" customWidth="1"/>
    <col min="5" max="5" width="22.453125" style="12" customWidth="1"/>
    <col min="6" max="6" width="15.1796875" style="12" customWidth="1"/>
    <col min="7" max="7" width="32.453125" style="12" customWidth="1"/>
    <col min="8" max="8" width="5.1796875" style="12" customWidth="1"/>
    <col min="9" max="9" width="4.453125" style="12" customWidth="1"/>
    <col min="10" max="10" width="5.81640625" style="12" customWidth="1"/>
    <col min="11" max="11" width="5.453125" style="12" customWidth="1"/>
    <col min="12" max="12" width="14.1796875" style="12" customWidth="1"/>
    <col min="13" max="13" width="5.453125" style="12" customWidth="1"/>
    <col min="14" max="14" width="18" style="12" customWidth="1"/>
    <col min="15" max="15" width="5.54296875" style="12" customWidth="1"/>
    <col min="16" max="16" width="6.453125" style="12" customWidth="1"/>
    <col min="17" max="17" width="8.453125" style="12" customWidth="1"/>
    <col min="18" max="18" width="6" style="12" customWidth="1"/>
    <col min="19" max="19" width="9.54296875" style="12" customWidth="1"/>
    <col min="20" max="20" width="12.81640625" style="12" customWidth="1"/>
    <col min="21" max="21" width="11.453125" style="12"/>
    <col min="22" max="22" width="10.81640625" style="12" customWidth="1"/>
    <col min="23" max="23" width="15.54296875" style="12" customWidth="1"/>
    <col min="24" max="24" width="13.81640625" style="12" customWidth="1"/>
    <col min="25" max="16384" width="11.453125" style="12"/>
  </cols>
  <sheetData>
    <row r="1" spans="2:24" s="10" customFormat="1" x14ac:dyDescent="0.3">
      <c r="S1" s="11"/>
    </row>
    <row r="2" spans="2:24" s="10" customFormat="1" x14ac:dyDescent="0.3">
      <c r="B2" s="340"/>
      <c r="C2" s="341" t="s">
        <v>15</v>
      </c>
      <c r="D2" s="341"/>
      <c r="E2" s="341"/>
      <c r="F2" s="341"/>
      <c r="G2" s="341"/>
      <c r="H2" s="341"/>
      <c r="I2" s="341"/>
      <c r="J2" s="341"/>
      <c r="K2" s="341"/>
      <c r="L2" s="341"/>
      <c r="M2" s="341"/>
      <c r="N2" s="341"/>
      <c r="O2" s="341"/>
      <c r="P2" s="341"/>
      <c r="Q2" s="341"/>
      <c r="R2" s="341"/>
      <c r="S2" s="341"/>
      <c r="T2" s="341"/>
      <c r="U2" s="341"/>
      <c r="V2" s="341"/>
      <c r="W2" s="182" t="s">
        <v>1</v>
      </c>
      <c r="X2" s="347"/>
    </row>
    <row r="3" spans="2:24" s="10" customFormat="1" x14ac:dyDescent="0.3">
      <c r="B3" s="340"/>
      <c r="C3" s="341"/>
      <c r="D3" s="341"/>
      <c r="E3" s="341"/>
      <c r="F3" s="341"/>
      <c r="G3" s="341"/>
      <c r="H3" s="341"/>
      <c r="I3" s="341"/>
      <c r="J3" s="341"/>
      <c r="K3" s="341"/>
      <c r="L3" s="341"/>
      <c r="M3" s="341"/>
      <c r="N3" s="341"/>
      <c r="O3" s="341"/>
      <c r="P3" s="341"/>
      <c r="Q3" s="341"/>
      <c r="R3" s="341"/>
      <c r="S3" s="341"/>
      <c r="T3" s="341"/>
      <c r="U3" s="341"/>
      <c r="V3" s="341"/>
      <c r="W3" s="348"/>
      <c r="X3" s="349"/>
    </row>
    <row r="4" spans="2:24" s="10" customFormat="1" x14ac:dyDescent="0.3">
      <c r="B4" s="340"/>
      <c r="C4" s="341"/>
      <c r="D4" s="341"/>
      <c r="E4" s="341"/>
      <c r="F4" s="341"/>
      <c r="G4" s="341"/>
      <c r="H4" s="341"/>
      <c r="I4" s="341"/>
      <c r="J4" s="341"/>
      <c r="K4" s="341"/>
      <c r="L4" s="341"/>
      <c r="M4" s="341"/>
      <c r="N4" s="341"/>
      <c r="O4" s="341"/>
      <c r="P4" s="341"/>
      <c r="Q4" s="341"/>
      <c r="R4" s="341"/>
      <c r="S4" s="341"/>
      <c r="T4" s="341"/>
      <c r="U4" s="341"/>
      <c r="V4" s="341"/>
      <c r="W4" s="350"/>
      <c r="X4" s="351"/>
    </row>
    <row r="5" spans="2:24" s="10" customFormat="1" ht="14.5" thickBot="1" x14ac:dyDescent="0.35">
      <c r="B5" s="27"/>
      <c r="C5" s="27"/>
      <c r="D5" s="27"/>
      <c r="E5" s="27"/>
      <c r="F5" s="27"/>
      <c r="G5" s="27"/>
      <c r="H5" s="27"/>
      <c r="I5" s="27"/>
      <c r="J5" s="27"/>
      <c r="K5" s="27"/>
      <c r="L5" s="27"/>
      <c r="M5" s="27"/>
      <c r="N5" s="27"/>
      <c r="O5" s="27"/>
      <c r="P5" s="27"/>
      <c r="Q5" s="27"/>
      <c r="R5" s="27"/>
      <c r="S5" s="28"/>
      <c r="T5" s="27"/>
      <c r="U5" s="27"/>
      <c r="V5" s="27"/>
      <c r="W5" s="27"/>
      <c r="X5" s="27"/>
    </row>
    <row r="6" spans="2:24" ht="99.75" customHeight="1" x14ac:dyDescent="0.25">
      <c r="B6" s="327" t="str">
        <f>+EVALUACION!B6</f>
        <v>PRESTAR SERVICIOS DE APOYO LOGÍSTICO Y PROMOCIÓN PARA EL FORTALECIMIENTO DE CAPACIDADES TECNOLÓGICAS Y LA ENTREGA DE INCENTIVOS PARA LA APROPIACIÓN DE HERRAMIENTAS DIGITALES Y EL FOMENTO DE UNA UNIDAD DE INNOVACIÓN EN LA LOCALIDAD DE PUENTE ARANDA</v>
      </c>
      <c r="C6" s="328"/>
      <c r="D6" s="328"/>
      <c r="E6" s="328"/>
      <c r="F6" s="328"/>
      <c r="G6" s="328"/>
      <c r="H6" s="328"/>
      <c r="I6" s="328"/>
      <c r="J6" s="328"/>
      <c r="K6" s="328"/>
      <c r="L6" s="328"/>
      <c r="M6" s="328"/>
      <c r="N6" s="328"/>
      <c r="O6" s="328"/>
      <c r="P6" s="328"/>
      <c r="Q6" s="328"/>
      <c r="R6" s="328"/>
      <c r="S6" s="328"/>
      <c r="T6" s="328"/>
      <c r="U6" s="328"/>
      <c r="V6" s="328"/>
      <c r="W6" s="328"/>
      <c r="X6" s="329"/>
    </row>
    <row r="7" spans="2:24" x14ac:dyDescent="0.25">
      <c r="B7" s="352" t="s">
        <v>192</v>
      </c>
      <c r="C7" s="336"/>
      <c r="D7" s="336"/>
      <c r="E7" s="336"/>
      <c r="F7" s="336"/>
      <c r="G7" s="336"/>
      <c r="H7" s="336"/>
      <c r="I7" s="336"/>
      <c r="J7" s="336"/>
      <c r="K7" s="336"/>
      <c r="L7" s="336"/>
      <c r="M7" s="336"/>
      <c r="N7" s="336"/>
      <c r="O7" s="336"/>
      <c r="P7" s="336"/>
      <c r="Q7" s="336"/>
      <c r="R7" s="336"/>
      <c r="S7" s="336"/>
      <c r="T7" s="336"/>
      <c r="U7" s="336"/>
      <c r="V7" s="336"/>
      <c r="W7" s="336"/>
      <c r="X7" s="353"/>
    </row>
    <row r="8" spans="2:24" x14ac:dyDescent="0.25">
      <c r="B8" s="352"/>
      <c r="C8" s="336"/>
      <c r="D8" s="336"/>
      <c r="E8" s="336"/>
      <c r="F8" s="336"/>
      <c r="G8" s="336"/>
      <c r="H8" s="336"/>
      <c r="I8" s="336"/>
      <c r="J8" s="336"/>
      <c r="K8" s="336"/>
      <c r="L8" s="336"/>
      <c r="M8" s="336"/>
      <c r="N8" s="336"/>
      <c r="O8" s="336"/>
      <c r="P8" s="336"/>
      <c r="Q8" s="336"/>
      <c r="R8" s="336"/>
      <c r="S8" s="336"/>
      <c r="T8" s="336"/>
      <c r="U8" s="336"/>
      <c r="V8" s="336"/>
      <c r="W8" s="336"/>
      <c r="X8" s="353"/>
    </row>
    <row r="9" spans="2:24" ht="14.5" thickBot="1" x14ac:dyDescent="0.3">
      <c r="B9" s="325"/>
      <c r="C9" s="326"/>
      <c r="D9" s="326"/>
      <c r="E9" s="326"/>
      <c r="F9" s="326"/>
      <c r="G9" s="326"/>
      <c r="H9" s="326"/>
      <c r="I9" s="326"/>
      <c r="J9" s="326"/>
      <c r="K9" s="326"/>
      <c r="L9" s="326"/>
      <c r="M9" s="326"/>
      <c r="N9" s="326"/>
      <c r="O9" s="326"/>
      <c r="P9" s="326"/>
      <c r="Q9" s="326"/>
      <c r="R9" s="326"/>
      <c r="X9" s="30"/>
    </row>
    <row r="10" spans="2:24" ht="98.5" thickBot="1" x14ac:dyDescent="0.3">
      <c r="B10" s="19" t="s">
        <v>193</v>
      </c>
      <c r="C10" s="20" t="s">
        <v>67</v>
      </c>
      <c r="D10" s="21" t="s">
        <v>194</v>
      </c>
      <c r="E10" s="21" t="s">
        <v>195</v>
      </c>
      <c r="F10" s="21" t="s">
        <v>196</v>
      </c>
      <c r="G10" s="20" t="s">
        <v>68</v>
      </c>
      <c r="H10" s="21" t="s">
        <v>94</v>
      </c>
      <c r="I10" s="21" t="s">
        <v>70</v>
      </c>
      <c r="J10" s="21" t="s">
        <v>197</v>
      </c>
      <c r="K10" s="21" t="s">
        <v>72</v>
      </c>
      <c r="L10" s="21" t="s">
        <v>198</v>
      </c>
      <c r="M10" s="20" t="s">
        <v>199</v>
      </c>
      <c r="N10" s="20" t="s">
        <v>134</v>
      </c>
      <c r="O10" s="21" t="s">
        <v>94</v>
      </c>
      <c r="P10" s="21" t="s">
        <v>70</v>
      </c>
      <c r="Q10" s="21" t="s">
        <v>197</v>
      </c>
      <c r="R10" s="21" t="s">
        <v>72</v>
      </c>
      <c r="S10" s="20" t="s">
        <v>135</v>
      </c>
      <c r="T10" s="20" t="s">
        <v>136</v>
      </c>
      <c r="U10" s="20" t="s">
        <v>137</v>
      </c>
      <c r="V10" s="20" t="s">
        <v>138</v>
      </c>
      <c r="W10" s="20" t="s">
        <v>200</v>
      </c>
      <c r="X10" s="22" t="s">
        <v>140</v>
      </c>
    </row>
    <row r="11" spans="2:24" ht="409.6" thickBot="1" x14ac:dyDescent="0.3">
      <c r="B11" s="23">
        <v>3</v>
      </c>
      <c r="C11" s="24" t="str">
        <f>+'EVALUACION CON CONTROLES'!C16:F16</f>
        <v>Suspensión del Proceso de selección</v>
      </c>
      <c r="D11" s="25" t="str">
        <f>+'EVALUACION CON CONTROLES'!B16</f>
        <v>SELECCIÓN</v>
      </c>
      <c r="E11" s="25" t="str">
        <f>VLOOKUP(C11,'IDENTIFICACION Y ANALISIS'!$B$18:$F$41,3,FALSE)</f>
        <v>General</v>
      </c>
      <c r="F11" s="25" t="str">
        <f>VLOOKUP(C11,'IDENTIFICACION Y ANALISIS'!$B$18:$F$41,4,FALSE)</f>
        <v>Interno</v>
      </c>
      <c r="G11" s="24" t="str">
        <f>+EVALUACION!H17</f>
        <v xml:space="preserve">Retraso en el cumplimiento de las metas de la entidad, demora en el cronograma, sobrecostos, reprocesios,  aparación de impugnaciones, desconfianza en futuras contrataciones, deserción de oferentes, problemas en la asignación de recursos, afectaciones en la comunidad, </v>
      </c>
      <c r="H11" s="24">
        <f>+EVALUACION!I17</f>
        <v>1</v>
      </c>
      <c r="I11" s="24">
        <f>+EVALUACION!J17</f>
        <v>5</v>
      </c>
      <c r="J11" s="24">
        <f>+EVALUACION!K17</f>
        <v>6</v>
      </c>
      <c r="K11" s="25" t="str">
        <f>+EVALUACION!L17</f>
        <v>ALTO</v>
      </c>
      <c r="L11" s="24" t="s">
        <v>201</v>
      </c>
      <c r="M11" s="146">
        <v>1</v>
      </c>
      <c r="N11" s="24" t="str">
        <f>+'EVALUACION CON CONTROLES'!G16</f>
        <v>(1) El abogado de contratación designado por el Alcalde Local, (2) durante la etapa de selección del proceso de contratación (3) hará un seguimiento jurídico integral al proceso de selección. En caso que se evidencie alguna situación problemática que amenace con una  suspensión del proceso de contratación se le notificará al Alcalde Local para determinar el paso a seguir. (4) Como evidencia de la ejecución del control quedarán las comunicaciones realizadas.</v>
      </c>
      <c r="O11" s="24">
        <f>+'EVALUACION CON CONTROLES'!I16</f>
        <v>1</v>
      </c>
      <c r="P11" s="24">
        <f>+'EVALUACION CON CONTROLES'!J16</f>
        <v>5</v>
      </c>
      <c r="Q11" s="24">
        <f>+'EVALUACION CON CONTROLES'!K16</f>
        <v>6</v>
      </c>
      <c r="R11" s="25" t="str">
        <f>+'EVALUACION CON CONTROLES'!L16</f>
        <v>ALTO</v>
      </c>
      <c r="S11" s="24" t="str">
        <f>+'EVALUACION CON CONTROLES'!M16</f>
        <v>NO</v>
      </c>
      <c r="T11" s="24" t="str">
        <f>+'EVALUACION CON CONTROLES'!N16</f>
        <v xml:space="preserve"> El abogado de contratación designado por el Alcalde Local</v>
      </c>
      <c r="U11" s="24" t="str">
        <f>+'EVALUACION CON CONTROLES'!O16</f>
        <v>Durante la etapa de selección del proceso de contratación</v>
      </c>
      <c r="V11" s="24" t="str">
        <f>+'EVALUACION CON CONTROLES'!P16</f>
        <v>Al finalizar la etapa de selección del proceso de contratación</v>
      </c>
      <c r="W11" s="24" t="str">
        <f>+'EVALUACION CON CONTROLES'!Q16</f>
        <v>Revisión documental de la evidencia establecida en el tratamiento/control</v>
      </c>
      <c r="X11" s="26" t="str">
        <f>+'EVALUACION CON CONTROLES'!R16</f>
        <v>Durante la etapa de selección del proceso de contratación</v>
      </c>
    </row>
    <row r="12" spans="2:24" ht="409.6" thickBot="1" x14ac:dyDescent="0.3">
      <c r="B12" s="23">
        <v>8</v>
      </c>
      <c r="C12" s="24" t="str">
        <f>+'EVALUACION CON CONTROLES'!C17:F17</f>
        <v>Declaratoria de desierta del Proceso de selección</v>
      </c>
      <c r="D12" s="25" t="str">
        <f>+'EVALUACION CON CONTROLES'!B17</f>
        <v>SELECCIÓN</v>
      </c>
      <c r="E12" s="25" t="str">
        <f>VLOOKUP(C12,'IDENTIFICACION Y ANALISIS'!$B$18:$F$41,3,FALSE)</f>
        <v>General</v>
      </c>
      <c r="F12" s="25" t="str">
        <f>VLOOKUP(C12,'IDENTIFICACION Y ANALISIS'!$B$18:$F$41,4,FALSE)</f>
        <v>Externo</v>
      </c>
      <c r="G12" s="24" t="str">
        <f>+EVALUACION!H18</f>
        <v>Incumplimiento en la satisfacción de las necesidades de la entidad. Incumplimiento de las metas propuestas por la entidad.</v>
      </c>
      <c r="H12" s="24">
        <f>+EVALUACION!I18</f>
        <v>1</v>
      </c>
      <c r="I12" s="24">
        <f>+EVALUACION!J18</f>
        <v>4</v>
      </c>
      <c r="J12" s="24">
        <f>+EVALUACION!K18</f>
        <v>5</v>
      </c>
      <c r="K12" s="25" t="str">
        <f>+EVALUACION!L18</f>
        <v>MEDIO</v>
      </c>
      <c r="L12" s="24" t="s">
        <v>201</v>
      </c>
      <c r="M12" s="146">
        <v>1</v>
      </c>
      <c r="N12" s="24" t="str">
        <f>+'EVALUACION CON CONTROLES'!G17</f>
        <v>(1) El abogado de contratación designado por el Alcalde Local, (2) durante la etapa de selección del proceso de contratación (3) hará un seguimiento a la validez de las ofertas, y a cualquier situación que pueda inducir al error de los oferentes en la presentación de las ofertas. En caso que se evidencie alguna situación problemática que amenace con una declaratarioa desierta del proceso de contratación se le notificará al Alcalde Local para determinar el paso a seguir. (4) Como evidencia de la ejecución del control quedarán las comunicaciones realizadas.</v>
      </c>
      <c r="O12" s="24">
        <f>+'EVALUACION CON CONTROLES'!I17</f>
        <v>1</v>
      </c>
      <c r="P12" s="24">
        <f>+'EVALUACION CON CONTROLES'!J17</f>
        <v>4</v>
      </c>
      <c r="Q12" s="24">
        <f>+'EVALUACION CON CONTROLES'!K17</f>
        <v>5</v>
      </c>
      <c r="R12" s="25" t="str">
        <f>+'EVALUACION CON CONTROLES'!L17</f>
        <v>MEDIO</v>
      </c>
      <c r="S12" s="24" t="str">
        <f>+'EVALUACION CON CONTROLES'!M17</f>
        <v>SI</v>
      </c>
      <c r="T12" s="24" t="str">
        <f>+'EVALUACION CON CONTROLES'!N17</f>
        <v>El abogado de contratación designado por el Alcalde Local</v>
      </c>
      <c r="U12" s="24" t="str">
        <f>+'EVALUACION CON CONTROLES'!O17</f>
        <v>Etapa de selección</v>
      </c>
      <c r="V12" s="24" t="str">
        <f>+'EVALUACION CON CONTROLES'!P17</f>
        <v xml:space="preserve">Antes de la selección del contratista </v>
      </c>
      <c r="W12" s="24" t="str">
        <f>+'EVALUACION CON CONTROLES'!Q17</f>
        <v>Revisión documental de la evidencia establecida en el tratamiento/control</v>
      </c>
      <c r="X12" s="26" t="str">
        <f>+'EVALUACION CON CONTROLES'!R17</f>
        <v>Durante el periodo de selección</v>
      </c>
    </row>
    <row r="13" spans="2:24" ht="409.6" thickBot="1" x14ac:dyDescent="0.3">
      <c r="B13" s="23">
        <v>12</v>
      </c>
      <c r="C13" s="24" t="str">
        <f>+'EVALUACION CON CONTROLES'!C18:F18</f>
        <v>Falta de constitución o constitución tardía de la garantía única. Aceptación de garantías que no se ajustan a lo contemplado en el contrato</v>
      </c>
      <c r="D13" s="25" t="str">
        <f>+'EVALUACION CON CONTROLES'!B18</f>
        <v>CONTRATACIÓN</v>
      </c>
      <c r="E13" s="25">
        <f>VLOOKUP(C13,'IDENTIFICACION Y ANALISIS'!$B$18:$F$41,3,FALSE)</f>
        <v>0</v>
      </c>
      <c r="F13" s="25" t="str">
        <f>VLOOKUP(C13,'IDENTIFICACION Y ANALISIS'!$B$18:$F$41,4,FALSE)</f>
        <v>Interno</v>
      </c>
      <c r="G13" s="24" t="str">
        <f>+EVALUACION!H19</f>
        <v xml:space="preserve">Desequilibrio financiero, incapacidad para reclamaar daños, mayor probabilidad de incumplimiento del contratista, nulidad del contrato, sanciones y multas, riesgo de insolvencia del garante, dificultades legales para el cumplimiento de la garantía, competencia desleal, falta de respeto para ejecutar correcciones, dificultad para exigir responsabilidades, disputas contractuales y riesgo de terminación temprana del contrato. </v>
      </c>
      <c r="H13" s="24">
        <f>+EVALUACION!I19</f>
        <v>1</v>
      </c>
      <c r="I13" s="24">
        <f>+EVALUACION!J19</f>
        <v>4</v>
      </c>
      <c r="J13" s="24">
        <f>+EVALUACION!K19</f>
        <v>5</v>
      </c>
      <c r="K13" s="25" t="str">
        <f>+EVALUACION!L19</f>
        <v>MEDIO</v>
      </c>
      <c r="L13" s="24" t="s">
        <v>204</v>
      </c>
      <c r="M13" s="146">
        <v>1</v>
      </c>
      <c r="N13" s="24" t="str">
        <f>+'EVALUACION CON CONTROLES'!G18</f>
        <v>(1) El abogado designado por el Alcalde Local, (2) después de la firma del contrato, (3) Se comunicará con el contratista para solicitar las presentación de las garantías. Si en un plazo razonable este no presenta las garantías se informará al Alcalde Local para inciar un proceso de incumplimiento contractual. En caso que el contratista presente garantías alteradas/falsas se oficiará a entes de control y a fiscalía. (4) Como evidencia de la ejecución del control quedarán las comunicaciones realizadas.</v>
      </c>
      <c r="O13" s="24">
        <f>+'EVALUACION CON CONTROLES'!I18</f>
        <v>1</v>
      </c>
      <c r="P13" s="24">
        <f>+'EVALUACION CON CONTROLES'!J18</f>
        <v>4</v>
      </c>
      <c r="Q13" s="24">
        <f>+'EVALUACION CON CONTROLES'!K18</f>
        <v>5</v>
      </c>
      <c r="R13" s="25" t="str">
        <f>+'EVALUACION CON CONTROLES'!L18</f>
        <v>MEDIO</v>
      </c>
      <c r="S13" s="24" t="str">
        <f>+'EVALUACION CON CONTROLES'!M18</f>
        <v>SI</v>
      </c>
      <c r="T13" s="24" t="str">
        <f>+'EVALUACION CON CONTROLES'!N18</f>
        <v>El abogado designado por el Alcalde Local</v>
      </c>
      <c r="U13" s="24" t="str">
        <f>+'EVALUACION CON CONTROLES'!O18</f>
        <v>Después de la firma del contrato por parte del contratista</v>
      </c>
      <c r="V13" s="24" t="str">
        <f>+'EVALUACION CON CONTROLES'!P18</f>
        <v>Después de aprobar las garantías presentadas por el contratista</v>
      </c>
      <c r="W13" s="24" t="str">
        <f>+'EVALUACION CON CONTROLES'!Q18</f>
        <v>Revisión documental de la evidencia establecida en el tratamiento/control</v>
      </c>
      <c r="X13" s="26" t="str">
        <f>+'EVALUACION CON CONTROLES'!R18</f>
        <v>Durante la etapa de perfeccionamiento</v>
      </c>
    </row>
    <row r="14" spans="2:24" ht="409.6" thickBot="1" x14ac:dyDescent="0.3">
      <c r="B14" s="23">
        <v>14</v>
      </c>
      <c r="C14" s="24" t="str">
        <f>+'EVALUACION CON CONTROLES'!C19:F19</f>
        <v>Presentación de reclamos de terceros sobre la selección del oferente que retrasen el perfeccionamiento del contrato.</v>
      </c>
      <c r="D14" s="25" t="str">
        <f>+'EVALUACION CON CONTROLES'!B19</f>
        <v>CONTRATACIÓN</v>
      </c>
      <c r="E14" s="25" t="str">
        <f>VLOOKUP(C14,'IDENTIFICACION Y ANALISIS'!$B$18:$F$41,3,FALSE)</f>
        <v>General</v>
      </c>
      <c r="F14" s="25" t="str">
        <f>VLOOKUP(C14,'IDENTIFICACION Y ANALISIS'!$B$18:$F$41,4,FALSE)</f>
        <v>Externo</v>
      </c>
      <c r="G14" s="24" t="str">
        <f>+EVALUACION!H20</f>
        <v xml:space="preserve">Retrasos en la adjudicación del proceso, inclusive la declaratorio desierta del proceso de selección </v>
      </c>
      <c r="H14" s="24">
        <f>+EVALUACION!I20</f>
        <v>4</v>
      </c>
      <c r="I14" s="24">
        <f>+EVALUACION!J20</f>
        <v>3</v>
      </c>
      <c r="J14" s="24">
        <f>+EVALUACION!K20</f>
        <v>7</v>
      </c>
      <c r="K14" s="25" t="str">
        <f>+EVALUACION!L20</f>
        <v>ALTO</v>
      </c>
      <c r="L14" s="24" t="s">
        <v>204</v>
      </c>
      <c r="M14" s="146">
        <v>1</v>
      </c>
      <c r="N14" s="24" t="str">
        <f>+'EVALUACION CON CONTROLES'!G19</f>
        <v>(1) El abogado designado por el Alcalde Local, (2) después de la selección del contratista, (3) realizará una revisión de los posibles reclamos y requerimientos de los oferentes perdedores, ciudadanía y veedurías; y garantizará dar respuestas de fondo y en términos que brinden legalidad, legitimidad y transparencia al acto administrativo de adjudicación del contrato. (4) Como evidencia de la ejecución del control quedarán las comunicaciones realizadas.</v>
      </c>
      <c r="O14" s="24">
        <f>+'EVALUACION CON CONTROLES'!I19</f>
        <v>4</v>
      </c>
      <c r="P14" s="24">
        <f>+'EVALUACION CON CONTROLES'!J19</f>
        <v>3</v>
      </c>
      <c r="Q14" s="24">
        <f>+'EVALUACION CON CONTROLES'!K19</f>
        <v>7</v>
      </c>
      <c r="R14" s="25" t="str">
        <f>+'EVALUACION CON CONTROLES'!L19</f>
        <v>ALTO</v>
      </c>
      <c r="S14" s="24" t="str">
        <f>+'EVALUACION CON CONTROLES'!M19</f>
        <v>NO</v>
      </c>
      <c r="T14" s="24" t="str">
        <f>+'EVALUACION CON CONTROLES'!N19</f>
        <v>El abogado designado por el Alcalde Local</v>
      </c>
      <c r="U14" s="24" t="str">
        <f>+'EVALUACION CON CONTROLES'!O19</f>
        <v>Después de la adjudicación del contrato</v>
      </c>
      <c r="V14" s="24" t="str">
        <f>+'EVALUACION CON CONTROLES'!P19</f>
        <v>Antes de la firma del contrato</v>
      </c>
      <c r="W14" s="24" t="str">
        <f>+'EVALUACION CON CONTROLES'!Q19</f>
        <v>Revisión documental de la evidencia establecida en el tratamiento/control</v>
      </c>
      <c r="X14" s="26" t="str">
        <f>+'EVALUACION CON CONTROLES'!R19</f>
        <v>Durante la etapa de contratación</v>
      </c>
    </row>
    <row r="15" spans="2:24" ht="409.5" x14ac:dyDescent="0.25">
      <c r="B15" s="23">
        <v>15</v>
      </c>
      <c r="C15" s="24" t="str">
        <f>+'EVALUACION CON CONTROLES'!C20:F20</f>
        <v>Fluctuaciones del valor de la moneda</v>
      </c>
      <c r="D15" s="25" t="str">
        <f>+'EVALUACION CON CONTROLES'!B20</f>
        <v>EJECUCIÓN</v>
      </c>
      <c r="E15" s="25" t="str">
        <f>VLOOKUP(C15,'IDENTIFICACION Y ANALISIS'!$B$18:$F$41,3,FALSE)</f>
        <v>General</v>
      </c>
      <c r="F15" s="25" t="str">
        <f>VLOOKUP(C15,'IDENTIFICACION Y ANALISIS'!$B$18:$F$41,4,FALSE)</f>
        <v>Externo</v>
      </c>
      <c r="G15" s="24" t="str">
        <f>+EVALUACION!H21</f>
        <v xml:space="preserve">Aumento de los costos del contrato. Demoras en la ejecución del contrato. Posible desequilibrio económico </v>
      </c>
      <c r="H15" s="24">
        <f>+EVALUACION!I21</f>
        <v>3</v>
      </c>
      <c r="I15" s="24">
        <f>+EVALUACION!J21</f>
        <v>3</v>
      </c>
      <c r="J15" s="24">
        <f>+EVALUACION!K21</f>
        <v>6</v>
      </c>
      <c r="K15" s="25" t="str">
        <f>+EVALUACION!L21</f>
        <v>ALTO</v>
      </c>
      <c r="L15" s="24" t="s">
        <v>202</v>
      </c>
      <c r="M15" s="25" t="s">
        <v>203</v>
      </c>
      <c r="N15" s="24" t="str">
        <f>+'EVALUACION CON CONTROLES'!G20</f>
        <v>(1) El apoyo a la supervisión y profesional designado por el contratista, (2) realizarán un monitoreo mensual (3) a las fluctuaciones de la TRM. En caso de evidenciar fluctuaciones bruscas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15" s="24">
        <f>+'EVALUACION CON CONTROLES'!I20</f>
        <v>3</v>
      </c>
      <c r="P15" s="24">
        <f>+'EVALUACION CON CONTROLES'!J20</f>
        <v>3</v>
      </c>
      <c r="Q15" s="24">
        <f>+'EVALUACION CON CONTROLES'!K20</f>
        <v>6</v>
      </c>
      <c r="R15" s="25" t="str">
        <f>+'EVALUACION CON CONTROLES'!L20</f>
        <v>ALTO</v>
      </c>
      <c r="S15" s="24" t="str">
        <f>+'EVALUACION CON CONTROLES'!M20</f>
        <v>SI</v>
      </c>
      <c r="T15" s="24" t="str">
        <f>+'EVALUACION CON CONTROLES'!N20</f>
        <v xml:space="preserve"> El apoyo a la supervisión y profesional designado por el contratista </v>
      </c>
      <c r="U15" s="24" t="str">
        <f>+'EVALUACION CON CONTROLES'!O20</f>
        <v>Durante la
ejecución del contrato</v>
      </c>
      <c r="V15" s="24" t="str">
        <f>+'EVALUACION CON CONTROLES'!P20</f>
        <v>Antes de la
terminación del plazo contractual</v>
      </c>
      <c r="W15" s="24" t="str">
        <f>+'EVALUACION CON CONTROLES'!Q20</f>
        <v>Revisión documental de la evidencia establecida en el tratamiento/control</v>
      </c>
      <c r="X15" s="26" t="str">
        <f>+'EVALUACION CON CONTROLES'!R20</f>
        <v>Mensualmente</v>
      </c>
    </row>
    <row r="16" spans="2:24" ht="409.5" x14ac:dyDescent="0.25">
      <c r="B16" s="23">
        <v>16</v>
      </c>
      <c r="C16" s="24" t="str">
        <f>+'EVALUACION CON CONTROLES'!C21:F21</f>
        <v>Cambio de precios en factores de producción.</v>
      </c>
      <c r="D16" s="25" t="str">
        <f>+'EVALUACION CON CONTROLES'!B21</f>
        <v>EJECUCIÓN</v>
      </c>
      <c r="E16" s="25" t="str">
        <f>VLOOKUP(C16,'IDENTIFICACION Y ANALISIS'!$B$18:$F$41,3,FALSE)</f>
        <v>General</v>
      </c>
      <c r="F16" s="25" t="str">
        <f>VLOOKUP(C16,'IDENTIFICACION Y ANALISIS'!$B$18:$F$41,4,FALSE)</f>
        <v>Externo</v>
      </c>
      <c r="G16" s="24" t="str">
        <f>+EVALUACION!H22</f>
        <v xml:space="preserve">Renegociación de términos contractuales. Aumento de los costos del contrato. Demoras en la ejecución del contrato. Posible desequilibrio económico.Reducción de la calidad. </v>
      </c>
      <c r="H16" s="24">
        <f>+EVALUACION!I22</f>
        <v>1</v>
      </c>
      <c r="I16" s="24">
        <f>+EVALUACION!J22</f>
        <v>4</v>
      </c>
      <c r="J16" s="24">
        <f>+EVALUACION!K22</f>
        <v>5</v>
      </c>
      <c r="K16" s="25" t="str">
        <f>+EVALUACION!L22</f>
        <v>MEDIO</v>
      </c>
      <c r="L16" s="24" t="s">
        <v>202</v>
      </c>
      <c r="M16" s="25" t="s">
        <v>203</v>
      </c>
      <c r="N16" s="24" t="str">
        <f>+'EVALUACION CON CONTROLES'!G21</f>
        <v>(1) El apoyo a la supervisión y profesional designado por el contratista, (2) realizarán un monitoreo mensual (3) a los precios de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16" s="24">
        <f>+'EVALUACION CON CONTROLES'!I21</f>
        <v>1</v>
      </c>
      <c r="P16" s="24">
        <f>+'EVALUACION CON CONTROLES'!J21</f>
        <v>4</v>
      </c>
      <c r="Q16" s="24">
        <f>+'EVALUACION CON CONTROLES'!K21</f>
        <v>5</v>
      </c>
      <c r="R16" s="25" t="str">
        <f>+'EVALUACION CON CONTROLES'!L21</f>
        <v>MEDIO</v>
      </c>
      <c r="S16" s="24" t="str">
        <f>+'EVALUACION CON CONTROLES'!M21</f>
        <v>SI</v>
      </c>
      <c r="T16" s="24" t="str">
        <f>+'EVALUACION CON CONTROLES'!N21</f>
        <v xml:space="preserve">El apoyo a la supervisión y profesional designado por el contratist </v>
      </c>
      <c r="U16" s="24" t="str">
        <f>+'EVALUACION CON CONTROLES'!O21</f>
        <v>Durante la ejecución del contrato</v>
      </c>
      <c r="V16" s="24" t="str">
        <f>+'EVALUACION CON CONTROLES'!P21</f>
        <v>Antes de la terminación del plazo contractual</v>
      </c>
      <c r="W16" s="24" t="str">
        <f>+'EVALUACION CON CONTROLES'!Q21</f>
        <v>Revisión documental de la evidencia establecida en el tratamiento/control</v>
      </c>
      <c r="X16" s="26" t="str">
        <f>+'EVALUACION CON CONTROLES'!R21</f>
        <v>Mensualmente</v>
      </c>
    </row>
    <row r="17" spans="2:24" ht="409.5" x14ac:dyDescent="0.25">
      <c r="B17" s="23">
        <v>17</v>
      </c>
      <c r="C17" s="24" t="str">
        <f>+'EVALUACION CON CONTROLES'!C22:F22</f>
        <v>Variación de los precios del mercado</v>
      </c>
      <c r="D17" s="25" t="str">
        <f>+'EVALUACION CON CONTROLES'!B22</f>
        <v>EJECUCIÓN</v>
      </c>
      <c r="E17" s="25" t="str">
        <f>VLOOKUP(C17,'IDENTIFICACION Y ANALISIS'!$B$18:$F$41,3,FALSE)</f>
        <v>General</v>
      </c>
      <c r="F17" s="25" t="str">
        <f>VLOOKUP(C17,'IDENTIFICACION Y ANALISIS'!$B$18:$F$41,4,FALSE)</f>
        <v>Externo</v>
      </c>
      <c r="G17" s="24" t="str">
        <f>+EVALUACION!H23</f>
        <v>Incremento de costos.Necesidad de renegociación.Demoras en la ejecución. Revisión de cláusulas contractuales. Impacto en la calidad.</v>
      </c>
      <c r="H17" s="24">
        <f>+EVALUACION!I23</f>
        <v>2</v>
      </c>
      <c r="I17" s="24">
        <f>+EVALUACION!J23</f>
        <v>4</v>
      </c>
      <c r="J17" s="24">
        <f>+EVALUACION!K23</f>
        <v>6</v>
      </c>
      <c r="K17" s="25" t="str">
        <f>+EVALUACION!L23</f>
        <v>ALTO</v>
      </c>
      <c r="L17" s="24" t="s">
        <v>202</v>
      </c>
      <c r="M17" s="25" t="s">
        <v>203</v>
      </c>
      <c r="N17" s="24" t="str">
        <f>+'EVALUACION CON CONTROLES'!G22</f>
        <v>(1) El apoyo a la supervisión y profesional designado por el contratista, (2) realizarán un monitoreo mensual (3 )a los precios de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17" s="24">
        <f>+'EVALUACION CON CONTROLES'!I22</f>
        <v>2</v>
      </c>
      <c r="P17" s="24">
        <f>+'EVALUACION CON CONTROLES'!J22</f>
        <v>4</v>
      </c>
      <c r="Q17" s="24">
        <f>+'EVALUACION CON CONTROLES'!K22</f>
        <v>6</v>
      </c>
      <c r="R17" s="25" t="str">
        <f>+'EVALUACION CON CONTROLES'!L22</f>
        <v>ALTO</v>
      </c>
      <c r="S17" s="24" t="str">
        <f>+'EVALUACION CON CONTROLES'!M22</f>
        <v>SI</v>
      </c>
      <c r="T17" s="24" t="str">
        <f>+'EVALUACION CON CONTROLES'!N22</f>
        <v xml:space="preserve">El apoyo a la supervisión y profesional designado por el contratist </v>
      </c>
      <c r="U17" s="24" t="str">
        <f>+'EVALUACION CON CONTROLES'!O22</f>
        <v>Durante la ejecución del contrato</v>
      </c>
      <c r="V17" s="24" t="str">
        <f>+'EVALUACION CON CONTROLES'!P22</f>
        <v>Antes de la terminación del plazo contractual</v>
      </c>
      <c r="W17" s="24" t="str">
        <f>+'EVALUACION CON CONTROLES'!Q22</f>
        <v>Revisión documental de la evidencia establecida en el tratamiento/control</v>
      </c>
      <c r="X17" s="26" t="str">
        <f>+'EVALUACION CON CONTROLES'!R22</f>
        <v>Mensualmente</v>
      </c>
    </row>
    <row r="18" spans="2:24" ht="409.6" thickBot="1" x14ac:dyDescent="0.3">
      <c r="B18" s="23">
        <v>18</v>
      </c>
      <c r="C18" s="24" t="str">
        <f>+'EVALUACION CON CONTROLES'!C23:F23</f>
        <v>Factores políticos o macroeconómicos.</v>
      </c>
      <c r="D18" s="25" t="str">
        <f>+'EVALUACION CON CONTROLES'!B23</f>
        <v>EJECUCIÓN</v>
      </c>
      <c r="E18" s="25" t="str">
        <f>VLOOKUP(C18,'IDENTIFICACION Y ANALISIS'!$B$18:$F$41,3,FALSE)</f>
        <v>Estatal</v>
      </c>
      <c r="F18" s="25" t="str">
        <f>VLOOKUP(C18,'IDENTIFICACION Y ANALISIS'!$B$18:$F$41,4,FALSE)</f>
        <v>Externo</v>
      </c>
      <c r="G18" s="24" t="str">
        <f>+EVALUACION!H24</f>
        <v xml:space="preserve">Cambios en la normativa.Incremento en los costos. Demoras en la ejecución. Aumento del riesgo financiero. Desbalance contractual. Impacto en la seguridad jurídica. </v>
      </c>
      <c r="H18" s="24">
        <f>+EVALUACION!I24</f>
        <v>3</v>
      </c>
      <c r="I18" s="24">
        <f>+EVALUACION!J24</f>
        <v>3</v>
      </c>
      <c r="J18" s="24">
        <f>+EVALUACION!K24</f>
        <v>6</v>
      </c>
      <c r="K18" s="25" t="str">
        <f>+EVALUACION!L24</f>
        <v>ALTO</v>
      </c>
      <c r="L18" s="24" t="s">
        <v>202</v>
      </c>
      <c r="M18" s="25" t="s">
        <v>203</v>
      </c>
      <c r="N18" s="24" t="str">
        <f>+'EVALUACION CON CONTROLES'!G23</f>
        <v>(1) El apoyo a la supervisión y profesional designado por el contratista, (2) realizarán un monitoreo menusal (3) al contexto político y macroeconómico del país y de la Ciudad y en caso de evidenciar alguna situación que pueda obstaculizar la ejecución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18" s="24">
        <f>+'EVALUACION CON CONTROLES'!I23</f>
        <v>3</v>
      </c>
      <c r="P18" s="24">
        <f>+'EVALUACION CON CONTROLES'!J23</f>
        <v>3</v>
      </c>
      <c r="Q18" s="24">
        <f>+'EVALUACION CON CONTROLES'!K23</f>
        <v>6</v>
      </c>
      <c r="R18" s="25" t="str">
        <f>+'EVALUACION CON CONTROLES'!L23</f>
        <v>ALTO</v>
      </c>
      <c r="S18" s="24" t="str">
        <f>+'EVALUACION CON CONTROLES'!M23</f>
        <v>NO</v>
      </c>
      <c r="T18" s="24" t="str">
        <f>+'EVALUACION CON CONTROLES'!N23</f>
        <v xml:space="preserve">El apoyo a la supervisión y profesional designado por el contratist </v>
      </c>
      <c r="U18" s="24" t="str">
        <f>+'EVALUACION CON CONTROLES'!O23</f>
        <v>Durante la ejecución del contrato</v>
      </c>
      <c r="V18" s="24" t="str">
        <f>+'EVALUACION CON CONTROLES'!P23</f>
        <v>Antes de la terminación del plazo contractual</v>
      </c>
      <c r="W18" s="24" t="str">
        <f>+'EVALUACION CON CONTROLES'!Q23</f>
        <v>Revisión documental de la evidencia establecida en el tratamiento/control</v>
      </c>
      <c r="X18" s="26" t="str">
        <f>+'EVALUACION CON CONTROLES'!R23</f>
        <v>Mensualmente</v>
      </c>
    </row>
    <row r="19" spans="2:24" ht="409.6" thickBot="1" x14ac:dyDescent="0.3">
      <c r="B19" s="23">
        <v>20</v>
      </c>
      <c r="C19" s="24" t="str">
        <f>+'EVALUACION CON CONTROLES'!C24:F24</f>
        <v>Variación en la disponibilidad o en el costo de los insumos necesarios para prestar los servicios por la importanción de los mismos</v>
      </c>
      <c r="D19" s="25" t="str">
        <f>+'EVALUACION CON CONTROLES'!B24</f>
        <v>EJECUCIÓN</v>
      </c>
      <c r="E19" s="25" t="e">
        <f>VLOOKUP(C19,'IDENTIFICACION Y ANALISIS'!$B$18:$F$41,3,FALSE)</f>
        <v>#N/A</v>
      </c>
      <c r="F19" s="25" t="e">
        <f>VLOOKUP(C19,'IDENTIFICACION Y ANALISIS'!$B$18:$F$41,4,FALSE)</f>
        <v>#N/A</v>
      </c>
      <c r="G19" s="24" t="str">
        <f>+EVALUACION!H25</f>
        <v>Incremento en los costos de operación. Escasez de insumos. Demoras en la ejecución. Reducción de la calidad.Reajuste de precios. Aumento de la incertidumbre. Impacto en la competitividad.</v>
      </c>
      <c r="H19" s="24">
        <f>+EVALUACION!I25</f>
        <v>1</v>
      </c>
      <c r="I19" s="24">
        <f>+EVALUACION!J25</f>
        <v>3</v>
      </c>
      <c r="J19" s="24">
        <f>+EVALUACION!K25</f>
        <v>4</v>
      </c>
      <c r="K19" s="25" t="str">
        <f>+EVALUACION!L25</f>
        <v>BAJO</v>
      </c>
      <c r="L19" s="24" t="s">
        <v>202</v>
      </c>
      <c r="M19" s="25" t="s">
        <v>203</v>
      </c>
      <c r="N19" s="24" t="str">
        <f>+'EVALUACION CON CONTROLES'!G24</f>
        <v>(1) El apoyo a la supervisión y profesional designado por el contratista, (2) realizarán un monitoreo mensual (3) a la disponibilidad y a los precios de los bienes y servicios incluidos en la oferta económica. En caso de evidenciar indisponibilidad de bienes o servicios que puedan poner en riesgo la ejecución y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19" s="24">
        <f>+'EVALUACION CON CONTROLES'!I24</f>
        <v>1</v>
      </c>
      <c r="P19" s="24">
        <f>+'EVALUACION CON CONTROLES'!J24</f>
        <v>3</v>
      </c>
      <c r="Q19" s="24">
        <f>+'EVALUACION CON CONTROLES'!K24</f>
        <v>4</v>
      </c>
      <c r="R19" s="25" t="str">
        <f>+'EVALUACION CON CONTROLES'!L24</f>
        <v>BAJO</v>
      </c>
      <c r="S19" s="24" t="str">
        <f>+'EVALUACION CON CONTROLES'!M24</f>
        <v>SI</v>
      </c>
      <c r="T19" s="24" t="str">
        <f>+'EVALUACION CON CONTROLES'!N24</f>
        <v>El apoyo a la supervisión y profesional designado por el contratista</v>
      </c>
      <c r="U19" s="24" t="str">
        <f>+'EVALUACION CON CONTROLES'!O24</f>
        <v>Durante la ejecución del contrato</v>
      </c>
      <c r="V19" s="24" t="str">
        <f>+'EVALUACION CON CONTROLES'!P24</f>
        <v>Cierre o liquidación del contrato</v>
      </c>
      <c r="W19" s="24" t="str">
        <f>+'EVALUACION CON CONTROLES'!Q24</f>
        <v>Revisión documental de la evidencia establecida en el tratamiento/control</v>
      </c>
      <c r="X19" s="26" t="str">
        <f>+'EVALUACION CON CONTROLES'!R24</f>
        <v>Mensualmente</v>
      </c>
    </row>
    <row r="20" spans="2:24" ht="409.5" x14ac:dyDescent="0.25">
      <c r="B20" s="23">
        <v>21</v>
      </c>
      <c r="C20" s="24" t="str">
        <f>+'EVALUACION CON CONTROLES'!C25:F25</f>
        <v>Incumplimiento de compromisos adquiridos por el contratista seleccionado con sus subcontratistas, suministradores de bienes y servicios.</v>
      </c>
      <c r="D20" s="25" t="str">
        <f>+'EVALUACION CON CONTROLES'!B25</f>
        <v>EJECUCIÓN</v>
      </c>
      <c r="E20" s="25" t="str">
        <f>VLOOKUP(C20,'IDENTIFICACION Y ANALISIS'!$B$18:$F$41,3,FALSE)</f>
        <v>General</v>
      </c>
      <c r="F20" s="25" t="str">
        <f>VLOOKUP(C20,'IDENTIFICACION Y ANALISIS'!$B$18:$F$41,4,FALSE)</f>
        <v>Externo</v>
      </c>
      <c r="G20" s="24" t="str">
        <f>+EVALUACION!H26</f>
        <v xml:space="preserve">Retrasos en el proyecto. Aumento de costos. Compromiso de la calidad.Conflictos legales. Interrupciones en el flujo de trabajo. Necesidad de reestructuración del contrato.Riesgo de incumplimiento de los objetivos del proyecto. </v>
      </c>
      <c r="H20" s="24">
        <f>+EVALUACION!I26</f>
        <v>2</v>
      </c>
      <c r="I20" s="24">
        <f>+EVALUACION!J26</f>
        <v>4</v>
      </c>
      <c r="J20" s="24">
        <f>+EVALUACION!K26</f>
        <v>6</v>
      </c>
      <c r="K20" s="25" t="str">
        <f>+EVALUACION!L26</f>
        <v>ALTO</v>
      </c>
      <c r="L20" s="24" t="s">
        <v>204</v>
      </c>
      <c r="M20" s="146">
        <v>1</v>
      </c>
      <c r="N20" s="24" t="str">
        <f>+'EVALUACION CON CONTROLES'!G25</f>
        <v>(1) El apoyo a la supervisión y profesional designado por el contratista (2) realizarán un seguimiento mensual (3) al cumplimiento de los compromisos del contratista con sus subcontratistas, suministradores de bienes y servicios; y en caso de evidenciar incumplimientos o no pagos, el apoyo a la supervisión realizará el respectivo requerimiento al contratista. En caso de reinicidir, se solicitará la apertura del proceso de incumplimiento contractual. (4) Como evidencia de la ejecución del control quedará el formato GDI-GPD-F029 Formato evidencia de reunión y comunicaciones realizadas.</v>
      </c>
      <c r="O20" s="24">
        <f>+'EVALUACION CON CONTROLES'!I25</f>
        <v>2</v>
      </c>
      <c r="P20" s="24">
        <f>+'EVALUACION CON CONTROLES'!J25</f>
        <v>4</v>
      </c>
      <c r="Q20" s="24">
        <f>+'EVALUACION CON CONTROLES'!K25</f>
        <v>6</v>
      </c>
      <c r="R20" s="25" t="str">
        <f>+'EVALUACION CON CONTROLES'!L25</f>
        <v>ALTO</v>
      </c>
      <c r="S20" s="24" t="str">
        <f>+'EVALUACION CON CONTROLES'!M25</f>
        <v>SI</v>
      </c>
      <c r="T20" s="24" t="str">
        <f>+'EVALUACION CON CONTROLES'!N25</f>
        <v>El apoyo a la supervisión y profesional designado por el contratista</v>
      </c>
      <c r="U20" s="24" t="str">
        <f>+'EVALUACION CON CONTROLES'!O25</f>
        <v>Durante la ejecución del contrato</v>
      </c>
      <c r="V20" s="24" t="str">
        <f>+'EVALUACION CON CONTROLES'!P25</f>
        <v>Cierre o liquidación del contrato</v>
      </c>
      <c r="W20" s="24" t="str">
        <f>+'EVALUACION CON CONTROLES'!Q25</f>
        <v>Revisión documental de la evidencia establecida en el tratamiento/control</v>
      </c>
      <c r="X20" s="26" t="str">
        <f>+'EVALUACION CON CONTROLES'!R25</f>
        <v>Mensualmente</v>
      </c>
    </row>
    <row r="21" spans="2:24" ht="409.6" thickBot="1" x14ac:dyDescent="0.3">
      <c r="B21" s="23">
        <v>22</v>
      </c>
      <c r="C21" s="24" t="str">
        <f>+'EVALUACION CON CONTROLES'!C26:F26</f>
        <v>Incumplimiento de la administración en los pagos.</v>
      </c>
      <c r="D21" s="25" t="str">
        <f>+'EVALUACION CON CONTROLES'!B26</f>
        <v>EJECUCIÓN</v>
      </c>
      <c r="E21" s="25" t="str">
        <f>VLOOKUP(C21,'IDENTIFICACION Y ANALISIS'!$B$18:$F$41,3,FALSE)</f>
        <v>General</v>
      </c>
      <c r="F21" s="25" t="str">
        <f>VLOOKUP(C21,'IDENTIFICACION Y ANALISIS'!$B$18:$F$41,4,FALSE)</f>
        <v>Interno</v>
      </c>
      <c r="G21" s="24" t="str">
        <f>+EVALUACION!H27</f>
        <v xml:space="preserve">Retrasos en la ejecución. Interrupción de servicios. Aumento de costos.Conflictos contractuales. Problemas de flujo de caja. Riesgo de penalidades. </v>
      </c>
      <c r="H21" s="24">
        <f>+EVALUACION!I27</f>
        <v>2</v>
      </c>
      <c r="I21" s="24">
        <f>+EVALUACION!J27</f>
        <v>3</v>
      </c>
      <c r="J21" s="24">
        <f>+EVALUACION!K27</f>
        <v>5</v>
      </c>
      <c r="K21" s="25" t="str">
        <f>+EVALUACION!L27</f>
        <v>MEDIO</v>
      </c>
      <c r="L21" s="24" t="s">
        <v>201</v>
      </c>
      <c r="M21" s="146">
        <v>1</v>
      </c>
      <c r="N21" s="24" t="str">
        <f>+'EVALUACION CON CONTROLES'!G26</f>
        <v>(1) El apoyo a la supervisión y profesional designado por el contratista, (2) al iniciar la ejecución del contrato realizarán un cronograma de trabajo y le realizarán un seguimiento/monitoreo mensual. (3) Dicho cronograma de trabajo tendrá en cuenta la ejecución física y financiera del contrato y los momentos de radicación de informes de ejecución y cuentas de cobro, así como los tiempos por parte de la Administración para los respectivos desembolsos. En relación a lo anterior, el apoyo a la supervisión deberá realizar la respectiva programación y reprogramación del PAC. (4) Como evidencia de la ejecución del control quedará el cronograma de trabajo, formato GDI-GPD-F029 Formato evidencia de reunión y comunicaciones realizadas.</v>
      </c>
      <c r="O21" s="24">
        <f>+'EVALUACION CON CONTROLES'!I26</f>
        <v>2</v>
      </c>
      <c r="P21" s="24">
        <f>+'EVALUACION CON CONTROLES'!J26</f>
        <v>3</v>
      </c>
      <c r="Q21" s="24">
        <f>+'EVALUACION CON CONTROLES'!K26</f>
        <v>5</v>
      </c>
      <c r="R21" s="25" t="str">
        <f>+'EVALUACION CON CONTROLES'!L26</f>
        <v>MEDIO</v>
      </c>
      <c r="S21" s="24" t="str">
        <f>+'EVALUACION CON CONTROLES'!M26</f>
        <v>SI</v>
      </c>
      <c r="T21" s="24" t="str">
        <f>+'EVALUACION CON CONTROLES'!N26</f>
        <v>El apoyo a la supervisión y profesional designado por el contratista</v>
      </c>
      <c r="U21" s="24" t="str">
        <f>+'EVALUACION CON CONTROLES'!O26</f>
        <v>Durante la ejecución del contrato</v>
      </c>
      <c r="V21" s="24" t="str">
        <f>+'EVALUACION CON CONTROLES'!P26</f>
        <v>Cierre o liquidación del contrato</v>
      </c>
      <c r="W21" s="24" t="str">
        <f>+'EVALUACION CON CONTROLES'!Q26</f>
        <v>Revisión documental de la evidencia establecida en el tratamiento/control</v>
      </c>
      <c r="X21" s="26" t="str">
        <f>+'EVALUACION CON CONTROLES'!R26</f>
        <v>Mensualmente</v>
      </c>
    </row>
    <row r="22" spans="2:24" ht="409.6" thickBot="1" x14ac:dyDescent="0.3">
      <c r="B22" s="23">
        <v>26</v>
      </c>
      <c r="C22" s="24" t="str">
        <f>+'EVALUACION CON CONTROLES'!C27:F27</f>
        <v>Desequilibrio económico del contrato</v>
      </c>
      <c r="D22" s="25" t="str">
        <f>+'EVALUACION CON CONTROLES'!B27</f>
        <v>EJECUCIÓN</v>
      </c>
      <c r="E22" s="25" t="str">
        <f>VLOOKUP(C22,'IDENTIFICACION Y ANALISIS'!$B$18:$F$41,3,FALSE)</f>
        <v>General</v>
      </c>
      <c r="F22" s="25" t="str">
        <f>VLOOKUP(C22,'IDENTIFICACION Y ANALISIS'!$B$18:$F$41,4,FALSE)</f>
        <v>Externo</v>
      </c>
      <c r="G22" s="24" t="str">
        <f>+EVALUACION!H28</f>
        <v>Paralización o ralentización del proyecto, reprogramación de actividades, ajuste de plazos o condiciones, revisión de precios, reducción en la calidad de los trabajo, compromiso en el alcance del proyecto, rescisión unilateral del contratista, resolución anticipada por la entidad contratante, historial negativo en procesos públicos, posibles sanciones o procesos por parte de entes de control, demoras en la entrega de beneficios a la comunidad, necesidad de nuevas asignaciones presupuestales, reprogramación del gasto, activación de cláusulas de reajuste de precios y aplicación de la "teoría de la imprevisión".</v>
      </c>
      <c r="H22" s="24">
        <f>+EVALUACION!I28</f>
        <v>3</v>
      </c>
      <c r="I22" s="24">
        <f>+EVALUACION!J28</f>
        <v>5</v>
      </c>
      <c r="J22" s="24">
        <f>+EVALUACION!K28</f>
        <v>8</v>
      </c>
      <c r="K22" s="25" t="str">
        <f>+EVALUACION!L28</f>
        <v>EXTREMO</v>
      </c>
      <c r="L22" s="24" t="s">
        <v>202</v>
      </c>
      <c r="M22" s="25" t="s">
        <v>203</v>
      </c>
      <c r="N22" s="24" t="str">
        <f>+'EVALUACION CON CONTROLES'!G27</f>
        <v>(1) El apoyo a la supervisión y profesional designado por el contratista, (2) realizarán un monitoreo menusal (3) a cualquiera de los aspectos (políticos, sociales, económicos) que puedan generar como consecuencia un desequilibrio económico del contrato y en caso de encontrar algún hallazgo que pueda materializar el riesgo,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22" s="24">
        <f>+'EVALUACION CON CONTROLES'!I27</f>
        <v>3</v>
      </c>
      <c r="P22" s="24">
        <f>+'EVALUACION CON CONTROLES'!J27</f>
        <v>5</v>
      </c>
      <c r="Q22" s="24">
        <f>+'EVALUACION CON CONTROLES'!K27</f>
        <v>8</v>
      </c>
      <c r="R22" s="25" t="str">
        <f>+'EVALUACION CON CONTROLES'!L27</f>
        <v>EXTREMO</v>
      </c>
      <c r="S22" s="24" t="str">
        <f>+'EVALUACION CON CONTROLES'!M27</f>
        <v>SI</v>
      </c>
      <c r="T22" s="24" t="str">
        <f>+'EVALUACION CON CONTROLES'!N27</f>
        <v>El apoyo a la supervisión y profesional designado por el contratista</v>
      </c>
      <c r="U22" s="24" t="str">
        <f>+'EVALUACION CON CONTROLES'!O27</f>
        <v>Durante la ejecución del contrato</v>
      </c>
      <c r="V22" s="24" t="str">
        <f>+'EVALUACION CON CONTROLES'!P27</f>
        <v>Cierre o liquidación del contrato</v>
      </c>
      <c r="W22" s="24" t="str">
        <f>+'EVALUACION CON CONTROLES'!Q27</f>
        <v>Revisión documental de la evidencia establecida en el tratamiento/control</v>
      </c>
      <c r="X22" s="26" t="str">
        <f>+'EVALUACION CON CONTROLES'!R27</f>
        <v>Mensualmente</v>
      </c>
    </row>
    <row r="23" spans="2:24" ht="409.5" x14ac:dyDescent="0.25">
      <c r="B23" s="23">
        <v>27</v>
      </c>
      <c r="C23" s="24" t="str">
        <f>+'EVALUACION CON CONTROLES'!C28:F28</f>
        <v>Imposición de nuevos tributos</v>
      </c>
      <c r="D23" s="25" t="str">
        <f>+'EVALUACION CON CONTROLES'!B28</f>
        <v>EJECUCIÓN</v>
      </c>
      <c r="E23" s="25" t="str">
        <f>VLOOKUP(C23,'IDENTIFICACION Y ANALISIS'!$B$18:$F$41,3,FALSE)</f>
        <v>General</v>
      </c>
      <c r="F23" s="25" t="str">
        <f>VLOOKUP(C23,'IDENTIFICACION Y ANALISIS'!$B$18:$F$41,4,FALSE)</f>
        <v>Externo</v>
      </c>
      <c r="G23" s="24" t="str">
        <f>+EVALUACION!H29</f>
        <v>Incremento de costos operativos. Reajuste del presupuesto. Impacto en la competitividad. Cambio en la estructura de precios.Alteración en la planificación financiera.</v>
      </c>
      <c r="H23" s="24">
        <f>+EVALUACION!I29</f>
        <v>3</v>
      </c>
      <c r="I23" s="24">
        <f>+EVALUACION!J29</f>
        <v>3</v>
      </c>
      <c r="J23" s="24">
        <f>+EVALUACION!K29</f>
        <v>6</v>
      </c>
      <c r="K23" s="25" t="str">
        <f>+EVALUACION!L29</f>
        <v>ALTO</v>
      </c>
      <c r="L23" s="24" t="s">
        <v>202</v>
      </c>
      <c r="M23" s="25" t="s">
        <v>203</v>
      </c>
      <c r="N23" s="24" t="str">
        <f>+'EVALUACION CON CONTROLES'!G28</f>
        <v>(1) El apoyo a al supervisión y el profesional designado por el contratista, (2) realizarán un seguimiento mensual (3) frente a la imposición de nuevos tributos,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v>
      </c>
      <c r="O23" s="24">
        <f>+'EVALUACION CON CONTROLES'!I28</f>
        <v>3</v>
      </c>
      <c r="P23" s="24">
        <f>+'EVALUACION CON CONTROLES'!J28</f>
        <v>3</v>
      </c>
      <c r="Q23" s="24">
        <f>+'EVALUACION CON CONTROLES'!K28</f>
        <v>6</v>
      </c>
      <c r="R23" s="25" t="str">
        <f>+'EVALUACION CON CONTROLES'!L28</f>
        <v>ALTO</v>
      </c>
      <c r="S23" s="24" t="str">
        <f>+'EVALUACION CON CONTROLES'!M28</f>
        <v>SI</v>
      </c>
      <c r="T23" s="24" t="str">
        <f>+'EVALUACION CON CONTROLES'!N28</f>
        <v>El apoyo a la supervisión y profesional designado por el contratista</v>
      </c>
      <c r="U23" s="24" t="str">
        <f>+'EVALUACION CON CONTROLES'!O28</f>
        <v>Durante la ejecución del contrato</v>
      </c>
      <c r="V23" s="24" t="str">
        <f>+'EVALUACION CON CONTROLES'!P28</f>
        <v>Cierre o liquidación del contrato</v>
      </c>
      <c r="W23" s="24" t="str">
        <f>+'EVALUACION CON CONTROLES'!Q28</f>
        <v>Revisión documental de la evidencia establecida en el tratamiento/control</v>
      </c>
      <c r="X23" s="26" t="str">
        <f>+'EVALUACION CON CONTROLES'!R28</f>
        <v>Mensualmente</v>
      </c>
    </row>
    <row r="24" spans="2:24" ht="409.5" x14ac:dyDescent="0.25">
      <c r="B24" s="23">
        <v>28</v>
      </c>
      <c r="C24" s="24" t="str">
        <f>+'EVALUACION CON CONTROLES'!C29:F29</f>
        <v>Imposición de nuevos trámites o permisos</v>
      </c>
      <c r="D24" s="25" t="str">
        <f>+'EVALUACION CON CONTROLES'!B29</f>
        <v>EJECUCIÓN</v>
      </c>
      <c r="E24" s="25" t="str">
        <f>VLOOKUP(C24,'IDENTIFICACION Y ANALISIS'!$B$18:$F$41,3,FALSE)</f>
        <v>General</v>
      </c>
      <c r="F24" s="25" t="str">
        <f>VLOOKUP(C24,'IDENTIFICACION Y ANALISIS'!$B$18:$F$41,4,FALSE)</f>
        <v>Externo</v>
      </c>
      <c r="G24" s="24" t="str">
        <f>+EVALUACION!H30</f>
        <v>Incremento en los costos operativos.Retrasos en la ejecución.Aumento en la carga burocrática.Reducción de la eficiencia.Necesidad de capacitación.Riesgo de incumplimiento.</v>
      </c>
      <c r="H24" s="24">
        <f>+EVALUACION!I30</f>
        <v>3</v>
      </c>
      <c r="I24" s="24">
        <f>+EVALUACION!J30</f>
        <v>3</v>
      </c>
      <c r="J24" s="24">
        <f>+EVALUACION!K30</f>
        <v>6</v>
      </c>
      <c r="K24" s="25" t="str">
        <f>+EVALUACION!L30</f>
        <v>ALTO</v>
      </c>
      <c r="L24" s="24" t="s">
        <v>202</v>
      </c>
      <c r="M24" s="25" t="s">
        <v>203</v>
      </c>
      <c r="N24" s="24" t="str">
        <f>+'EVALUACION CON CONTROLES'!G29</f>
        <v>(1) El apoyo a al supervisión y el profesional designado por el contratista, (2) realizarán un seguimiento mensual (3) frente a la imposición de nuevos trámites y permisos,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v>
      </c>
      <c r="O24" s="24">
        <f>+'EVALUACION CON CONTROLES'!I29</f>
        <v>3</v>
      </c>
      <c r="P24" s="24">
        <f>+'EVALUACION CON CONTROLES'!J29</f>
        <v>3</v>
      </c>
      <c r="Q24" s="24">
        <f>+'EVALUACION CON CONTROLES'!K29</f>
        <v>6</v>
      </c>
      <c r="R24" s="25" t="str">
        <f>+'EVALUACION CON CONTROLES'!L29</f>
        <v>ALTO</v>
      </c>
      <c r="S24" s="24" t="str">
        <f>+'EVALUACION CON CONTROLES'!M29</f>
        <v>SI</v>
      </c>
      <c r="T24" s="24" t="str">
        <f>+'EVALUACION CON CONTROLES'!N29</f>
        <v>El apoyo a la supervisión y profesional designado por el contratista</v>
      </c>
      <c r="U24" s="24" t="str">
        <f>+'EVALUACION CON CONTROLES'!O29</f>
        <v>Durante la ejecución del contrato</v>
      </c>
      <c r="V24" s="24" t="str">
        <f>+'EVALUACION CON CONTROLES'!P29</f>
        <v>Cierre o liquidación del contrato</v>
      </c>
      <c r="W24" s="24" t="str">
        <f>+'EVALUACION CON CONTROLES'!Q29</f>
        <v>Revisión documental de la evidencia establecida en el tratamiento/control</v>
      </c>
      <c r="X24" s="26" t="str">
        <f>+'EVALUACION CON CONTROLES'!R29</f>
        <v>Mensualmente</v>
      </c>
    </row>
    <row r="25" spans="2:24" ht="409.6" thickBot="1" x14ac:dyDescent="0.3">
      <c r="B25" s="23">
        <v>29</v>
      </c>
      <c r="C25" s="24" t="str">
        <f>+'EVALUACION CON CONTROLES'!C30:F30</f>
        <v>Cambios en el marco regulatorio o normatividad aplicable al proyecto.</v>
      </c>
      <c r="D25" s="25" t="str">
        <f>+'EVALUACION CON CONTROLES'!B30</f>
        <v>EJECUCIÓN</v>
      </c>
      <c r="E25" s="25" t="str">
        <f>VLOOKUP(C25,'IDENTIFICACION Y ANALISIS'!$B$18:$F$41,3,FALSE)</f>
        <v>General</v>
      </c>
      <c r="F25" s="25" t="str">
        <f>VLOOKUP(C25,'IDENTIFICACION Y ANALISIS'!$B$18:$F$41,4,FALSE)</f>
        <v>Externo</v>
      </c>
      <c r="G25" s="24" t="str">
        <f>+EVALUACION!H31</f>
        <v>Adaptación y ajuste de procesos. Incremento en los costos. Retrasos en el proyecto. Requerimientos adicionales de documentación. Impacto en la viabilidad financiera. Riesgo de incumplimiento.</v>
      </c>
      <c r="H25" s="24">
        <f>+EVALUACION!I31</f>
        <v>1</v>
      </c>
      <c r="I25" s="24">
        <f>+EVALUACION!J31</f>
        <v>3</v>
      </c>
      <c r="J25" s="24">
        <f>+EVALUACION!K31</f>
        <v>4</v>
      </c>
      <c r="K25" s="25" t="str">
        <f>+EVALUACION!L31</f>
        <v>BAJO</v>
      </c>
      <c r="L25" s="24" t="s">
        <v>202</v>
      </c>
      <c r="M25" s="25" t="s">
        <v>203</v>
      </c>
      <c r="N25" s="24" t="str">
        <f>+'EVALUACION CON CONTROLES'!G30</f>
        <v>(1) El apoyo a al supervisión y el profesional designado por el contratista, (2) realizarán un seguimiento mensual (3) frente a los cambios en el marco regulatorio o normatividad aplicable al contrato y al proyecto, y en caso de detectar cambios con impacto negativo o positivo, deberán comunicar al supervisor (Alcalde Local) para que se tomen las medidas correspondientes resguardando los intereses de la Entidad. (4) Como evidencia de la ejecución del control quedará el formato GDI-GPD-F029 Formato evidencia de reunión y comunicaciones realizadas.</v>
      </c>
      <c r="O25" s="24">
        <f>+'EVALUACION CON CONTROLES'!I30</f>
        <v>1</v>
      </c>
      <c r="P25" s="24">
        <f>+'EVALUACION CON CONTROLES'!J30</f>
        <v>3</v>
      </c>
      <c r="Q25" s="24">
        <f>+'EVALUACION CON CONTROLES'!K30</f>
        <v>4</v>
      </c>
      <c r="R25" s="25" t="str">
        <f>+'EVALUACION CON CONTROLES'!L30</f>
        <v>BAJO</v>
      </c>
      <c r="S25" s="24" t="str">
        <f>+'EVALUACION CON CONTROLES'!M30</f>
        <v>NO</v>
      </c>
      <c r="T25" s="24" t="str">
        <f>+'EVALUACION CON CONTROLES'!N30</f>
        <v>El apoyo a la supervisión y profesional designado por el contratista</v>
      </c>
      <c r="U25" s="24" t="str">
        <f>+'EVALUACION CON CONTROLES'!O30</f>
        <v>Durante la ejecución del contrato</v>
      </c>
      <c r="V25" s="24" t="str">
        <f>+'EVALUACION CON CONTROLES'!P30</f>
        <v>Cierre o liquidación del contrato</v>
      </c>
      <c r="W25" s="24" t="str">
        <f>+'EVALUACION CON CONTROLES'!Q30</f>
        <v>Revisión documental de la evidencia establecida en el tratamiento/control</v>
      </c>
      <c r="X25" s="26" t="str">
        <f>+'EVALUACION CON CONTROLES'!R30</f>
        <v>Mensualmente</v>
      </c>
    </row>
    <row r="26" spans="2:24" ht="409.6" thickBot="1" x14ac:dyDescent="0.3">
      <c r="B26" s="23">
        <v>31</v>
      </c>
      <c r="C26" s="24" t="str">
        <f>+'EVALUACION CON CONTROLES'!C31:F31</f>
        <v>Ejecución en tiempos distintos a los inicialmente programados por circunstancias no imputables a las partes.</v>
      </c>
      <c r="D26" s="25" t="str">
        <f>+'EVALUACION CON CONTROLES'!B31</f>
        <v>EJECUCIÓN</v>
      </c>
      <c r="E26" s="25" t="e">
        <f>VLOOKUP(C26,'IDENTIFICACION Y ANALISIS'!$B$18:$F$41,3,FALSE)</f>
        <v>#N/A</v>
      </c>
      <c r="F26" s="25" t="e">
        <f>VLOOKUP(C26,'IDENTIFICACION Y ANALISIS'!$B$18:$F$41,4,FALSE)</f>
        <v>#N/A</v>
      </c>
      <c r="G26" s="24" t="str">
        <f>+EVALUACION!H32</f>
        <v>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v>
      </c>
      <c r="H26" s="24">
        <f>+EVALUACION!I32</f>
        <v>3</v>
      </c>
      <c r="I26" s="24">
        <f>+EVALUACION!J32</f>
        <v>4</v>
      </c>
      <c r="J26" s="24">
        <f>+EVALUACION!K32</f>
        <v>7</v>
      </c>
      <c r="K26" s="25" t="str">
        <f>+EVALUACION!L32</f>
        <v>ALTO</v>
      </c>
      <c r="L26" s="24" t="s">
        <v>202</v>
      </c>
      <c r="M26" s="25" t="s">
        <v>203</v>
      </c>
      <c r="N26" s="24" t="str">
        <f>+'EVALUACION CON CONTROLES'!G31</f>
        <v>(1) El apoyo a la supervisión y profesional designado por el contratista, (2) a más tardar 10 días después del inicio del contrato, establecerán un cronograma de trabajo y (3) le realizarán un seguimiento mensual a su cumplimiento. En caso de evidenciar incumplimientos o situaciones que puedan materializar el riesgo, las partes se deberán reunir y acordar el cumplimiento de las olbigaciones en plazos razonables. En caso de no poder acordar, se notificará por escrito al supervisor (Alcalde Local) la situación con el propósito de que este decida los pasos a seguir. (4) Como evidencia de la ejecución del control quedará el formato GDI-GPD-F029 Formato evidencia de reunión y comunicaciones realizadas.</v>
      </c>
      <c r="O26" s="24">
        <f>+'EVALUACION CON CONTROLES'!I31</f>
        <v>3</v>
      </c>
      <c r="P26" s="24">
        <f>+'EVALUACION CON CONTROLES'!J31</f>
        <v>4</v>
      </c>
      <c r="Q26" s="24">
        <f>+'EVALUACION CON CONTROLES'!K31</f>
        <v>7</v>
      </c>
      <c r="R26" s="25" t="str">
        <f>+'EVALUACION CON CONTROLES'!L31</f>
        <v>ALTO</v>
      </c>
      <c r="S26" s="24" t="str">
        <f>+'EVALUACION CON CONTROLES'!M31</f>
        <v>SI</v>
      </c>
      <c r="T26" s="24" t="str">
        <f>+'EVALUACION CON CONTROLES'!N31</f>
        <v>El apoyo a la supervisión y profesional designado por el contratista</v>
      </c>
      <c r="U26" s="24" t="str">
        <f>+'EVALUACION CON CONTROLES'!O31</f>
        <v>Durante la ejecución del contrato</v>
      </c>
      <c r="V26" s="24" t="str">
        <f>+'EVALUACION CON CONTROLES'!P31</f>
        <v>Cierre o liquidación del contrato</v>
      </c>
      <c r="W26" s="24" t="str">
        <f>+'EVALUACION CON CONTROLES'!Q31</f>
        <v>Revisión documental de la evidencia establecida en el tratamiento/control</v>
      </c>
      <c r="X26" s="26" t="str">
        <f>+'EVALUACION CON CONTROLES'!R31</f>
        <v>A más tardar 10 días después del inicio del contrato, establecerán un cronograma de trabajo y le realizarán un seguimiento mensual a su cumplimiento</v>
      </c>
    </row>
    <row r="27" spans="2:24" ht="409.6" thickBot="1" x14ac:dyDescent="0.3">
      <c r="B27" s="23">
        <v>32</v>
      </c>
      <c r="C27" s="24" t="str">
        <f>+'EVALUACION CON CONTROLES'!C32:F32</f>
        <v xml:space="preserve">Eventos de baja Calidad  en la adquisicion de los computadores </v>
      </c>
      <c r="D27" s="25" t="str">
        <f>+'EVALUACION CON CONTROLES'!B32</f>
        <v>EJECUCIÓN</v>
      </c>
      <c r="E27" s="25" t="e">
        <f>VLOOKUP(C27,'IDENTIFICACION Y ANALISIS'!$B$18:$F$41,3,FALSE)</f>
        <v>#N/A</v>
      </c>
      <c r="F27" s="25" t="e">
        <f>VLOOKUP(C27,'IDENTIFICACION Y ANALISIS'!$B$18:$F$41,4,FALSE)</f>
        <v>#N/A</v>
      </c>
      <c r="G27" s="24" t="str">
        <f>+EVALUACION!H33</f>
        <v>Rechazo de los entregables.Incremento de costos.Pérdida de satisfacción del cliente. Repercusiones legales.Aumento del tiempo de entregaEficiencia reducida.</v>
      </c>
      <c r="H27" s="24">
        <f>+EVALUACION!I33</f>
        <v>2</v>
      </c>
      <c r="I27" s="24">
        <f>+EVALUACION!J33</f>
        <v>5</v>
      </c>
      <c r="J27" s="24">
        <f>+EVALUACION!K33</f>
        <v>7</v>
      </c>
      <c r="K27" s="25" t="str">
        <f>+EVALUACION!L33</f>
        <v>ALTO</v>
      </c>
      <c r="L27" s="24" t="s">
        <v>204</v>
      </c>
      <c r="M27" s="146">
        <v>1</v>
      </c>
      <c r="N27" s="24" t="str">
        <f>+'EVALUACION CON CONTROLES'!G32</f>
        <v>(1) El apoyo a la supervisión y profesional designado por el contratista, (2) 10 días antes de cada evento (3) realizarán una revisión de los bienes y servicios que se van a utilizar en el evento, y el apoyo a la supervisión deberá aprobarlos, si es necesario deberá solicitar muestras y registros fotográficos. En caso de que en el evento no se presenten los bienes y servicios acordados, el apoyo a la supervisión podrá solicitar la repetición del evento. En caso de que el contratista se niegue, se le informará al supervisor (Alcalde Local) para que tome las medidas pertinentes. (4 )Como evidencia de la ejecución del control quedará el formato GDI-GPD-F029 Formato evidencia de reunión, registro fotográfico, fílmico y comunicaciones realizadas.</v>
      </c>
      <c r="O27" s="24">
        <f>+'EVALUACION CON CONTROLES'!I32</f>
        <v>2</v>
      </c>
      <c r="P27" s="24">
        <f>+'EVALUACION CON CONTROLES'!J32</f>
        <v>5</v>
      </c>
      <c r="Q27" s="24">
        <f>+'EVALUACION CON CONTROLES'!K32</f>
        <v>7</v>
      </c>
      <c r="R27" s="25" t="str">
        <f>+'EVALUACION CON CONTROLES'!L32</f>
        <v>ALTO</v>
      </c>
      <c r="S27" s="24" t="str">
        <f>+'EVALUACION CON CONTROLES'!M32</f>
        <v>NO</v>
      </c>
      <c r="T27" s="24" t="str">
        <f>+'EVALUACION CON CONTROLES'!N32</f>
        <v>El apoyo a la supervisión y profesional designado por el contratista</v>
      </c>
      <c r="U27" s="24" t="str">
        <f>+'EVALUACION CON CONTROLES'!O32</f>
        <v>Durante la ejecución del contrato</v>
      </c>
      <c r="V27" s="24" t="str">
        <f>+'EVALUACION CON CONTROLES'!P32</f>
        <v>Cierre o liquidación del contrato</v>
      </c>
      <c r="W27" s="24" t="str">
        <f>+'EVALUACION CON CONTROLES'!Q32</f>
        <v>Revisión documental de la evidencia establecida en el tratamiento/control</v>
      </c>
      <c r="X27" s="26" t="str">
        <f>+'EVALUACION CON CONTROLES'!R32</f>
        <v>10 días antes de cada evento</v>
      </c>
    </row>
    <row r="28" spans="2:24" ht="39" thickBot="1" x14ac:dyDescent="0.3">
      <c r="B28" s="23">
        <v>33</v>
      </c>
      <c r="C28" s="24" t="e">
        <f>+_xlfn.SINGLE('EVALUACION CON CONTROLES'!#REF!)</f>
        <v>#REF!</v>
      </c>
      <c r="D28" s="25" t="e">
        <f>+'EVALUACION CON CONTROLES'!#REF!</f>
        <v>#REF!</v>
      </c>
      <c r="E28" s="25" t="e">
        <f>VLOOKUP(C28,'IDENTIFICACION Y ANALISIS'!$B$18:$F$41,3,FALSE)</f>
        <v>#REF!</v>
      </c>
      <c r="F28" s="25" t="e">
        <f>VLOOKUP(C28,'IDENTIFICACION Y ANALISIS'!$B$18:$F$41,4,FALSE)</f>
        <v>#REF!</v>
      </c>
      <c r="G28" s="24" t="e">
        <f>+EVALUACION!#REF!</f>
        <v>#REF!</v>
      </c>
      <c r="H28" s="24" t="e">
        <f>+EVALUACION!#REF!</f>
        <v>#REF!</v>
      </c>
      <c r="I28" s="24" t="e">
        <f>+EVALUACION!#REF!</f>
        <v>#REF!</v>
      </c>
      <c r="J28" s="24" t="e">
        <f>+EVALUACION!#REF!</f>
        <v>#REF!</v>
      </c>
      <c r="K28" s="25" t="e">
        <f>+EVALUACION!#REF!</f>
        <v>#REF!</v>
      </c>
      <c r="L28" s="24" t="s">
        <v>204</v>
      </c>
      <c r="M28" s="146">
        <v>1</v>
      </c>
      <c r="N28" s="24" t="e">
        <f>+'EVALUACION CON CONTROLES'!#REF!</f>
        <v>#REF!</v>
      </c>
      <c r="O28" s="24" t="e">
        <f>+'EVALUACION CON CONTROLES'!#REF!</f>
        <v>#REF!</v>
      </c>
      <c r="P28" s="24" t="e">
        <f>+'EVALUACION CON CONTROLES'!#REF!</f>
        <v>#REF!</v>
      </c>
      <c r="Q28" s="24" t="e">
        <f>+'EVALUACION CON CONTROLES'!#REF!</f>
        <v>#REF!</v>
      </c>
      <c r="R28" s="25" t="e">
        <f>+'EVALUACION CON CONTROLES'!#REF!</f>
        <v>#REF!</v>
      </c>
      <c r="S28" s="24" t="e">
        <f>+'EVALUACION CON CONTROLES'!#REF!</f>
        <v>#REF!</v>
      </c>
      <c r="T28" s="24" t="e">
        <f>+'EVALUACION CON CONTROLES'!#REF!</f>
        <v>#REF!</v>
      </c>
      <c r="U28" s="24" t="e">
        <f>+'EVALUACION CON CONTROLES'!#REF!</f>
        <v>#REF!</v>
      </c>
      <c r="V28" s="24" t="e">
        <f>+'EVALUACION CON CONTROLES'!#REF!</f>
        <v>#REF!</v>
      </c>
      <c r="W28" s="24" t="e">
        <f>+'EVALUACION CON CONTROLES'!#REF!</f>
        <v>#REF!</v>
      </c>
      <c r="X28" s="26" t="e">
        <f>+'EVALUACION CON CONTROLES'!#REF!</f>
        <v>#REF!</v>
      </c>
    </row>
    <row r="29" spans="2:24" ht="409.6" thickBot="1" x14ac:dyDescent="0.3">
      <c r="B29" s="23">
        <v>34</v>
      </c>
      <c r="C29" s="24" t="str">
        <f>+'EVALUACION CON CONTROLES'!C33:F33</f>
        <v>Insolvencia del contratista</v>
      </c>
      <c r="D29" s="25" t="str">
        <f>+'EVALUACION CON CONTROLES'!B33</f>
        <v>EJECUCIÓN</v>
      </c>
      <c r="E29" s="25" t="s">
        <v>24</v>
      </c>
      <c r="F29" s="25" t="s">
        <v>32</v>
      </c>
      <c r="G29" s="24" t="str">
        <f>+EVALUACION!H34</f>
        <v xml:space="preserve">Suspensión del contrato, demoras en el cronograma, terminación del contrato, actividades no cumplidas, resolución unilateral, sobrecostos, perdida de avances financieros, cobros de garantía, reprocesos de reclamación, baja calidad en las entregas, solicitud de vigencia futura, problemas de logística, acciones legales, posible demandas, corrupción o manipulación del proceso, manejo ineficiente del proceso. </v>
      </c>
      <c r="H29" s="24">
        <f>+EVALUACION!I34</f>
        <v>2</v>
      </c>
      <c r="I29" s="24">
        <f>+EVALUACION!J34</f>
        <v>4</v>
      </c>
      <c r="J29" s="24">
        <f>+EVALUACION!K34</f>
        <v>6</v>
      </c>
      <c r="K29" s="25" t="str">
        <f>+EVALUACION!L34</f>
        <v>ALTO</v>
      </c>
      <c r="L29" s="24" t="s">
        <v>204</v>
      </c>
      <c r="M29" s="146">
        <v>1</v>
      </c>
      <c r="N29" s="24" t="str">
        <f>+'EVALUACION CON CONTROLES'!G33</f>
        <v>(1) El apoyo a la supervisión y profesional designado por el contratista (2) realizarán un seguimiento mensual (3) a la ejecución física y financiera del contraro. El contratista deberá informar si presenta alguna situación de dificultad económica. En caso de presentarse insolvencia, se le informará al supervisor (Alcalde Local) para que realice las acciones pertinentes. (4) Como evidencia de la ejecución del control quedará el formato GDI-GPD-F029 Formato evidencia de reunión y comunicaciones realizadas.</v>
      </c>
      <c r="O29" s="24">
        <f>+'EVALUACION CON CONTROLES'!I33</f>
        <v>2</v>
      </c>
      <c r="P29" s="24">
        <f>+'EVALUACION CON CONTROLES'!J33</f>
        <v>4</v>
      </c>
      <c r="Q29" s="24">
        <f>+'EVALUACION CON CONTROLES'!K33</f>
        <v>6</v>
      </c>
      <c r="R29" s="25" t="str">
        <f>+'EVALUACION CON CONTROLES'!L33</f>
        <v>ALTO</v>
      </c>
      <c r="S29" s="24" t="str">
        <f>+'EVALUACION CON CONTROLES'!M33</f>
        <v>SI</v>
      </c>
      <c r="T29" s="24" t="str">
        <f>+'EVALUACION CON CONTROLES'!N33</f>
        <v>El apoyo a la supervisión y profesional designado por el contratista</v>
      </c>
      <c r="U29" s="24" t="str">
        <f>+'EVALUACION CON CONTROLES'!O33</f>
        <v>Durante la ejecución del contrato</v>
      </c>
      <c r="V29" s="24" t="str">
        <f>+'EVALUACION CON CONTROLES'!P33</f>
        <v>Cierre o liquidación del contrato</v>
      </c>
      <c r="W29" s="24" t="str">
        <f>+'EVALUACION CON CONTROLES'!Q33</f>
        <v>Revisión documental de la evidencia establecida en el tratamiento/control</v>
      </c>
      <c r="X29" s="26" t="str">
        <f>+'EVALUACION CON CONTROLES'!R33</f>
        <v>Mensualmente</v>
      </c>
    </row>
    <row r="30" spans="2:24" ht="409.5" x14ac:dyDescent="0.25">
      <c r="B30" s="23">
        <v>35</v>
      </c>
      <c r="C30" s="24" t="str">
        <f>+'EVALUACION CON CONTROLES'!C34:F34</f>
        <v>Deterioro de las condiciones de seguridad y orden público que impidan el transporte de los funcionarios o el aplazamiento de recorridos</v>
      </c>
      <c r="D30" s="25" t="str">
        <f>+'EVALUACION CON CONTROLES'!B34</f>
        <v>EJECUCIÓN</v>
      </c>
      <c r="E30" s="25" t="str">
        <f>VLOOKUP(C30,'IDENTIFICACION Y ANALISIS'!$B$18:$F$41,3,FALSE)</f>
        <v>General</v>
      </c>
      <c r="F30" s="25" t="str">
        <f>VLOOKUP(C30,'IDENTIFICACION Y ANALISIS'!$B$18:$F$41,4,FALSE)</f>
        <v>Externo</v>
      </c>
      <c r="G30" s="24" t="str">
        <f>+EVALUACION!H35</f>
        <v xml:space="preserve">Suspensión o aplazamiento de actividades, gastos adicionales de seguridad, demora en el cronograma, paralización de eventos, peligro para la vida y salud de los funcionarios, dificultades de acceso a la zonas de ejecución del contrato, reajuste de términos contractuales, penalidades por incumplimiento, percpeción pública negativa, </v>
      </c>
      <c r="H30" s="24">
        <f>+EVALUACION!I35</f>
        <v>3</v>
      </c>
      <c r="I30" s="24">
        <f>+EVALUACION!J35</f>
        <v>2</v>
      </c>
      <c r="J30" s="24">
        <f>+EVALUACION!K35</f>
        <v>5</v>
      </c>
      <c r="K30" s="25" t="str">
        <f>+EVALUACION!L35</f>
        <v>MEDIO</v>
      </c>
      <c r="L30" s="24" t="s">
        <v>202</v>
      </c>
      <c r="M30" s="25" t="s">
        <v>203</v>
      </c>
      <c r="N30" s="24" t="str">
        <f>+'EVALUACION CON CONTROLES'!G34</f>
        <v>(1) El apoyo a la supervisión y profesional designado por el contratista, (2) 5 días antes de cada evento (3) realizarán una revisión de las condiciones climáticas y en caso de que estas no sean favorables para el desarrolo del evento,se deberán tomar medidas como por ejemplo la instalación de carpas o se deberá reprogramar el evento. (4) Como evidencia de la ejecución del control quedará el formato GDI-GPD-F029 Formato evidencia de reunión y comunicaciones realizadas.</v>
      </c>
      <c r="O30" s="24">
        <f>+'EVALUACION CON CONTROLES'!I34</f>
        <v>3</v>
      </c>
      <c r="P30" s="24">
        <f>+'EVALUACION CON CONTROLES'!J34</f>
        <v>2</v>
      </c>
      <c r="Q30" s="24">
        <f>+'EVALUACION CON CONTROLES'!K34</f>
        <v>5</v>
      </c>
      <c r="R30" s="25" t="str">
        <f>+'EVALUACION CON CONTROLES'!L34</f>
        <v>MEDIO</v>
      </c>
      <c r="S30" s="24" t="str">
        <f>+'EVALUACION CON CONTROLES'!M34</f>
        <v>SI</v>
      </c>
      <c r="T30" s="24" t="str">
        <f>+'EVALUACION CON CONTROLES'!N34</f>
        <v>El apoyo a la supervisión y profesional designado por el contratista</v>
      </c>
      <c r="U30" s="24" t="str">
        <f>+'EVALUACION CON CONTROLES'!O34</f>
        <v>Durante la ejecución del contrato</v>
      </c>
      <c r="V30" s="24" t="str">
        <f>+'EVALUACION CON CONTROLES'!P34</f>
        <v>Cierre o liquidación del contrato</v>
      </c>
      <c r="W30" s="24" t="str">
        <f>+'EVALUACION CON CONTROLES'!Q34</f>
        <v>Revisión documental de la evidencia establecida en el tratamiento/control</v>
      </c>
      <c r="X30" s="26" t="str">
        <f>+'EVALUACION CON CONTROLES'!R34</f>
        <v xml:space="preserve"> 5 días antes de cada evento </v>
      </c>
    </row>
    <row r="31" spans="2:24" ht="409.6" thickBot="1" x14ac:dyDescent="0.3">
      <c r="B31" s="23">
        <v>36</v>
      </c>
      <c r="C31" s="24" t="str">
        <f>+'EVALUACION CON CONTROLES'!C35:F35</f>
        <v>Eventos naturales tales como lluvias, inundaciones y sequias entre otros</v>
      </c>
      <c r="D31" s="25" t="str">
        <f>+'EVALUACION CON CONTROLES'!B35</f>
        <v>EJECUCIÓN</v>
      </c>
      <c r="E31" s="25" t="str">
        <f>VLOOKUP(C31,'IDENTIFICACION Y ANALISIS'!$B$18:$F$41,3,FALSE)</f>
        <v>General</v>
      </c>
      <c r="F31" s="25" t="str">
        <f>VLOOKUP(C31,'IDENTIFICACION Y ANALISIS'!$B$18:$F$41,4,FALSE)</f>
        <v>Externo</v>
      </c>
      <c r="G31" s="24" t="str">
        <f>+EVALUACION!H36</f>
        <v xml:space="preserve">Paralización de actividades, suspensión de actividades, daño en los equipos y materiales, reprogramación de cronograma, retrasos, aumentos en los costos, cumplimiento de claúsulas por incumplimiento de fuerza mayor, retrasos en la entrega de beneficios. </v>
      </c>
      <c r="H31" s="24">
        <f>+EVALUACION!I36</f>
        <v>3</v>
      </c>
      <c r="I31" s="24">
        <f>+EVALUACION!J36</f>
        <v>4</v>
      </c>
      <c r="J31" s="24">
        <f>+EVALUACION!K36</f>
        <v>7</v>
      </c>
      <c r="K31" s="25" t="str">
        <f>+EVALUACION!L36</f>
        <v>ALTO</v>
      </c>
      <c r="L31" s="24" t="s">
        <v>202</v>
      </c>
      <c r="M31" s="25" t="s">
        <v>203</v>
      </c>
      <c r="N31" s="24" t="str">
        <f>+'EVALUACION CON CONTROLES'!G35</f>
        <v>(1) El apoyo a la supervisión y profesional designado por el contratista, (2) 10 días antes de cada recorrido necesario para la ejecución del contrato (3) realizarán una revisión de las condiciones de seguridad. En caso de que estas sean desfavorables, deberán tomar las medidas de seguridad correspondientes como pedir acompañamiento de la Policía o postergar el recorrido hasta que la situación se normalice. (4) Como evidencia de la ejecución del control quedará el formato GDI-GPD-F029 Formato evidencia de reunión y comunicaciones realizadas.</v>
      </c>
      <c r="O31" s="24">
        <f>+'EVALUACION CON CONTROLES'!I35</f>
        <v>3</v>
      </c>
      <c r="P31" s="24">
        <f>+'EVALUACION CON CONTROLES'!J35</f>
        <v>4</v>
      </c>
      <c r="Q31" s="24">
        <f>+'EVALUACION CON CONTROLES'!K35</f>
        <v>7</v>
      </c>
      <c r="R31" s="25" t="str">
        <f>+'EVALUACION CON CONTROLES'!L35</f>
        <v>ALTO</v>
      </c>
      <c r="S31" s="24" t="str">
        <f>+'EVALUACION CON CONTROLES'!M35</f>
        <v>SI</v>
      </c>
      <c r="T31" s="24" t="str">
        <f>+'EVALUACION CON CONTROLES'!N35</f>
        <v>El apoyo a la supervisión y profesional designado por el contratista</v>
      </c>
      <c r="U31" s="24" t="str">
        <f>+'EVALUACION CON CONTROLES'!O35</f>
        <v>Durante la ejecución del contrato</v>
      </c>
      <c r="V31" s="24" t="str">
        <f>+'EVALUACION CON CONTROLES'!P35</f>
        <v>Cierre o liquidación del contrato</v>
      </c>
      <c r="W31" s="24" t="str">
        <f>+'EVALUACION CON CONTROLES'!Q35</f>
        <v>Revisión documental de la evidencia establecida en el tratamiento/control</v>
      </c>
      <c r="X31" s="26" t="str">
        <f>+'EVALUACION CON CONTROLES'!R35</f>
        <v xml:space="preserve">10 días antes de cada recorrido  </v>
      </c>
    </row>
    <row r="32" spans="2:24" ht="409.5" x14ac:dyDescent="0.25">
      <c r="B32" s="23">
        <v>36</v>
      </c>
      <c r="C32" s="24" t="str">
        <f>+'EVALUACION CON CONTROLES'!C36:F36</f>
        <v xml:space="preserve">Deserción alta de estudiantes </v>
      </c>
      <c r="D32" s="25" t="str">
        <f>+'EVALUACION CON CONTROLES'!B36</f>
        <v>EJECUCIÓN</v>
      </c>
      <c r="E32" s="25" t="s">
        <v>24</v>
      </c>
      <c r="F32" s="25" t="s">
        <v>32</v>
      </c>
      <c r="G32" s="24" t="str">
        <f>+EVALUACION!H37</f>
        <v xml:space="preserve">Interrupción de actividades, no cumplimiento de las metas esperadas y no ejecución presupuestal </v>
      </c>
      <c r="H32" s="24">
        <f>+EVALUACION!I37</f>
        <v>3</v>
      </c>
      <c r="I32" s="24">
        <f>+EVALUACION!J37</f>
        <v>4</v>
      </c>
      <c r="J32" s="24">
        <f>+EVALUACION!K37</f>
        <v>7</v>
      </c>
      <c r="K32" s="25" t="str">
        <f>+EVALUACION!L37</f>
        <v>ALTO</v>
      </c>
      <c r="L32" s="24" t="s">
        <v>202</v>
      </c>
      <c r="M32" s="25" t="s">
        <v>203</v>
      </c>
      <c r="N32" s="24" t="str">
        <f>+'EVALUACION CON CONTROLES'!G36</f>
        <v>(1) El apoyo a la supervisión y profesional designado por el contratista, (2) 10 días antes de cada recorrido necesario para la ejecución del contrato (3) realizarán una revisión de las condiciones de seguridad. En caso de que estas sean desfavorables, deberán tomar las medidas de seguridad correspondientes como pedir acompañamiento de la Policía o postergar el recorrido hasta que la situación se normalice. (4) Como evidencia de la ejecución del control quedará el formato GDI-GPD-F029 Formato evidencia de reunión y comunicaciones realizadas.</v>
      </c>
      <c r="O32" s="24">
        <f>+'EVALUACION CON CONTROLES'!I36</f>
        <v>3</v>
      </c>
      <c r="P32" s="24">
        <f>+'EVALUACION CON CONTROLES'!J36</f>
        <v>4</v>
      </c>
      <c r="Q32" s="24">
        <f>+'EVALUACION CON CONTROLES'!K36</f>
        <v>7</v>
      </c>
      <c r="R32" s="25" t="str">
        <f>+'EVALUACION CON CONTROLES'!L36</f>
        <v>ALTO</v>
      </c>
      <c r="S32" s="24" t="str">
        <f>+'EVALUACION CON CONTROLES'!M36</f>
        <v>SI</v>
      </c>
      <c r="T32" s="24" t="str">
        <f>+'EVALUACION CON CONTROLES'!N36</f>
        <v>El apoyo a la supervisión y profesional designado por el contratista</v>
      </c>
      <c r="U32" s="24" t="str">
        <f>+'EVALUACION CON CONTROLES'!O36</f>
        <v>Durante la ejecución del contrato</v>
      </c>
      <c r="V32" s="24" t="str">
        <f>+'EVALUACION CON CONTROLES'!P36</f>
        <v>Cierre o liquidación del contrato</v>
      </c>
      <c r="W32" s="24" t="str">
        <f>+'EVALUACION CON CONTROLES'!Q36</f>
        <v>Revisión documental de la evidencia establecida en el tratamiento/control</v>
      </c>
      <c r="X32" s="26" t="str">
        <f>+'EVALUACION CON CONTROLES'!R36</f>
        <v>Semanalmente</v>
      </c>
    </row>
    <row r="33" spans="2:24" x14ac:dyDescent="0.25">
      <c r="B33" s="29"/>
      <c r="D33" s="135"/>
      <c r="E33" s="135"/>
      <c r="F33" s="135"/>
      <c r="K33" s="135"/>
      <c r="M33" s="135"/>
      <c r="R33" s="135"/>
      <c r="X33" s="30"/>
    </row>
    <row r="34" spans="2:24" x14ac:dyDescent="0.25">
      <c r="B34" s="29"/>
      <c r="X34" s="30"/>
    </row>
    <row r="35" spans="2:24" x14ac:dyDescent="0.3">
      <c r="B35" s="29"/>
      <c r="E35" s="10"/>
      <c r="F35" s="330" t="s">
        <v>205</v>
      </c>
      <c r="G35" s="330"/>
      <c r="H35" s="10"/>
      <c r="I35" s="10"/>
      <c r="J35" s="331" t="s">
        <v>191</v>
      </c>
      <c r="K35" s="331"/>
      <c r="L35" s="331"/>
      <c r="M35" s="331"/>
      <c r="X35" s="30"/>
    </row>
    <row r="36" spans="2:24" x14ac:dyDescent="0.3">
      <c r="B36" s="29"/>
      <c r="E36" s="346" t="s">
        <v>94</v>
      </c>
      <c r="F36" s="111" t="s">
        <v>95</v>
      </c>
      <c r="G36" s="111" t="s">
        <v>96</v>
      </c>
      <c r="H36" s="10"/>
      <c r="I36" s="10"/>
      <c r="J36" s="360" t="s">
        <v>97</v>
      </c>
      <c r="K36" s="361"/>
      <c r="L36" s="360" t="s">
        <v>96</v>
      </c>
      <c r="M36" s="361"/>
      <c r="X36" s="30"/>
    </row>
    <row r="37" spans="2:24" ht="56" x14ac:dyDescent="0.3">
      <c r="B37" s="29"/>
      <c r="E37" s="346"/>
      <c r="F37" s="105" t="s">
        <v>98</v>
      </c>
      <c r="G37" s="105">
        <v>1</v>
      </c>
      <c r="H37" s="10"/>
      <c r="I37" s="10"/>
      <c r="J37" s="334" t="s">
        <v>99</v>
      </c>
      <c r="K37" s="335"/>
      <c r="L37" s="336">
        <v>1</v>
      </c>
      <c r="M37" s="336"/>
      <c r="X37" s="30"/>
    </row>
    <row r="38" spans="2:24" ht="56" x14ac:dyDescent="0.3">
      <c r="B38" s="29"/>
      <c r="E38" s="346"/>
      <c r="F38" s="105" t="s">
        <v>100</v>
      </c>
      <c r="G38" s="105">
        <v>2</v>
      </c>
      <c r="H38" s="10"/>
      <c r="I38" s="10"/>
      <c r="J38" s="334" t="s">
        <v>101</v>
      </c>
      <c r="K38" s="335"/>
      <c r="L38" s="336">
        <v>2</v>
      </c>
      <c r="M38" s="336"/>
      <c r="X38" s="30"/>
    </row>
    <row r="39" spans="2:24" ht="70" x14ac:dyDescent="0.3">
      <c r="B39" s="29"/>
      <c r="E39" s="346"/>
      <c r="F39" s="105" t="s">
        <v>102</v>
      </c>
      <c r="G39" s="105">
        <v>3</v>
      </c>
      <c r="H39" s="10"/>
      <c r="I39" s="10"/>
      <c r="J39" s="334" t="s">
        <v>103</v>
      </c>
      <c r="K39" s="335"/>
      <c r="L39" s="336">
        <v>3</v>
      </c>
      <c r="M39" s="336"/>
      <c r="X39" s="30"/>
    </row>
    <row r="40" spans="2:24" ht="42" x14ac:dyDescent="0.3">
      <c r="B40" s="29"/>
      <c r="E40" s="346"/>
      <c r="F40" s="105" t="s">
        <v>104</v>
      </c>
      <c r="G40" s="105">
        <v>4</v>
      </c>
      <c r="H40" s="10"/>
      <c r="I40" s="10"/>
      <c r="J40" s="334" t="s">
        <v>105</v>
      </c>
      <c r="K40" s="335"/>
      <c r="L40" s="336">
        <v>4</v>
      </c>
      <c r="M40" s="336"/>
      <c r="X40" s="30"/>
    </row>
    <row r="41" spans="2:24" ht="56" x14ac:dyDescent="0.3">
      <c r="B41" s="29"/>
      <c r="E41" s="346"/>
      <c r="F41" s="105" t="s">
        <v>106</v>
      </c>
      <c r="G41" s="105">
        <v>5</v>
      </c>
      <c r="H41" s="10"/>
      <c r="I41" s="10"/>
      <c r="J41" s="334" t="s">
        <v>107</v>
      </c>
      <c r="K41" s="335"/>
      <c r="L41" s="336">
        <v>5</v>
      </c>
      <c r="M41" s="336"/>
      <c r="X41" s="30"/>
    </row>
    <row r="42" spans="2:24" x14ac:dyDescent="0.3">
      <c r="B42" s="29"/>
      <c r="D42" s="10"/>
      <c r="E42" s="10"/>
      <c r="F42" s="10"/>
      <c r="G42" s="10"/>
      <c r="H42" s="10"/>
      <c r="I42" s="10"/>
      <c r="J42" s="10"/>
      <c r="K42" s="10"/>
      <c r="L42" s="10"/>
      <c r="M42" s="10"/>
      <c r="X42" s="30"/>
    </row>
    <row r="43" spans="2:24" x14ac:dyDescent="0.3">
      <c r="B43" s="29"/>
      <c r="D43" s="331" t="s">
        <v>108</v>
      </c>
      <c r="E43" s="331"/>
      <c r="F43" s="331"/>
      <c r="G43" s="331"/>
      <c r="H43" s="331"/>
      <c r="I43" s="331"/>
      <c r="J43" s="331"/>
      <c r="K43" s="331"/>
      <c r="X43" s="30"/>
    </row>
    <row r="44" spans="2:24" x14ac:dyDescent="0.3">
      <c r="B44" s="29"/>
      <c r="D44" s="342" t="s">
        <v>95</v>
      </c>
      <c r="E44" s="342" t="s">
        <v>96</v>
      </c>
      <c r="F44" s="337" t="s">
        <v>99</v>
      </c>
      <c r="G44" s="337"/>
      <c r="H44" s="332" t="s">
        <v>101</v>
      </c>
      <c r="I44" s="333"/>
      <c r="J44" s="107" t="s">
        <v>103</v>
      </c>
      <c r="K44" s="107" t="s">
        <v>105</v>
      </c>
      <c r="L44" s="111" t="s">
        <v>107</v>
      </c>
      <c r="P44" s="331" t="s">
        <v>122</v>
      </c>
      <c r="Q44" s="331"/>
      <c r="R44" s="331"/>
      <c r="S44" s="331"/>
      <c r="T44" s="331"/>
      <c r="X44" s="30"/>
    </row>
    <row r="45" spans="2:24" x14ac:dyDescent="0.3">
      <c r="B45" s="29"/>
      <c r="D45" s="342"/>
      <c r="E45" s="342"/>
      <c r="F45" s="345">
        <v>1</v>
      </c>
      <c r="G45" s="345"/>
      <c r="H45" s="343">
        <v>2</v>
      </c>
      <c r="I45" s="344"/>
      <c r="J45" s="112">
        <v>3</v>
      </c>
      <c r="K45" s="112">
        <v>4</v>
      </c>
      <c r="L45" s="112">
        <v>5</v>
      </c>
      <c r="P45" s="337" t="s">
        <v>108</v>
      </c>
      <c r="Q45" s="337"/>
      <c r="R45" s="337"/>
      <c r="S45" s="337" t="s">
        <v>121</v>
      </c>
      <c r="T45" s="337"/>
      <c r="X45" s="30"/>
    </row>
    <row r="46" spans="2:24" ht="42" x14ac:dyDescent="0.25">
      <c r="B46" s="29"/>
      <c r="D46" s="105" t="s">
        <v>98</v>
      </c>
      <c r="E46" s="110">
        <v>1</v>
      </c>
      <c r="F46" s="323">
        <v>2</v>
      </c>
      <c r="G46" s="323"/>
      <c r="H46" s="357">
        <v>3</v>
      </c>
      <c r="I46" s="358"/>
      <c r="J46" s="108">
        <v>4</v>
      </c>
      <c r="K46" s="109">
        <v>5</v>
      </c>
      <c r="L46" s="106">
        <v>6</v>
      </c>
      <c r="P46" s="324" t="s">
        <v>123</v>
      </c>
      <c r="Q46" s="324"/>
      <c r="R46" s="324"/>
      <c r="S46" s="322" t="s">
        <v>124</v>
      </c>
      <c r="T46" s="322"/>
      <c r="X46" s="30"/>
    </row>
    <row r="47" spans="2:24" ht="42" x14ac:dyDescent="0.25">
      <c r="B47" s="29"/>
      <c r="D47" s="105" t="s">
        <v>100</v>
      </c>
      <c r="E47" s="110">
        <v>2</v>
      </c>
      <c r="F47" s="323">
        <v>3</v>
      </c>
      <c r="G47" s="323"/>
      <c r="H47" s="357">
        <v>4</v>
      </c>
      <c r="I47" s="358"/>
      <c r="J47" s="109">
        <v>5</v>
      </c>
      <c r="K47" s="106">
        <v>6</v>
      </c>
      <c r="L47" s="106">
        <v>7</v>
      </c>
      <c r="P47" s="354" t="s">
        <v>125</v>
      </c>
      <c r="Q47" s="354"/>
      <c r="R47" s="354"/>
      <c r="S47" s="322" t="s">
        <v>126</v>
      </c>
      <c r="T47" s="322"/>
      <c r="X47" s="30"/>
    </row>
    <row r="48" spans="2:24" ht="42" x14ac:dyDescent="0.25">
      <c r="B48" s="29"/>
      <c r="D48" s="105" t="s">
        <v>102</v>
      </c>
      <c r="E48" s="110">
        <v>3</v>
      </c>
      <c r="F48" s="323">
        <v>4</v>
      </c>
      <c r="G48" s="323"/>
      <c r="H48" s="338">
        <v>5</v>
      </c>
      <c r="I48" s="339"/>
      <c r="J48" s="106">
        <v>6</v>
      </c>
      <c r="K48" s="106">
        <v>7</v>
      </c>
      <c r="L48" s="113">
        <v>8</v>
      </c>
      <c r="P48" s="359">
        <v>5</v>
      </c>
      <c r="Q48" s="359"/>
      <c r="R48" s="359"/>
      <c r="S48" s="322" t="s">
        <v>127</v>
      </c>
      <c r="T48" s="322"/>
      <c r="X48" s="30"/>
    </row>
    <row r="49" spans="2:24" ht="42" x14ac:dyDescent="0.25">
      <c r="B49" s="29"/>
      <c r="D49" s="105" t="s">
        <v>104</v>
      </c>
      <c r="E49" s="110">
        <v>4</v>
      </c>
      <c r="F49" s="359">
        <v>5</v>
      </c>
      <c r="G49" s="359"/>
      <c r="H49" s="355">
        <v>6</v>
      </c>
      <c r="I49" s="356"/>
      <c r="J49" s="106">
        <v>7</v>
      </c>
      <c r="K49" s="113">
        <v>8</v>
      </c>
      <c r="L49" s="113">
        <v>9</v>
      </c>
      <c r="P49" s="323" t="s">
        <v>128</v>
      </c>
      <c r="Q49" s="323"/>
      <c r="R49" s="323"/>
      <c r="S49" s="322" t="s">
        <v>129</v>
      </c>
      <c r="T49" s="322"/>
      <c r="X49" s="30"/>
    </row>
    <row r="50" spans="2:24" ht="42" x14ac:dyDescent="0.25">
      <c r="B50" s="29"/>
      <c r="D50" s="105" t="s">
        <v>106</v>
      </c>
      <c r="E50" s="110">
        <v>5</v>
      </c>
      <c r="F50" s="354">
        <v>6</v>
      </c>
      <c r="G50" s="354"/>
      <c r="H50" s="355">
        <v>7</v>
      </c>
      <c r="I50" s="356"/>
      <c r="J50" s="113">
        <v>8</v>
      </c>
      <c r="K50" s="113">
        <v>9</v>
      </c>
      <c r="L50" s="113">
        <v>10</v>
      </c>
      <c r="X50" s="30"/>
    </row>
    <row r="51" spans="2:24" ht="14.5" thickBot="1" x14ac:dyDescent="0.35">
      <c r="B51" s="13"/>
      <c r="C51" s="14"/>
      <c r="D51" s="15"/>
      <c r="E51" s="15"/>
      <c r="F51" s="15"/>
      <c r="G51" s="15"/>
      <c r="H51" s="15"/>
      <c r="I51" s="15"/>
      <c r="J51" s="15"/>
      <c r="K51" s="15"/>
      <c r="L51" s="15"/>
      <c r="M51" s="15"/>
      <c r="N51" s="14"/>
      <c r="O51" s="14"/>
      <c r="P51" s="14"/>
      <c r="Q51" s="14"/>
      <c r="R51" s="14"/>
      <c r="S51" s="14"/>
      <c r="T51" s="14"/>
      <c r="U51" s="14"/>
      <c r="V51" s="14"/>
      <c r="W51" s="14"/>
      <c r="X51" s="16"/>
    </row>
    <row r="52" spans="2:24" x14ac:dyDescent="0.3">
      <c r="D52" s="10"/>
      <c r="F52" s="10"/>
      <c r="G52" s="10"/>
      <c r="H52" s="10"/>
      <c r="I52" s="10"/>
      <c r="J52" s="10"/>
      <c r="K52" s="10"/>
      <c r="L52" s="10"/>
      <c r="M52" s="10"/>
      <c r="N52" s="10"/>
      <c r="O52" s="10"/>
      <c r="P52" s="10"/>
      <c r="Q52" s="10"/>
      <c r="R52" s="10"/>
    </row>
    <row r="53" spans="2:24" x14ac:dyDescent="0.3">
      <c r="D53" s="10"/>
      <c r="F53" s="10"/>
      <c r="G53" s="10"/>
      <c r="H53" s="10"/>
      <c r="I53" s="10"/>
      <c r="J53" s="10"/>
      <c r="K53" s="10"/>
      <c r="L53" s="10"/>
      <c r="M53" s="10"/>
      <c r="N53" s="10"/>
      <c r="O53" s="10"/>
      <c r="P53" s="10"/>
      <c r="Q53" s="10"/>
      <c r="R53" s="10"/>
    </row>
    <row r="54" spans="2:24" x14ac:dyDescent="0.3">
      <c r="D54" s="10"/>
      <c r="F54" s="10"/>
      <c r="G54" s="10"/>
      <c r="H54" s="10"/>
      <c r="I54" s="10"/>
      <c r="J54" s="10"/>
      <c r="K54" s="10"/>
      <c r="L54" s="10"/>
      <c r="M54" s="10"/>
      <c r="N54" s="10"/>
      <c r="O54" s="10"/>
      <c r="P54" s="10"/>
      <c r="Q54" s="10"/>
      <c r="R54" s="10"/>
    </row>
    <row r="55" spans="2:24" x14ac:dyDescent="0.3">
      <c r="B55" s="12" t="s">
        <v>204</v>
      </c>
      <c r="D55" s="10"/>
      <c r="F55" s="10"/>
      <c r="G55" s="10"/>
      <c r="H55" s="10"/>
      <c r="I55" s="10"/>
      <c r="J55" s="10"/>
      <c r="K55" s="10"/>
      <c r="L55" s="10"/>
      <c r="M55" s="10"/>
      <c r="N55" s="10"/>
      <c r="O55" s="10"/>
      <c r="P55" s="10"/>
      <c r="Q55" s="10"/>
      <c r="R55" s="10"/>
    </row>
    <row r="56" spans="2:24" x14ac:dyDescent="0.3">
      <c r="B56" s="12" t="s">
        <v>201</v>
      </c>
      <c r="D56" s="17"/>
      <c r="F56" s="10"/>
      <c r="G56" s="17"/>
      <c r="H56" s="17"/>
      <c r="I56" s="17"/>
      <c r="J56" s="17"/>
      <c r="K56" s="17"/>
      <c r="L56" s="17"/>
      <c r="M56" s="17"/>
      <c r="N56" s="17"/>
      <c r="O56" s="17"/>
      <c r="P56" s="17"/>
      <c r="Q56" s="17"/>
      <c r="R56" s="17"/>
    </row>
    <row r="57" spans="2:24" x14ac:dyDescent="0.3">
      <c r="B57" s="12" t="s">
        <v>202</v>
      </c>
      <c r="D57" s="10"/>
      <c r="F57" s="10"/>
      <c r="G57" s="10"/>
      <c r="H57" s="10"/>
      <c r="I57" s="10"/>
      <c r="J57" s="10"/>
      <c r="K57" s="10"/>
      <c r="L57" s="10"/>
      <c r="M57" s="10"/>
      <c r="N57" s="10"/>
      <c r="O57" s="10"/>
      <c r="P57" s="10"/>
      <c r="Q57" s="10"/>
      <c r="R57" s="10"/>
    </row>
    <row r="58" spans="2:24" x14ac:dyDescent="0.3">
      <c r="D58" s="10"/>
      <c r="F58" s="10"/>
      <c r="G58" s="10"/>
      <c r="H58" s="10"/>
      <c r="I58" s="10"/>
      <c r="J58" s="10"/>
      <c r="K58" s="10"/>
      <c r="L58" s="10"/>
      <c r="M58" s="10"/>
      <c r="N58" s="10"/>
      <c r="O58" s="10"/>
      <c r="P58" s="10"/>
      <c r="Q58" s="10"/>
      <c r="R58" s="10"/>
    </row>
    <row r="59" spans="2:24" x14ac:dyDescent="0.3">
      <c r="D59" s="10"/>
      <c r="F59" s="10"/>
      <c r="G59" s="10"/>
      <c r="H59" s="10"/>
      <c r="I59" s="10"/>
      <c r="J59" s="10"/>
      <c r="K59" s="10"/>
      <c r="L59" s="10"/>
      <c r="M59" s="10"/>
      <c r="N59" s="10"/>
      <c r="O59" s="10"/>
      <c r="P59" s="10"/>
      <c r="Q59" s="10"/>
      <c r="R59" s="10"/>
    </row>
    <row r="60" spans="2:24" x14ac:dyDescent="0.3">
      <c r="D60" s="10"/>
      <c r="F60" s="10"/>
      <c r="G60" s="10"/>
      <c r="H60" s="10"/>
      <c r="I60" s="10"/>
      <c r="J60" s="10"/>
      <c r="K60" s="10"/>
      <c r="L60" s="10"/>
      <c r="M60" s="10"/>
      <c r="N60" s="10"/>
      <c r="O60" s="10"/>
      <c r="P60" s="10"/>
      <c r="Q60" s="10"/>
      <c r="R60" s="10"/>
    </row>
    <row r="61" spans="2:24" x14ac:dyDescent="0.3">
      <c r="D61" s="10"/>
    </row>
    <row r="62" spans="2:24" x14ac:dyDescent="0.3">
      <c r="D62" s="10"/>
    </row>
  </sheetData>
  <mergeCells count="49">
    <mergeCell ref="W2:X4"/>
    <mergeCell ref="B7:X8"/>
    <mergeCell ref="F50:G50"/>
    <mergeCell ref="H50:I50"/>
    <mergeCell ref="P45:R45"/>
    <mergeCell ref="H47:I47"/>
    <mergeCell ref="H46:I46"/>
    <mergeCell ref="F48:G48"/>
    <mergeCell ref="F49:G49"/>
    <mergeCell ref="P48:R48"/>
    <mergeCell ref="H49:I49"/>
    <mergeCell ref="P47:R47"/>
    <mergeCell ref="L36:M36"/>
    <mergeCell ref="J36:K36"/>
    <mergeCell ref="J39:K39"/>
    <mergeCell ref="S45:T45"/>
    <mergeCell ref="J40:K40"/>
    <mergeCell ref="P44:T44"/>
    <mergeCell ref="B2:B4"/>
    <mergeCell ref="C2:V4"/>
    <mergeCell ref="E44:E45"/>
    <mergeCell ref="H45:I45"/>
    <mergeCell ref="J41:K41"/>
    <mergeCell ref="L41:M41"/>
    <mergeCell ref="D44:D45"/>
    <mergeCell ref="F45:G45"/>
    <mergeCell ref="E36:E41"/>
    <mergeCell ref="S46:T46"/>
    <mergeCell ref="F46:G46"/>
    <mergeCell ref="S47:T47"/>
    <mergeCell ref="S48:T48"/>
    <mergeCell ref="H48:I48"/>
    <mergeCell ref="F47:G47"/>
    <mergeCell ref="S49:T49"/>
    <mergeCell ref="P49:R49"/>
    <mergeCell ref="P46:R46"/>
    <mergeCell ref="B9:R9"/>
    <mergeCell ref="B6:X6"/>
    <mergeCell ref="F35:G35"/>
    <mergeCell ref="J35:M35"/>
    <mergeCell ref="H44:I44"/>
    <mergeCell ref="J37:K37"/>
    <mergeCell ref="J38:K38"/>
    <mergeCell ref="L39:M39"/>
    <mergeCell ref="L40:M40"/>
    <mergeCell ref="D43:K43"/>
    <mergeCell ref="F44:G44"/>
    <mergeCell ref="L37:M37"/>
    <mergeCell ref="L38:M38"/>
  </mergeCells>
  <phoneticPr fontId="1" type="noConversion"/>
  <conditionalFormatting sqref="K11:K33">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33">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33"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5"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camila bermejo</cp:lastModifiedBy>
  <cp:revision/>
  <dcterms:created xsi:type="dcterms:W3CDTF">2007-06-14T01:55:06Z</dcterms:created>
  <dcterms:modified xsi:type="dcterms:W3CDTF">2026-10-05T18:12:37Z</dcterms:modified>
  <cp:category/>
  <cp:contentStatus/>
</cp:coreProperties>
</file>